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drawings/drawing14.xml" ContentType="application/vnd.openxmlformats-officedocument.drawingml.chartshapes+xml"/>
  <Override PartName="/xl/drawings/drawing21.xml" ContentType="application/vnd.openxmlformats-officedocument.drawingml.chartshapes+xml"/>
  <Override PartName="/xl/drawings/drawing24.xml" ContentType="application/vnd.openxmlformats-officedocument.drawingml.chartshapes+xml"/>
  <Override PartName="/xl/drawings/drawing17.xml" ContentType="application/vnd.openxmlformats-officedocument.drawingml.chartshapes+xml"/>
  <Override PartName="/xl/workbook.xml" ContentType="application/vnd.openxmlformats-officedocument.spreadsheetml.sheet.main+xml"/>
  <Override PartName="/xl/worksheets/sheet12.xml" ContentType="application/vnd.openxmlformats-officedocument.spreadsheetml.worksheet+xml"/>
  <Override PartName="/xl/drawings/drawing38.xml" ContentType="application/vnd.openxmlformats-officedocument.drawing+xml"/>
  <Override PartName="/xl/drawings/drawing37.xml" ContentType="application/vnd.openxmlformats-officedocument.drawing+xml"/>
  <Override PartName="/xl/drawings/drawing36.xml" ContentType="application/vnd.openxmlformats-officedocument.drawing+xml"/>
  <Override PartName="/xl/drawings/drawing35.xml" ContentType="application/vnd.openxmlformats-officedocument.drawing+xml"/>
  <Override PartName="/xl/drawings/drawing34.xml" ContentType="application/vnd.openxmlformats-officedocument.drawing+xml"/>
  <Override PartName="/xl/drawings/drawing33.xml" ContentType="application/vnd.openxmlformats-officedocument.drawing+xml"/>
  <Override PartName="/xl/drawings/drawing32.xml" ContentType="application/vnd.openxmlformats-officedocument.drawing+xml"/>
  <Override PartName="/xl/drawings/drawing31.xml" ContentType="application/vnd.openxmlformats-officedocument.drawing+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30.xml" ContentType="application/vnd.openxmlformats-officedocument.drawing+xml"/>
  <Override PartName="/xl/worksheets/sheet1.xml" ContentType="application/vnd.openxmlformats-officedocument.spreadsheetml.worksheet+xml"/>
  <Override PartName="/xl/drawings/drawing4.xml" ContentType="application/vnd.openxmlformats-officedocument.drawing+xml"/>
  <Override PartName="/xl/drawings/drawing15.xml" ContentType="application/vnd.openxmlformats-officedocument.drawing+xml"/>
  <Override PartName="/xl/worksheets/sheet30.xml" ContentType="application/vnd.openxmlformats-officedocument.spreadsheetml.worksheet+xml"/>
  <Override PartName="/xl/worksheets/sheet11.xml" ContentType="application/vnd.openxmlformats-officedocument.spreadsheetml.worksheet+xml"/>
  <Override PartName="/xl/charts/chart1.xml" ContentType="application/vnd.openxmlformats-officedocument.drawingml.chart+xml"/>
  <Override PartName="/xl/drawings/drawing13.xml" ContentType="application/vnd.openxmlformats-officedocument.drawing+xml"/>
  <Override PartName="/xl/worksheets/sheet29.xml" ContentType="application/vnd.openxmlformats-officedocument.spreadsheetml.worksheet+xml"/>
  <Override PartName="/xl/drawings/drawing16.xml" ContentType="application/vnd.openxmlformats-officedocument.drawing+xml"/>
  <Override PartName="/xl/charts/chart2.xml" ContentType="application/vnd.openxmlformats-officedocument.drawingml.chart+xml"/>
  <Override PartName="/xl/drawings/drawing19.xml" ContentType="application/vnd.openxmlformats-officedocument.drawing+xml"/>
  <Override PartName="/xl/drawings/drawing3.xml" ContentType="application/vnd.openxmlformats-officedocument.drawing+xml"/>
  <Override PartName="/xl/drawings/drawing18.xml" ContentType="application/vnd.openxmlformats-officedocument.drawing+xml"/>
  <Override PartName="/xl/worksheets/sheet28.xml" ContentType="application/vnd.openxmlformats-officedocument.spreadsheetml.worksheet+xml"/>
  <Override PartName="/xl/worksheets/sheet10.xml" ContentType="application/vnd.openxmlformats-officedocument.spreadsheetml.worksheet+xml"/>
  <Override PartName="/xl/drawings/drawing12.xml" ContentType="application/vnd.openxmlformats-officedocument.drawing+xml"/>
  <Override PartName="/xl/theme/theme1.xml" ContentType="application/vnd.openxmlformats-officedocument.theme+xml"/>
  <Override PartName="/xl/drawings/drawing11.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2.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8.xml" ContentType="application/vnd.openxmlformats-officedocument.drawing+xml"/>
  <Override PartName="/xl/styles.xml" ContentType="application/vnd.openxmlformats-officedocument.spreadsheetml.styles+xml"/>
  <Override PartName="/xl/drawings/drawing10.xml" ContentType="application/vnd.openxmlformats-officedocument.drawing+xml"/>
  <Override PartName="/xl/sharedStrings.xml" ContentType="application/vnd.openxmlformats-officedocument.spreadsheetml.sharedStrings+xml"/>
  <Override PartName="/xl/drawings/drawing9.xml" ContentType="application/vnd.openxmlformats-officedocument.drawing+xml"/>
  <Override PartName="/xl/worksheets/sheet26.xml" ContentType="application/vnd.openxmlformats-officedocument.spreadsheetml.worksheet+xml"/>
  <Override PartName="/xl/worksheets/sheet27.xml" ContentType="application/vnd.openxmlformats-officedocument.spreadsheetml.worksheet+xml"/>
  <Override PartName="/xl/charts/chart3.xml" ContentType="application/vnd.openxmlformats-officedocument.drawingml.chart+xml"/>
  <Override PartName="/xl/drawings/drawing27.xml" ContentType="application/vnd.openxmlformats-officedocument.drawing+xml"/>
  <Override PartName="/xl/worksheets/sheet16.xml" ContentType="application/vnd.openxmlformats-officedocument.spreadsheetml.worksheet+xml"/>
  <Override PartName="/xl/chartsheets/sheet4.xml" ContentType="application/vnd.openxmlformats-officedocument.spreadsheetml.chartsheet+xml"/>
  <Override PartName="/xl/worksheets/sheet17.xml" ContentType="application/vnd.openxmlformats-officedocument.spreadsheetml.worksheet+xml"/>
  <Override PartName="/xl/drawings/drawing20.xml" ContentType="application/vnd.openxmlformats-officedocument.drawing+xml"/>
  <Override PartName="/xl/chartsheets/sheet3.xml" ContentType="application/vnd.openxmlformats-officedocument.spreadsheetml.chartsheet+xml"/>
  <Override PartName="/xl/worksheets/sheet15.xml" ContentType="application/vnd.openxmlformats-officedocument.spreadsheetml.worksheet+xml"/>
  <Override PartName="/xl/worksheets/sheet14.xml" ContentType="application/vnd.openxmlformats-officedocument.spreadsheetml.worksheet+xml"/>
  <Override PartName="/xl/drawings/drawing29.xml" ContentType="application/vnd.openxmlformats-officedocument.drawing+xml"/>
  <Override PartName="/xl/chartsheets/sheet1.xml" ContentType="application/vnd.openxmlformats-officedocument.spreadsheetml.chartsheet+xml"/>
  <Override PartName="/xl/worksheets/sheet13.xml" ContentType="application/vnd.openxmlformats-officedocument.spreadsheetml.worksheet+xml"/>
  <Override PartName="/xl/chartsheets/sheet2.xml" ContentType="application/vnd.openxmlformats-officedocument.spreadsheetml.chartsheet+xml"/>
  <Override PartName="/xl/drawings/drawing28.xml" ContentType="application/vnd.openxmlformats-officedocument.drawing+xml"/>
  <Override PartName="/xl/worksheets/sheet18.xml" ContentType="application/vnd.openxmlformats-officedocument.spreadsheetml.worksheet+xml"/>
  <Override PartName="/xl/drawings/drawing26.xml" ContentType="application/vnd.openxmlformats-officedocument.drawing+xml"/>
  <Override PartName="/xl/worksheets/sheet9.xml" ContentType="application/vnd.openxmlformats-officedocument.spreadsheetml.worksheet+xml"/>
  <Override PartName="/xl/worksheets/sheet19.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2.xml" ContentType="application/vnd.openxmlformats-officedocument.drawing+xml"/>
  <Override PartName="/xl/worksheets/sheet25.xml" ContentType="application/vnd.openxmlformats-officedocument.spreadsheetml.worksheet+xml"/>
  <Override PartName="/xl/worksheets/sheet8.xml" ContentType="application/vnd.openxmlformats-officedocument.spreadsheetml.worksheet+xml"/>
  <Override PartName="/xl/charts/chart4.xml" ContentType="application/vnd.openxmlformats-officedocument.drawingml.chart+xml"/>
  <Override PartName="/xl/worksheets/sheet20.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drawings/drawing25.xml" ContentType="application/vnd.openxmlformats-officedocument.drawing+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5625" windowWidth="15600" windowHeight="5685" activeTab="1"/>
  </bookViews>
  <sheets>
    <sheet name="المقدمة" sheetId="39" r:id="rId1"/>
    <sheet name="التقديم" sheetId="36" r:id="rId2"/>
    <sheet name="183" sheetId="7" r:id="rId3"/>
    <sheet name="184" sheetId="11" r:id="rId4"/>
    <sheet name="185" sheetId="6" r:id="rId5"/>
    <sheet name="186" sheetId="5" r:id="rId6"/>
    <sheet name="187" sheetId="9" r:id="rId7"/>
    <sheet name="188" sheetId="8" r:id="rId8"/>
    <sheet name="189" sheetId="10" r:id="rId9"/>
    <sheet name="190" sheetId="13" r:id="rId10"/>
    <sheet name="191" sheetId="12" r:id="rId11"/>
    <sheet name="192" sheetId="40" r:id="rId12"/>
    <sheet name="GR-44" sheetId="41" r:id="rId13"/>
    <sheet name="193" sheetId="16" r:id="rId14"/>
    <sheet name="GR-45" sheetId="42" r:id="rId15"/>
    <sheet name="194" sheetId="43" r:id="rId16"/>
    <sheet name="195" sheetId="18" r:id="rId17"/>
    <sheet name="GR-46" sheetId="19" r:id="rId18"/>
    <sheet name="196" sheetId="44" r:id="rId19"/>
    <sheet name="GR-47" sheetId="21" r:id="rId20"/>
    <sheet name="197" sheetId="45" r:id="rId21"/>
    <sheet name="198" sheetId="23" r:id="rId22"/>
    <sheet name="199" sheetId="35" r:id="rId23"/>
    <sheet name="200" sheetId="31" r:id="rId24"/>
    <sheet name="201" sheetId="29" r:id="rId25"/>
    <sheet name="202" sheetId="25" r:id="rId26"/>
    <sheet name="203" sheetId="34" r:id="rId27"/>
    <sheet name="204" sheetId="30" r:id="rId28"/>
    <sheet name="205" sheetId="28" r:id="rId29"/>
    <sheet name="206" sheetId="24" r:id="rId30"/>
    <sheet name="207" sheetId="33" r:id="rId31"/>
    <sheet name="208" sheetId="27" r:id="rId32"/>
    <sheet name="209" sheetId="32" r:id="rId33"/>
    <sheet name="210" sheetId="26" r:id="rId34"/>
  </sheets>
  <externalReferences>
    <externalReference r:id="rId35"/>
  </externalReferences>
  <definedNames>
    <definedName name="_xlnm.Print_Area" localSheetId="11">'192'!$A$1:$O$46</definedName>
    <definedName name="_xlnm.Print_Area" localSheetId="13">'193'!$A$1:$O$46</definedName>
    <definedName name="_xlnm.Print_Area" localSheetId="15">'194'!$A$1:$O$46</definedName>
    <definedName name="_xlnm.Print_Area" localSheetId="16">'195'!$A$1:$S$46</definedName>
    <definedName name="_xlnm.Print_Area" localSheetId="18">'196'!$A$1:$S$46</definedName>
    <definedName name="_xlnm.Print_Area" localSheetId="20">'197'!$A$1:$S$46</definedName>
    <definedName name="_xlnm.Print_Area" localSheetId="21">'198'!$A$1:$K$24</definedName>
    <definedName name="_xlnm.Print_Area" localSheetId="22">'199'!$A$1:$K$17</definedName>
    <definedName name="_xlnm.Print_Area" localSheetId="24">'201'!$A$1:$K$17</definedName>
    <definedName name="_xlnm.Print_Area" localSheetId="25">'202'!$A$1:$K$19</definedName>
    <definedName name="_xlnm.Print_Area" localSheetId="26">'203'!$A$1:$K$18</definedName>
    <definedName name="_xlnm.Print_Area" localSheetId="27">'204'!$A$1:$K$20</definedName>
    <definedName name="_xlnm.Print_Area" localSheetId="28">'205'!$A$1:$K$19</definedName>
    <definedName name="_xlnm.Print_Area" localSheetId="32">'209'!$A$1:$K$21</definedName>
    <definedName name="_xlnm.Print_Area" localSheetId="33">'210'!$A$1:$K$22</definedName>
    <definedName name="_xlnm.Print_Area" localSheetId="0">المقدمة!$A$1:$A$7</definedName>
    <definedName name="_xlnm.Print_Titles" localSheetId="5">'186'!$1:$8</definedName>
    <definedName name="_xlnm.Print_Titles" localSheetId="6">'187'!$1:$8</definedName>
    <definedName name="_xlnm.Print_Titles" localSheetId="9">'190'!$1:$4</definedName>
    <definedName name="_xlnm.Print_Titles" localSheetId="11">'192'!$1:$7</definedName>
    <definedName name="_xlnm.Print_Titles" localSheetId="13">'193'!$1:$7</definedName>
    <definedName name="_xlnm.Print_Titles" localSheetId="15">'194'!$1:$7</definedName>
    <definedName name="_xlnm.Print_Titles" localSheetId="16">'195'!$1:$7</definedName>
    <definedName name="_xlnm.Print_Titles" localSheetId="18">'196'!$1:$7</definedName>
    <definedName name="_xlnm.Print_Titles" localSheetId="20">'197'!$1:$7</definedName>
    <definedName name="sheet1" localSheetId="15">'[1]1'!#REF!</definedName>
    <definedName name="sheet1" localSheetId="18">'[1]1'!#REF!</definedName>
    <definedName name="sheet1" localSheetId="20">'[1]1'!#REF!</definedName>
    <definedName name="sheet1">'[1]1'!#REF!</definedName>
  </definedNames>
  <calcPr calcId="145621"/>
</workbook>
</file>

<file path=xl/calcChain.xml><?xml version="1.0" encoding="utf-8"?>
<calcChain xmlns="http://schemas.openxmlformats.org/spreadsheetml/2006/main">
  <c r="I21" i="32" l="1"/>
  <c r="H21" i="32"/>
  <c r="F21" i="32"/>
  <c r="E21" i="32"/>
  <c r="C21" i="32"/>
  <c r="B21" i="32"/>
  <c r="J20" i="32"/>
  <c r="G20" i="32"/>
  <c r="J19" i="32"/>
  <c r="G19" i="32"/>
  <c r="D19" i="32"/>
  <c r="F22" i="26"/>
  <c r="E22" i="26"/>
  <c r="C22" i="26"/>
  <c r="B22" i="26"/>
  <c r="I21" i="26"/>
  <c r="H21" i="26"/>
  <c r="G21" i="26"/>
  <c r="D21" i="26"/>
  <c r="I20" i="26"/>
  <c r="H20" i="26"/>
  <c r="G20" i="26"/>
  <c r="D20" i="26"/>
  <c r="J21" i="26" l="1"/>
  <c r="J20" i="26"/>
  <c r="F23" i="27"/>
  <c r="E23" i="27"/>
  <c r="C23" i="27"/>
  <c r="B23" i="27"/>
  <c r="G11" i="25" l="1"/>
  <c r="G12" i="25"/>
  <c r="G13" i="25"/>
  <c r="G14" i="25"/>
  <c r="G15" i="25"/>
  <c r="G16" i="25"/>
  <c r="G17" i="25"/>
  <c r="G10" i="25"/>
  <c r="D11" i="25"/>
  <c r="D12" i="25"/>
  <c r="D13" i="25"/>
  <c r="D14" i="25"/>
  <c r="D15" i="25"/>
  <c r="D16" i="25"/>
  <c r="D17" i="25"/>
  <c r="D10" i="25"/>
  <c r="C17" i="25"/>
  <c r="E17" i="25"/>
  <c r="F17" i="25"/>
  <c r="B17" i="25"/>
  <c r="I17" i="25"/>
  <c r="H17" i="25"/>
  <c r="J16" i="25"/>
  <c r="J15" i="25"/>
  <c r="J14" i="25"/>
  <c r="J13" i="25"/>
  <c r="J12" i="25"/>
  <c r="J11" i="25"/>
  <c r="J10" i="25"/>
  <c r="G11" i="27"/>
  <c r="G12" i="27"/>
  <c r="G13" i="27"/>
  <c r="G14" i="27"/>
  <c r="G15" i="27"/>
  <c r="G16" i="27"/>
  <c r="G17" i="27"/>
  <c r="G18" i="27"/>
  <c r="G19" i="27"/>
  <c r="G20" i="27"/>
  <c r="G21" i="27"/>
  <c r="G22" i="27"/>
  <c r="G10" i="27"/>
  <c r="D11" i="27"/>
  <c r="D12" i="27"/>
  <c r="D13" i="27"/>
  <c r="D14" i="27"/>
  <c r="D15" i="27"/>
  <c r="D16" i="27"/>
  <c r="D17" i="27"/>
  <c r="D18" i="27"/>
  <c r="D19" i="27"/>
  <c r="D20" i="27"/>
  <c r="D21" i="27"/>
  <c r="D22" i="27"/>
  <c r="D10" i="27"/>
  <c r="I11" i="27"/>
  <c r="I12" i="27"/>
  <c r="I13" i="27"/>
  <c r="I14" i="27"/>
  <c r="I15" i="27"/>
  <c r="I16" i="27"/>
  <c r="I17" i="27"/>
  <c r="J17" i="27" s="1"/>
  <c r="I18" i="27"/>
  <c r="I19" i="27"/>
  <c r="I20" i="27"/>
  <c r="I21" i="27"/>
  <c r="I22" i="27"/>
  <c r="I10" i="27"/>
  <c r="H11" i="27"/>
  <c r="J11" i="27" s="1"/>
  <c r="H12" i="27"/>
  <c r="J12" i="27" s="1"/>
  <c r="H13" i="27"/>
  <c r="H14" i="27"/>
  <c r="H15" i="27"/>
  <c r="H16" i="27"/>
  <c r="H17" i="27"/>
  <c r="H18" i="27"/>
  <c r="H19" i="27"/>
  <c r="J19" i="27" s="1"/>
  <c r="H20" i="27"/>
  <c r="H21" i="27"/>
  <c r="H22" i="27"/>
  <c r="H10" i="27"/>
  <c r="C45" i="18"/>
  <c r="D45" i="18"/>
  <c r="E45" i="18"/>
  <c r="F45" i="18"/>
  <c r="G45" i="18"/>
  <c r="H45" i="18"/>
  <c r="I45" i="18"/>
  <c r="J45" i="18"/>
  <c r="K45" i="18"/>
  <c r="L45" i="18"/>
  <c r="M12" i="40"/>
  <c r="M11" i="40"/>
  <c r="M9" i="40"/>
  <c r="M8" i="40"/>
  <c r="M8" i="16"/>
  <c r="Q9" i="18"/>
  <c r="Q11" i="18"/>
  <c r="Q12" i="18"/>
  <c r="Q14" i="18"/>
  <c r="Q15" i="18"/>
  <c r="Q17" i="18"/>
  <c r="Q18" i="18"/>
  <c r="Q20" i="18"/>
  <c r="Q21" i="18"/>
  <c r="Q23" i="18"/>
  <c r="Q24" i="18"/>
  <c r="Q26" i="18"/>
  <c r="Q27" i="18"/>
  <c r="Q29" i="18"/>
  <c r="Q30" i="18"/>
  <c r="Q35" i="18"/>
  <c r="Q36" i="18"/>
  <c r="Q38" i="18"/>
  <c r="Q39" i="18"/>
  <c r="Q41" i="18"/>
  <c r="Q42" i="18"/>
  <c r="Q8" i="18"/>
  <c r="C24" i="23"/>
  <c r="B24" i="23"/>
  <c r="G18" i="32"/>
  <c r="D18" i="32"/>
  <c r="G17" i="32"/>
  <c r="D17" i="32"/>
  <c r="G16" i="32"/>
  <c r="D16" i="32"/>
  <c r="G15" i="32"/>
  <c r="D15" i="32"/>
  <c r="G14" i="32"/>
  <c r="D14" i="32"/>
  <c r="G13" i="32"/>
  <c r="D13" i="32"/>
  <c r="G12" i="32"/>
  <c r="D12" i="32"/>
  <c r="G11" i="32"/>
  <c r="D11" i="32"/>
  <c r="G10" i="32"/>
  <c r="D10" i="32"/>
  <c r="G9" i="32"/>
  <c r="D9" i="32"/>
  <c r="G21" i="33"/>
  <c r="D21" i="33"/>
  <c r="G20" i="33"/>
  <c r="D20" i="33"/>
  <c r="G19" i="33"/>
  <c r="D19" i="33"/>
  <c r="G18" i="33"/>
  <c r="D18" i="33"/>
  <c r="G17" i="33"/>
  <c r="D17" i="33"/>
  <c r="G16" i="33"/>
  <c r="D16" i="33"/>
  <c r="G15" i="33"/>
  <c r="D15" i="33"/>
  <c r="G14" i="33"/>
  <c r="D14" i="33"/>
  <c r="G13" i="33"/>
  <c r="D13" i="33"/>
  <c r="G12" i="33"/>
  <c r="D12" i="33"/>
  <c r="G11" i="33"/>
  <c r="D11" i="33"/>
  <c r="G10" i="33"/>
  <c r="D10" i="33"/>
  <c r="G9" i="33"/>
  <c r="D9" i="33"/>
  <c r="G17" i="30"/>
  <c r="D17" i="30"/>
  <c r="G16" i="30"/>
  <c r="D16" i="30"/>
  <c r="G15" i="30"/>
  <c r="D15" i="30"/>
  <c r="G14" i="30"/>
  <c r="D14" i="30"/>
  <c r="G13" i="30"/>
  <c r="D13" i="30"/>
  <c r="G12" i="30"/>
  <c r="D12" i="30"/>
  <c r="G11" i="30"/>
  <c r="D11" i="30"/>
  <c r="G10" i="30"/>
  <c r="D10" i="30"/>
  <c r="G9" i="30"/>
  <c r="D9" i="30"/>
  <c r="G17" i="34"/>
  <c r="D17" i="34"/>
  <c r="G16" i="34"/>
  <c r="D16" i="34"/>
  <c r="G15" i="34"/>
  <c r="D15" i="34"/>
  <c r="G14" i="34"/>
  <c r="D14" i="34"/>
  <c r="G13" i="34"/>
  <c r="D13" i="34"/>
  <c r="G12" i="34"/>
  <c r="D12" i="34"/>
  <c r="G11" i="34"/>
  <c r="D11" i="34"/>
  <c r="G10" i="34"/>
  <c r="D10" i="34"/>
  <c r="G9" i="34"/>
  <c r="D9" i="34"/>
  <c r="G15" i="31"/>
  <c r="D15" i="31"/>
  <c r="G14" i="31"/>
  <c r="D14" i="31"/>
  <c r="G13" i="31"/>
  <c r="D13" i="31"/>
  <c r="G12" i="31"/>
  <c r="D12" i="31"/>
  <c r="G11" i="31"/>
  <c r="D11" i="31"/>
  <c r="G10" i="31"/>
  <c r="D10" i="31"/>
  <c r="G9" i="31"/>
  <c r="D9" i="31"/>
  <c r="G16" i="35"/>
  <c r="D16" i="35"/>
  <c r="G15" i="35"/>
  <c r="D15" i="35"/>
  <c r="G14" i="35"/>
  <c r="D14" i="35"/>
  <c r="G13" i="35"/>
  <c r="D13" i="35"/>
  <c r="G12" i="35"/>
  <c r="D12" i="35"/>
  <c r="G11" i="35"/>
  <c r="D11" i="35"/>
  <c r="G10" i="35"/>
  <c r="D10" i="35"/>
  <c r="G9" i="35"/>
  <c r="D9" i="35"/>
  <c r="D9" i="23"/>
  <c r="F24" i="23"/>
  <c r="E24" i="23"/>
  <c r="I23" i="23"/>
  <c r="H23" i="23"/>
  <c r="G23" i="23"/>
  <c r="D23" i="23"/>
  <c r="I22" i="23"/>
  <c r="H22" i="23"/>
  <c r="G22" i="23"/>
  <c r="D22" i="23"/>
  <c r="I21" i="23"/>
  <c r="H21" i="23"/>
  <c r="G21" i="23"/>
  <c r="D21" i="23"/>
  <c r="I20" i="23"/>
  <c r="H20" i="23"/>
  <c r="G20" i="23"/>
  <c r="D20" i="23"/>
  <c r="I19" i="23"/>
  <c r="H19" i="23"/>
  <c r="G19" i="23"/>
  <c r="D19" i="23"/>
  <c r="I18" i="23"/>
  <c r="H18" i="23"/>
  <c r="G18" i="23"/>
  <c r="D18" i="23"/>
  <c r="I17" i="23"/>
  <c r="H17" i="23"/>
  <c r="G17" i="23"/>
  <c r="D17" i="23"/>
  <c r="I16" i="23"/>
  <c r="H16" i="23"/>
  <c r="G16" i="23"/>
  <c r="D16" i="23"/>
  <c r="I15" i="23"/>
  <c r="H15" i="23"/>
  <c r="G15" i="23"/>
  <c r="D15" i="23"/>
  <c r="I14" i="23"/>
  <c r="H14" i="23"/>
  <c r="G14" i="23"/>
  <c r="D14" i="23"/>
  <c r="I13" i="23"/>
  <c r="H13" i="23"/>
  <c r="G13" i="23"/>
  <c r="D13" i="23"/>
  <c r="I12" i="23"/>
  <c r="H12" i="23"/>
  <c r="G12" i="23"/>
  <c r="D12" i="23"/>
  <c r="I11" i="23"/>
  <c r="H11" i="23"/>
  <c r="G11" i="23"/>
  <c r="D11" i="23"/>
  <c r="I10" i="23"/>
  <c r="H10" i="23"/>
  <c r="G10" i="23"/>
  <c r="D10" i="23"/>
  <c r="I9" i="23"/>
  <c r="I24" i="23" s="1"/>
  <c r="H9" i="23"/>
  <c r="H24" i="23" s="1"/>
  <c r="G9" i="23"/>
  <c r="H23" i="27" l="1"/>
  <c r="J10" i="27"/>
  <c r="J15" i="27"/>
  <c r="J22" i="27"/>
  <c r="G21" i="32"/>
  <c r="D21" i="32"/>
  <c r="J17" i="25"/>
  <c r="J16" i="27"/>
  <c r="G23" i="27"/>
  <c r="J21" i="27"/>
  <c r="J13" i="27"/>
  <c r="J18" i="27"/>
  <c r="J14" i="27"/>
  <c r="I23" i="27"/>
  <c r="D23" i="27"/>
  <c r="J20" i="27"/>
  <c r="J20" i="23"/>
  <c r="J23" i="23"/>
  <c r="J13" i="23"/>
  <c r="G24" i="23"/>
  <c r="J10" i="23"/>
  <c r="J11" i="23"/>
  <c r="J14" i="23"/>
  <c r="J17" i="23"/>
  <c r="J19" i="23"/>
  <c r="J21" i="23"/>
  <c r="J9" i="23"/>
  <c r="J12" i="23"/>
  <c r="J15" i="23"/>
  <c r="J16" i="23"/>
  <c r="J18" i="23"/>
  <c r="J22" i="23"/>
  <c r="D24" i="23"/>
  <c r="J23" i="27" l="1"/>
  <c r="J24" i="23"/>
  <c r="D8" i="45" l="1"/>
  <c r="E8" i="45"/>
  <c r="F8" i="45"/>
  <c r="G8" i="45"/>
  <c r="H8" i="45"/>
  <c r="I8" i="45"/>
  <c r="J8" i="45"/>
  <c r="K8" i="45"/>
  <c r="L8" i="45"/>
  <c r="M8" i="45"/>
  <c r="N8" i="45"/>
  <c r="O8" i="45"/>
  <c r="P8" i="45"/>
  <c r="D9" i="45"/>
  <c r="E9" i="45"/>
  <c r="F9" i="45"/>
  <c r="G9" i="45"/>
  <c r="H9" i="45"/>
  <c r="I9" i="45"/>
  <c r="J9" i="45"/>
  <c r="K9" i="45"/>
  <c r="L9" i="45"/>
  <c r="M9" i="45"/>
  <c r="N9" i="45"/>
  <c r="O9" i="45"/>
  <c r="P9" i="45"/>
  <c r="D11" i="45"/>
  <c r="E11" i="45"/>
  <c r="F11" i="45"/>
  <c r="G11" i="45"/>
  <c r="H11" i="45"/>
  <c r="I11" i="45"/>
  <c r="J11" i="45"/>
  <c r="K11" i="45"/>
  <c r="L11" i="45"/>
  <c r="M11" i="45"/>
  <c r="N11" i="45"/>
  <c r="O11" i="45"/>
  <c r="P11" i="45"/>
  <c r="D12" i="45"/>
  <c r="E12" i="45"/>
  <c r="F12" i="45"/>
  <c r="G12" i="45"/>
  <c r="H12" i="45"/>
  <c r="I12" i="45"/>
  <c r="J12" i="45"/>
  <c r="K12" i="45"/>
  <c r="L12" i="45"/>
  <c r="M12" i="45"/>
  <c r="N12" i="45"/>
  <c r="O12" i="45"/>
  <c r="P12" i="45"/>
  <c r="D14" i="45"/>
  <c r="E14" i="45"/>
  <c r="F14" i="45"/>
  <c r="G14" i="45"/>
  <c r="H14" i="45"/>
  <c r="I14" i="45"/>
  <c r="J14" i="45"/>
  <c r="K14" i="45"/>
  <c r="L14" i="45"/>
  <c r="M14" i="45"/>
  <c r="N14" i="45"/>
  <c r="O14" i="45"/>
  <c r="P14" i="45"/>
  <c r="D15" i="45"/>
  <c r="E15" i="45"/>
  <c r="F15" i="45"/>
  <c r="G15" i="45"/>
  <c r="H15" i="45"/>
  <c r="I15" i="45"/>
  <c r="J15" i="45"/>
  <c r="K15" i="45"/>
  <c r="L15" i="45"/>
  <c r="M15" i="45"/>
  <c r="N15" i="45"/>
  <c r="O15" i="45"/>
  <c r="P15" i="45"/>
  <c r="D17" i="45"/>
  <c r="E17" i="45"/>
  <c r="F17" i="45"/>
  <c r="G17" i="45"/>
  <c r="H17" i="45"/>
  <c r="I17" i="45"/>
  <c r="J17" i="45"/>
  <c r="K17" i="45"/>
  <c r="L17" i="45"/>
  <c r="M17" i="45"/>
  <c r="N17" i="45"/>
  <c r="O17" i="45"/>
  <c r="P17" i="45"/>
  <c r="D18" i="45"/>
  <c r="E18" i="45"/>
  <c r="F18" i="45"/>
  <c r="G18" i="45"/>
  <c r="H18" i="45"/>
  <c r="I18" i="45"/>
  <c r="J18" i="45"/>
  <c r="K18" i="45"/>
  <c r="L18" i="45"/>
  <c r="M18" i="45"/>
  <c r="N18" i="45"/>
  <c r="O18" i="45"/>
  <c r="P18" i="45"/>
  <c r="D20" i="45"/>
  <c r="E20" i="45"/>
  <c r="F20" i="45"/>
  <c r="G20" i="45"/>
  <c r="H20" i="45"/>
  <c r="I20" i="45"/>
  <c r="J20" i="45"/>
  <c r="K20" i="45"/>
  <c r="L20" i="45"/>
  <c r="M20" i="45"/>
  <c r="N20" i="45"/>
  <c r="O20" i="45"/>
  <c r="P20" i="45"/>
  <c r="D21" i="45"/>
  <c r="E21" i="45"/>
  <c r="F21" i="45"/>
  <c r="G21" i="45"/>
  <c r="H21" i="45"/>
  <c r="I21" i="45"/>
  <c r="J21" i="45"/>
  <c r="K21" i="45"/>
  <c r="L21" i="45"/>
  <c r="M21" i="45"/>
  <c r="N21" i="45"/>
  <c r="O21" i="45"/>
  <c r="P21" i="45"/>
  <c r="D23" i="45"/>
  <c r="E23" i="45"/>
  <c r="F23" i="45"/>
  <c r="G23" i="45"/>
  <c r="H23" i="45"/>
  <c r="I23" i="45"/>
  <c r="J23" i="45"/>
  <c r="K23" i="45"/>
  <c r="L23" i="45"/>
  <c r="M23" i="45"/>
  <c r="N23" i="45"/>
  <c r="O23" i="45"/>
  <c r="P23" i="45"/>
  <c r="D24" i="45"/>
  <c r="E24" i="45"/>
  <c r="F24" i="45"/>
  <c r="G24" i="45"/>
  <c r="H24" i="45"/>
  <c r="I24" i="45"/>
  <c r="J24" i="45"/>
  <c r="K24" i="45"/>
  <c r="L24" i="45"/>
  <c r="M24" i="45"/>
  <c r="N24" i="45"/>
  <c r="O24" i="45"/>
  <c r="P24" i="45"/>
  <c r="I25" i="45"/>
  <c r="O25" i="45"/>
  <c r="D26" i="45"/>
  <c r="E26" i="45"/>
  <c r="F26" i="45"/>
  <c r="G26" i="45"/>
  <c r="H26" i="45"/>
  <c r="I26" i="45"/>
  <c r="J26" i="45"/>
  <c r="K26" i="45"/>
  <c r="L26" i="45"/>
  <c r="M26" i="45"/>
  <c r="N26" i="45"/>
  <c r="O26" i="45"/>
  <c r="P26" i="45"/>
  <c r="D27" i="45"/>
  <c r="E27" i="45"/>
  <c r="F27" i="45"/>
  <c r="F45" i="45" s="1"/>
  <c r="G27" i="45"/>
  <c r="H27" i="45"/>
  <c r="I27" i="45"/>
  <c r="J27" i="45"/>
  <c r="K27" i="45"/>
  <c r="L27" i="45"/>
  <c r="M27" i="45"/>
  <c r="N27" i="45"/>
  <c r="O27" i="45"/>
  <c r="P27" i="45"/>
  <c r="N28" i="45"/>
  <c r="D29" i="45"/>
  <c r="E29" i="45"/>
  <c r="F29" i="45"/>
  <c r="G29" i="45"/>
  <c r="H29" i="45"/>
  <c r="I29" i="45"/>
  <c r="J29" i="45"/>
  <c r="K29" i="45"/>
  <c r="L29" i="45"/>
  <c r="M29" i="45"/>
  <c r="N29" i="45"/>
  <c r="O29" i="45"/>
  <c r="P29" i="45"/>
  <c r="D30" i="45"/>
  <c r="E30" i="45"/>
  <c r="F30" i="45"/>
  <c r="G30" i="45"/>
  <c r="H30" i="45"/>
  <c r="I30" i="45"/>
  <c r="J30" i="45"/>
  <c r="K30" i="45"/>
  <c r="L30" i="45"/>
  <c r="M30" i="45"/>
  <c r="N30" i="45"/>
  <c r="O30" i="45"/>
  <c r="P30" i="45"/>
  <c r="E31" i="45"/>
  <c r="D32" i="45"/>
  <c r="E32" i="45"/>
  <c r="F32" i="45"/>
  <c r="G32" i="45"/>
  <c r="H32" i="45"/>
  <c r="I32" i="45"/>
  <c r="J32" i="45"/>
  <c r="K32" i="45"/>
  <c r="L32" i="45"/>
  <c r="D33" i="45"/>
  <c r="E33" i="45"/>
  <c r="F33" i="45"/>
  <c r="G33" i="45"/>
  <c r="H33" i="45"/>
  <c r="I33" i="45"/>
  <c r="J33" i="45"/>
  <c r="K33" i="45"/>
  <c r="L33" i="45"/>
  <c r="F34" i="45"/>
  <c r="D35" i="45"/>
  <c r="E35" i="45"/>
  <c r="F35" i="45"/>
  <c r="G35" i="45"/>
  <c r="H35" i="45"/>
  <c r="I35" i="45"/>
  <c r="J35" i="45"/>
  <c r="K35" i="45"/>
  <c r="L35" i="45"/>
  <c r="M35" i="45"/>
  <c r="N35" i="45"/>
  <c r="O35" i="45"/>
  <c r="P35" i="45"/>
  <c r="D36" i="45"/>
  <c r="E36" i="45"/>
  <c r="F36" i="45"/>
  <c r="G36" i="45"/>
  <c r="H36" i="45"/>
  <c r="I36" i="45"/>
  <c r="J36" i="45"/>
  <c r="K36" i="45"/>
  <c r="L36" i="45"/>
  <c r="M36" i="45"/>
  <c r="N36" i="45"/>
  <c r="O36" i="45"/>
  <c r="P36" i="45"/>
  <c r="M37" i="45"/>
  <c r="O37" i="45"/>
  <c r="D38" i="45"/>
  <c r="E38" i="45"/>
  <c r="F38" i="45"/>
  <c r="G38" i="45"/>
  <c r="H38" i="45"/>
  <c r="I38" i="45"/>
  <c r="J38" i="45"/>
  <c r="K38" i="45"/>
  <c r="L38" i="45"/>
  <c r="M38" i="45"/>
  <c r="N38" i="45"/>
  <c r="O38" i="45"/>
  <c r="P38" i="45"/>
  <c r="D39" i="45"/>
  <c r="E39" i="45"/>
  <c r="F39" i="45"/>
  <c r="G39" i="45"/>
  <c r="H39" i="45"/>
  <c r="I39" i="45"/>
  <c r="J39" i="45"/>
  <c r="K39" i="45"/>
  <c r="L39" i="45"/>
  <c r="M39" i="45"/>
  <c r="N39" i="45"/>
  <c r="O39" i="45"/>
  <c r="P39" i="45"/>
  <c r="D41" i="45"/>
  <c r="E41" i="45"/>
  <c r="F41" i="45"/>
  <c r="G41" i="45"/>
  <c r="H41" i="45"/>
  <c r="I41" i="45"/>
  <c r="J41" i="45"/>
  <c r="K41" i="45"/>
  <c r="L41" i="45"/>
  <c r="M41" i="45"/>
  <c r="N41" i="45"/>
  <c r="O41" i="45"/>
  <c r="P41" i="45"/>
  <c r="D42" i="45"/>
  <c r="E42" i="45"/>
  <c r="F42" i="45"/>
  <c r="G42" i="45"/>
  <c r="H42" i="45"/>
  <c r="I42" i="45"/>
  <c r="J42" i="45"/>
  <c r="K42" i="45"/>
  <c r="L42" i="45"/>
  <c r="M42" i="45"/>
  <c r="N42" i="45"/>
  <c r="O42" i="45"/>
  <c r="P42" i="45"/>
  <c r="G43" i="45"/>
  <c r="I43" i="45"/>
  <c r="C9" i="45"/>
  <c r="C11" i="45"/>
  <c r="C12" i="45"/>
  <c r="C14" i="45"/>
  <c r="C15" i="45"/>
  <c r="Q15" i="45" s="1"/>
  <c r="C17" i="45"/>
  <c r="C18" i="45"/>
  <c r="C20" i="45"/>
  <c r="C21" i="45"/>
  <c r="C23" i="45"/>
  <c r="Q23" i="45" s="1"/>
  <c r="C24" i="45"/>
  <c r="C26" i="45"/>
  <c r="C27" i="45"/>
  <c r="C29" i="45"/>
  <c r="C30" i="45"/>
  <c r="C32" i="45"/>
  <c r="C33" i="45"/>
  <c r="C35" i="45"/>
  <c r="C36" i="45"/>
  <c r="C37" i="45"/>
  <c r="C38" i="45"/>
  <c r="C39" i="45"/>
  <c r="C41" i="45"/>
  <c r="C42" i="45"/>
  <c r="C8" i="45"/>
  <c r="G44" i="45"/>
  <c r="P43" i="44"/>
  <c r="O43" i="44"/>
  <c r="N43" i="44"/>
  <c r="M43" i="44"/>
  <c r="L43" i="44"/>
  <c r="K43" i="44"/>
  <c r="J43" i="44"/>
  <c r="I43" i="44"/>
  <c r="H43" i="44"/>
  <c r="G43" i="44"/>
  <c r="F43" i="44"/>
  <c r="E43" i="44"/>
  <c r="D43" i="44"/>
  <c r="C43" i="44"/>
  <c r="C43" i="45" s="1"/>
  <c r="Q42" i="44"/>
  <c r="Q41" i="44"/>
  <c r="P40" i="44"/>
  <c r="O40" i="44"/>
  <c r="N40" i="44"/>
  <c r="M40" i="44"/>
  <c r="L40" i="44"/>
  <c r="K40" i="44"/>
  <c r="J40" i="44"/>
  <c r="I40" i="44"/>
  <c r="H40" i="44"/>
  <c r="G40" i="44"/>
  <c r="F40" i="44"/>
  <c r="E40" i="44"/>
  <c r="D40" i="44"/>
  <c r="C40" i="44"/>
  <c r="Q39" i="44"/>
  <c r="Q38" i="44"/>
  <c r="P37" i="44"/>
  <c r="O37" i="44"/>
  <c r="N37" i="44"/>
  <c r="M37" i="44"/>
  <c r="L37" i="44"/>
  <c r="K37" i="44"/>
  <c r="J37" i="44"/>
  <c r="I37" i="44"/>
  <c r="H37" i="44"/>
  <c r="G37" i="44"/>
  <c r="F37" i="44"/>
  <c r="E37" i="44"/>
  <c r="D37" i="44"/>
  <c r="C37" i="44"/>
  <c r="Q36" i="44"/>
  <c r="Q35" i="44"/>
  <c r="P34" i="44"/>
  <c r="O34" i="44"/>
  <c r="N34" i="44"/>
  <c r="M34" i="44"/>
  <c r="L34" i="44"/>
  <c r="K34" i="44"/>
  <c r="J34" i="44"/>
  <c r="I34" i="44"/>
  <c r="H34" i="44"/>
  <c r="G34" i="44"/>
  <c r="G34" i="45" s="1"/>
  <c r="F34" i="44"/>
  <c r="E34" i="44"/>
  <c r="D34" i="44"/>
  <c r="D34" i="45" s="1"/>
  <c r="C34" i="44"/>
  <c r="Q33" i="44"/>
  <c r="Q32" i="44"/>
  <c r="P31" i="44"/>
  <c r="O31" i="44"/>
  <c r="N31" i="44"/>
  <c r="M31" i="44"/>
  <c r="L31" i="44"/>
  <c r="K31" i="44"/>
  <c r="J31" i="44"/>
  <c r="I31" i="44"/>
  <c r="H31" i="44"/>
  <c r="G31" i="44"/>
  <c r="F31" i="44"/>
  <c r="E31" i="44"/>
  <c r="D31" i="44"/>
  <c r="C31" i="44"/>
  <c r="Q30" i="44"/>
  <c r="Q29" i="44"/>
  <c r="P28" i="44"/>
  <c r="O28" i="44"/>
  <c r="N28" i="44"/>
  <c r="M28" i="44"/>
  <c r="L28" i="44"/>
  <c r="L28" i="45" s="1"/>
  <c r="K28" i="44"/>
  <c r="J28" i="44"/>
  <c r="J28" i="45" s="1"/>
  <c r="I28" i="44"/>
  <c r="H28" i="44"/>
  <c r="G28" i="44"/>
  <c r="F28" i="44"/>
  <c r="E28" i="44"/>
  <c r="D28" i="44"/>
  <c r="D28" i="45" s="1"/>
  <c r="C28" i="44"/>
  <c r="Q27" i="44"/>
  <c r="Q26" i="44"/>
  <c r="P25" i="44"/>
  <c r="O25" i="44"/>
  <c r="N25" i="44"/>
  <c r="M25" i="44"/>
  <c r="L25" i="44"/>
  <c r="K25" i="44"/>
  <c r="J25" i="44"/>
  <c r="I25" i="44"/>
  <c r="H25" i="44"/>
  <c r="G25" i="44"/>
  <c r="F25" i="44"/>
  <c r="E25" i="44"/>
  <c r="D25" i="44"/>
  <c r="C25" i="44"/>
  <c r="Q24" i="44"/>
  <c r="Q23" i="44"/>
  <c r="P22" i="44"/>
  <c r="P22" i="45" s="1"/>
  <c r="O22" i="44"/>
  <c r="N22" i="44"/>
  <c r="M22" i="44"/>
  <c r="L22" i="44"/>
  <c r="K22" i="44"/>
  <c r="J22" i="44"/>
  <c r="I22" i="44"/>
  <c r="H22" i="44"/>
  <c r="G22" i="44"/>
  <c r="F22" i="44"/>
  <c r="E22" i="44"/>
  <c r="D22" i="44"/>
  <c r="C22" i="44"/>
  <c r="Q21" i="44"/>
  <c r="Q20" i="44"/>
  <c r="P19" i="44"/>
  <c r="O19" i="44"/>
  <c r="N19" i="44"/>
  <c r="M19" i="44"/>
  <c r="L19" i="44"/>
  <c r="K19" i="44"/>
  <c r="J19" i="44"/>
  <c r="I19" i="44"/>
  <c r="H19" i="44"/>
  <c r="G19" i="44"/>
  <c r="F19" i="44"/>
  <c r="E19" i="44"/>
  <c r="D19" i="44"/>
  <c r="C19" i="44"/>
  <c r="Q18" i="44"/>
  <c r="Q17" i="44"/>
  <c r="P16" i="44"/>
  <c r="O16" i="44"/>
  <c r="N16" i="44"/>
  <c r="M16" i="44"/>
  <c r="L16" i="44"/>
  <c r="L16" i="45" s="1"/>
  <c r="K16" i="44"/>
  <c r="J16" i="44"/>
  <c r="I16" i="44"/>
  <c r="H16" i="44"/>
  <c r="G16" i="44"/>
  <c r="F16" i="44"/>
  <c r="E16" i="44"/>
  <c r="D16" i="44"/>
  <c r="C16" i="44"/>
  <c r="Q15" i="44"/>
  <c r="Q14" i="44"/>
  <c r="P13" i="44"/>
  <c r="O13" i="44"/>
  <c r="N13" i="44"/>
  <c r="M13" i="44"/>
  <c r="L13" i="44"/>
  <c r="K13" i="44"/>
  <c r="J13" i="44"/>
  <c r="I13" i="44"/>
  <c r="H13" i="44"/>
  <c r="G13" i="44"/>
  <c r="F13" i="44"/>
  <c r="E13" i="44"/>
  <c r="D13" i="44"/>
  <c r="C13" i="44"/>
  <c r="Q12" i="44"/>
  <c r="Q11" i="44"/>
  <c r="P10" i="44"/>
  <c r="P10" i="45" s="1"/>
  <c r="O10" i="44"/>
  <c r="N10" i="44"/>
  <c r="M10" i="44"/>
  <c r="L10" i="44"/>
  <c r="K10" i="44"/>
  <c r="J10" i="44"/>
  <c r="J10" i="45" s="1"/>
  <c r="I10" i="44"/>
  <c r="H10" i="44"/>
  <c r="H10" i="45" s="1"/>
  <c r="G10" i="44"/>
  <c r="F10" i="44"/>
  <c r="E10" i="44"/>
  <c r="D10" i="44"/>
  <c r="C10" i="44"/>
  <c r="Q9" i="44"/>
  <c r="Q8" i="44"/>
  <c r="L45" i="44"/>
  <c r="K45" i="44"/>
  <c r="J45" i="44"/>
  <c r="I45" i="44"/>
  <c r="H45" i="44"/>
  <c r="G45" i="44"/>
  <c r="F45" i="44"/>
  <c r="E45" i="44"/>
  <c r="D45" i="44"/>
  <c r="C45" i="44"/>
  <c r="L44" i="44"/>
  <c r="K44" i="44"/>
  <c r="J44" i="44"/>
  <c r="I44" i="44"/>
  <c r="H44" i="44"/>
  <c r="G44" i="44"/>
  <c r="F44" i="44"/>
  <c r="E44" i="44"/>
  <c r="D44" i="44"/>
  <c r="C44" i="44"/>
  <c r="L46" i="44"/>
  <c r="K46" i="44"/>
  <c r="J46" i="44"/>
  <c r="I46" i="44"/>
  <c r="H46" i="44"/>
  <c r="G46" i="44"/>
  <c r="F46" i="44"/>
  <c r="E46" i="44"/>
  <c r="D46" i="44"/>
  <c r="C46" i="44"/>
  <c r="N45" i="44"/>
  <c r="M45" i="44"/>
  <c r="C44" i="18"/>
  <c r="L44" i="18"/>
  <c r="K44" i="18"/>
  <c r="J44" i="18"/>
  <c r="I44" i="18"/>
  <c r="H44" i="18"/>
  <c r="G44" i="18"/>
  <c r="F44" i="18"/>
  <c r="E44" i="18"/>
  <c r="D44" i="18"/>
  <c r="P43" i="18"/>
  <c r="O43" i="18"/>
  <c r="O43" i="45" s="1"/>
  <c r="N43" i="18"/>
  <c r="N43" i="45" s="1"/>
  <c r="M43" i="18"/>
  <c r="M43" i="45" s="1"/>
  <c r="L43" i="18"/>
  <c r="K43" i="18"/>
  <c r="K43" i="45" s="1"/>
  <c r="J43" i="18"/>
  <c r="I43" i="18"/>
  <c r="H43" i="18"/>
  <c r="G43" i="18"/>
  <c r="F43" i="18"/>
  <c r="F43" i="45" s="1"/>
  <c r="E43" i="18"/>
  <c r="E43" i="45" s="1"/>
  <c r="D43" i="18"/>
  <c r="C43" i="18"/>
  <c r="P40" i="18"/>
  <c r="P40" i="45" s="1"/>
  <c r="O40" i="18"/>
  <c r="O40" i="45" s="1"/>
  <c r="N40" i="18"/>
  <c r="N40" i="45" s="1"/>
  <c r="M40" i="18"/>
  <c r="M40" i="45" s="1"/>
  <c r="L40" i="18"/>
  <c r="L40" i="45" s="1"/>
  <c r="K40" i="18"/>
  <c r="K40" i="45" s="1"/>
  <c r="J40" i="18"/>
  <c r="J40" i="45" s="1"/>
  <c r="I40" i="18"/>
  <c r="I40" i="45" s="1"/>
  <c r="H40" i="18"/>
  <c r="H40" i="45" s="1"/>
  <c r="G40" i="18"/>
  <c r="G40" i="45" s="1"/>
  <c r="F40" i="18"/>
  <c r="F40" i="45" s="1"/>
  <c r="E40" i="18"/>
  <c r="E40" i="45" s="1"/>
  <c r="D40" i="18"/>
  <c r="D40" i="45" s="1"/>
  <c r="C40" i="18"/>
  <c r="C40" i="45" s="1"/>
  <c r="P37" i="18"/>
  <c r="O37" i="18"/>
  <c r="N37" i="18"/>
  <c r="N37" i="45" s="1"/>
  <c r="M37" i="18"/>
  <c r="L37" i="18"/>
  <c r="K37" i="18"/>
  <c r="K37" i="45" s="1"/>
  <c r="J37" i="18"/>
  <c r="I37" i="18"/>
  <c r="I37" i="45" s="1"/>
  <c r="H37" i="18"/>
  <c r="G37" i="18"/>
  <c r="G37" i="45" s="1"/>
  <c r="F37" i="18"/>
  <c r="F37" i="45" s="1"/>
  <c r="E37" i="18"/>
  <c r="E37" i="45" s="1"/>
  <c r="D37" i="18"/>
  <c r="C37" i="18"/>
  <c r="L34" i="18"/>
  <c r="L34" i="45" s="1"/>
  <c r="K34" i="18"/>
  <c r="K34" i="45" s="1"/>
  <c r="J34" i="18"/>
  <c r="J34" i="45" s="1"/>
  <c r="I34" i="18"/>
  <c r="I34" i="45" s="1"/>
  <c r="H34" i="18"/>
  <c r="H34" i="45" s="1"/>
  <c r="F34" i="18"/>
  <c r="E34" i="18"/>
  <c r="D34" i="18"/>
  <c r="C34" i="18"/>
  <c r="M33" i="18"/>
  <c r="M33" i="45" s="1"/>
  <c r="M32" i="18"/>
  <c r="P31" i="18"/>
  <c r="O31" i="18"/>
  <c r="O31" i="45" s="1"/>
  <c r="N31" i="18"/>
  <c r="N31" i="45" s="1"/>
  <c r="M31" i="18"/>
  <c r="M31" i="45" s="1"/>
  <c r="L31" i="18"/>
  <c r="K31" i="18"/>
  <c r="J31" i="18"/>
  <c r="I31" i="18"/>
  <c r="I31" i="45" s="1"/>
  <c r="H31" i="18"/>
  <c r="G31" i="18"/>
  <c r="G31" i="45" s="1"/>
  <c r="F31" i="18"/>
  <c r="F31" i="45" s="1"/>
  <c r="E31" i="18"/>
  <c r="D31" i="18"/>
  <c r="C31" i="18"/>
  <c r="P28" i="18"/>
  <c r="O28" i="18"/>
  <c r="O28" i="45" s="1"/>
  <c r="N28" i="18"/>
  <c r="M28" i="18"/>
  <c r="L28" i="18"/>
  <c r="K28" i="18"/>
  <c r="J28" i="18"/>
  <c r="I28" i="18"/>
  <c r="I28" i="45" s="1"/>
  <c r="H28" i="18"/>
  <c r="H28" i="45" s="1"/>
  <c r="G28" i="18"/>
  <c r="G28" i="45" s="1"/>
  <c r="F28" i="18"/>
  <c r="F28" i="45" s="1"/>
  <c r="E28" i="18"/>
  <c r="D28" i="18"/>
  <c r="C28" i="18"/>
  <c r="P25" i="18"/>
  <c r="O25" i="18"/>
  <c r="N25" i="18"/>
  <c r="N25" i="45" s="1"/>
  <c r="M25" i="18"/>
  <c r="M25" i="45" s="1"/>
  <c r="L25" i="18"/>
  <c r="K25" i="18"/>
  <c r="J25" i="18"/>
  <c r="I25" i="18"/>
  <c r="H25" i="18"/>
  <c r="G25" i="18"/>
  <c r="G25" i="45" s="1"/>
  <c r="F25" i="18"/>
  <c r="F25" i="45" s="1"/>
  <c r="E25" i="18"/>
  <c r="E25" i="45" s="1"/>
  <c r="D25" i="18"/>
  <c r="C25" i="18"/>
  <c r="P22" i="18"/>
  <c r="O22" i="18"/>
  <c r="O22" i="45" s="1"/>
  <c r="N22" i="18"/>
  <c r="M22" i="18"/>
  <c r="M22" i="45" s="1"/>
  <c r="L22" i="18"/>
  <c r="K22" i="18"/>
  <c r="K22" i="45" s="1"/>
  <c r="J22" i="18"/>
  <c r="J22" i="45" s="1"/>
  <c r="I22" i="18"/>
  <c r="I22" i="45" s="1"/>
  <c r="H22" i="18"/>
  <c r="H22" i="45" s="1"/>
  <c r="G22" i="18"/>
  <c r="G22" i="45" s="1"/>
  <c r="F22" i="18"/>
  <c r="E22" i="18"/>
  <c r="E22" i="45" s="1"/>
  <c r="D22" i="18"/>
  <c r="C22" i="18"/>
  <c r="P19" i="18"/>
  <c r="O19" i="18"/>
  <c r="O19" i="45" s="1"/>
  <c r="N19" i="18"/>
  <c r="N19" i="45" s="1"/>
  <c r="M19" i="18"/>
  <c r="L19" i="18"/>
  <c r="K19" i="18"/>
  <c r="J19" i="18"/>
  <c r="I19" i="18"/>
  <c r="I19" i="45" s="1"/>
  <c r="H19" i="18"/>
  <c r="G19" i="18"/>
  <c r="G19" i="45" s="1"/>
  <c r="F19" i="18"/>
  <c r="F19" i="45" s="1"/>
  <c r="E19" i="18"/>
  <c r="D19" i="18"/>
  <c r="C19" i="18"/>
  <c r="P16" i="18"/>
  <c r="O16" i="18"/>
  <c r="O16" i="45" s="1"/>
  <c r="N16" i="18"/>
  <c r="M16" i="18"/>
  <c r="L16" i="18"/>
  <c r="K16" i="18"/>
  <c r="J16" i="18"/>
  <c r="J16" i="45" s="1"/>
  <c r="I16" i="18"/>
  <c r="I16" i="45" s="1"/>
  <c r="H16" i="18"/>
  <c r="G16" i="18"/>
  <c r="G16" i="45" s="1"/>
  <c r="F16" i="18"/>
  <c r="E16" i="18"/>
  <c r="D16" i="18"/>
  <c r="D16" i="45" s="1"/>
  <c r="C16" i="18"/>
  <c r="P13" i="18"/>
  <c r="O13" i="18"/>
  <c r="O13" i="45" s="1"/>
  <c r="N13" i="18"/>
  <c r="N13" i="45" s="1"/>
  <c r="M13" i="18"/>
  <c r="M13" i="45" s="1"/>
  <c r="L13" i="18"/>
  <c r="K13" i="18"/>
  <c r="J13" i="18"/>
  <c r="I13" i="18"/>
  <c r="I13" i="45" s="1"/>
  <c r="H13" i="18"/>
  <c r="G13" i="18"/>
  <c r="G13" i="45" s="1"/>
  <c r="F13" i="18"/>
  <c r="F13" i="45" s="1"/>
  <c r="E13" i="18"/>
  <c r="E13" i="45" s="1"/>
  <c r="D13" i="18"/>
  <c r="C13" i="18"/>
  <c r="P10" i="18"/>
  <c r="O10" i="18"/>
  <c r="O10" i="45" s="1"/>
  <c r="N10" i="18"/>
  <c r="N10" i="45" s="1"/>
  <c r="M10" i="18"/>
  <c r="M10" i="45" s="1"/>
  <c r="L10" i="18"/>
  <c r="K10" i="18"/>
  <c r="K10" i="45" s="1"/>
  <c r="J10" i="18"/>
  <c r="I10" i="18"/>
  <c r="I10" i="45" s="1"/>
  <c r="H10" i="18"/>
  <c r="G10" i="18"/>
  <c r="G10" i="45" s="1"/>
  <c r="F10" i="18"/>
  <c r="F10" i="45" s="1"/>
  <c r="E10" i="18"/>
  <c r="E10" i="45" s="1"/>
  <c r="D10" i="18"/>
  <c r="C10" i="18"/>
  <c r="C9" i="43"/>
  <c r="D9" i="43"/>
  <c r="M9" i="43" s="1"/>
  <c r="E9" i="43"/>
  <c r="F9" i="43"/>
  <c r="G9" i="43"/>
  <c r="H9" i="43"/>
  <c r="I9" i="43"/>
  <c r="J9" i="43"/>
  <c r="K9" i="43"/>
  <c r="L9" i="43"/>
  <c r="C11" i="43"/>
  <c r="D11" i="43"/>
  <c r="E11" i="43"/>
  <c r="F11" i="43"/>
  <c r="G11" i="43"/>
  <c r="H11" i="43"/>
  <c r="I11" i="43"/>
  <c r="J11" i="43"/>
  <c r="K11" i="43"/>
  <c r="L11" i="43"/>
  <c r="C12" i="43"/>
  <c r="D12" i="43"/>
  <c r="E12" i="43"/>
  <c r="F12" i="43"/>
  <c r="G12" i="43"/>
  <c r="H12" i="43"/>
  <c r="I12" i="43"/>
  <c r="J12" i="43"/>
  <c r="K12" i="43"/>
  <c r="L12" i="43"/>
  <c r="C14" i="43"/>
  <c r="D14" i="43"/>
  <c r="E14" i="43"/>
  <c r="F14" i="43"/>
  <c r="G14" i="43"/>
  <c r="H14" i="43"/>
  <c r="I14" i="43"/>
  <c r="J14" i="43"/>
  <c r="K14" i="43"/>
  <c r="L14" i="43"/>
  <c r="C15" i="43"/>
  <c r="D15" i="43"/>
  <c r="E15" i="43"/>
  <c r="F15" i="43"/>
  <c r="G15" i="43"/>
  <c r="H15" i="43"/>
  <c r="I15" i="43"/>
  <c r="J15" i="43"/>
  <c r="K15" i="43"/>
  <c r="L15" i="43"/>
  <c r="C17" i="43"/>
  <c r="D17" i="43"/>
  <c r="E17" i="43"/>
  <c r="F17" i="43"/>
  <c r="G17" i="43"/>
  <c r="H17" i="43"/>
  <c r="I17" i="43"/>
  <c r="J17" i="43"/>
  <c r="K17" i="43"/>
  <c r="L17" i="43"/>
  <c r="C18" i="43"/>
  <c r="D18" i="43"/>
  <c r="E18" i="43"/>
  <c r="F18" i="43"/>
  <c r="G18" i="43"/>
  <c r="H18" i="43"/>
  <c r="I18" i="43"/>
  <c r="J18" i="43"/>
  <c r="K18" i="43"/>
  <c r="L18" i="43"/>
  <c r="C20" i="43"/>
  <c r="M20" i="43" s="1"/>
  <c r="D20" i="43"/>
  <c r="E20" i="43"/>
  <c r="F20" i="43"/>
  <c r="G20" i="43"/>
  <c r="H20" i="43"/>
  <c r="I20" i="43"/>
  <c r="J20" i="43"/>
  <c r="K20" i="43"/>
  <c r="L20" i="43"/>
  <c r="C21" i="43"/>
  <c r="D21" i="43"/>
  <c r="E21" i="43"/>
  <c r="F21" i="43"/>
  <c r="G21" i="43"/>
  <c r="H21" i="43"/>
  <c r="I21" i="43"/>
  <c r="J21" i="43"/>
  <c r="K21" i="43"/>
  <c r="L21" i="43"/>
  <c r="C23" i="43"/>
  <c r="D23" i="43"/>
  <c r="E23" i="43"/>
  <c r="F23" i="43"/>
  <c r="G23" i="43"/>
  <c r="H23" i="43"/>
  <c r="I23" i="43"/>
  <c r="J23" i="43"/>
  <c r="K23" i="43"/>
  <c r="L23" i="43"/>
  <c r="C24" i="43"/>
  <c r="D24" i="43"/>
  <c r="E24" i="43"/>
  <c r="F24" i="43"/>
  <c r="G24" i="43"/>
  <c r="H24" i="43"/>
  <c r="I24" i="43"/>
  <c r="J24" i="43"/>
  <c r="K24" i="43"/>
  <c r="L24" i="43"/>
  <c r="C26" i="43"/>
  <c r="D26" i="43"/>
  <c r="E26" i="43"/>
  <c r="F26" i="43"/>
  <c r="G26" i="43"/>
  <c r="H26" i="43"/>
  <c r="I26" i="43"/>
  <c r="J26" i="43"/>
  <c r="K26" i="43"/>
  <c r="L26" i="43"/>
  <c r="C27" i="43"/>
  <c r="D27" i="43"/>
  <c r="E27" i="43"/>
  <c r="F27" i="43"/>
  <c r="G27" i="43"/>
  <c r="H27" i="43"/>
  <c r="I27" i="43"/>
  <c r="J27" i="43"/>
  <c r="K27" i="43"/>
  <c r="L27" i="43"/>
  <c r="C29" i="43"/>
  <c r="D29" i="43"/>
  <c r="E29" i="43"/>
  <c r="F29" i="43"/>
  <c r="G29" i="43"/>
  <c r="H29" i="43"/>
  <c r="I29" i="43"/>
  <c r="J29" i="43"/>
  <c r="K29" i="43"/>
  <c r="L29" i="43"/>
  <c r="C30" i="43"/>
  <c r="D30" i="43"/>
  <c r="E30" i="43"/>
  <c r="F30" i="43"/>
  <c r="G30" i="43"/>
  <c r="H30" i="43"/>
  <c r="I30" i="43"/>
  <c r="J30" i="43"/>
  <c r="K30" i="43"/>
  <c r="L30" i="43"/>
  <c r="C32" i="43"/>
  <c r="D32" i="43"/>
  <c r="E32" i="43"/>
  <c r="F32" i="43"/>
  <c r="G32" i="43"/>
  <c r="H32" i="43"/>
  <c r="I32" i="43"/>
  <c r="J32" i="43"/>
  <c r="K32" i="43"/>
  <c r="L32" i="43"/>
  <c r="C33" i="43"/>
  <c r="D33" i="43"/>
  <c r="E33" i="43"/>
  <c r="F33" i="43"/>
  <c r="G33" i="43"/>
  <c r="H33" i="43"/>
  <c r="I33" i="43"/>
  <c r="J33" i="43"/>
  <c r="K33" i="43"/>
  <c r="L33" i="43"/>
  <c r="C35" i="43"/>
  <c r="D35" i="43"/>
  <c r="E35" i="43"/>
  <c r="F35" i="43"/>
  <c r="G35" i="43"/>
  <c r="H35" i="43"/>
  <c r="I35" i="43"/>
  <c r="J35" i="43"/>
  <c r="K35" i="43"/>
  <c r="L35" i="43"/>
  <c r="C36" i="43"/>
  <c r="D36" i="43"/>
  <c r="E36" i="43"/>
  <c r="F36" i="43"/>
  <c r="G36" i="43"/>
  <c r="H36" i="43"/>
  <c r="I36" i="43"/>
  <c r="J36" i="43"/>
  <c r="K36" i="43"/>
  <c r="L36" i="43"/>
  <c r="C38" i="43"/>
  <c r="D38" i="43"/>
  <c r="E38" i="43"/>
  <c r="F38" i="43"/>
  <c r="G38" i="43"/>
  <c r="H38" i="43"/>
  <c r="I38" i="43"/>
  <c r="J38" i="43"/>
  <c r="K38" i="43"/>
  <c r="L38" i="43"/>
  <c r="C39" i="43"/>
  <c r="D39" i="43"/>
  <c r="E39" i="43"/>
  <c r="F39" i="43"/>
  <c r="G39" i="43"/>
  <c r="H39" i="43"/>
  <c r="I39" i="43"/>
  <c r="J39" i="43"/>
  <c r="K39" i="43"/>
  <c r="L39" i="43"/>
  <c r="C41" i="43"/>
  <c r="D41" i="43"/>
  <c r="E41" i="43"/>
  <c r="F41" i="43"/>
  <c r="G41" i="43"/>
  <c r="H41" i="43"/>
  <c r="I41" i="43"/>
  <c r="J41" i="43"/>
  <c r="K41" i="43"/>
  <c r="L41" i="43"/>
  <c r="C42" i="43"/>
  <c r="D42" i="43"/>
  <c r="E42" i="43"/>
  <c r="F42" i="43"/>
  <c r="G42" i="43"/>
  <c r="H42" i="43"/>
  <c r="I42" i="43"/>
  <c r="J42" i="43"/>
  <c r="K42" i="43"/>
  <c r="L42" i="43"/>
  <c r="F43" i="43"/>
  <c r="D8" i="43"/>
  <c r="E8" i="43"/>
  <c r="F8" i="43"/>
  <c r="G8" i="43"/>
  <c r="H8" i="43"/>
  <c r="I8" i="43"/>
  <c r="J8" i="43"/>
  <c r="K8" i="43"/>
  <c r="L8" i="43"/>
  <c r="C8" i="43"/>
  <c r="C44" i="16"/>
  <c r="L43" i="16"/>
  <c r="K43" i="16"/>
  <c r="K43" i="43" s="1"/>
  <c r="J43" i="16"/>
  <c r="I43" i="16"/>
  <c r="H43" i="16"/>
  <c r="G43" i="16"/>
  <c r="F43" i="16"/>
  <c r="E43" i="16"/>
  <c r="D43" i="16"/>
  <c r="C43" i="16"/>
  <c r="M42" i="16"/>
  <c r="M41" i="16"/>
  <c r="L40" i="16"/>
  <c r="K40" i="16"/>
  <c r="J40" i="16"/>
  <c r="I40" i="16"/>
  <c r="H40" i="16"/>
  <c r="G40" i="16"/>
  <c r="F40" i="16"/>
  <c r="E40" i="16"/>
  <c r="D40" i="16"/>
  <c r="C40" i="16"/>
  <c r="M39" i="16"/>
  <c r="M38" i="16"/>
  <c r="L37" i="16"/>
  <c r="K37" i="16"/>
  <c r="J37" i="16"/>
  <c r="I37" i="16"/>
  <c r="H37" i="16"/>
  <c r="G37" i="16"/>
  <c r="F37" i="16"/>
  <c r="E37" i="16"/>
  <c r="D37" i="16"/>
  <c r="C37" i="16"/>
  <c r="M36" i="16"/>
  <c r="M35" i="16"/>
  <c r="L34" i="16"/>
  <c r="K34" i="16"/>
  <c r="J34" i="16"/>
  <c r="I34" i="16"/>
  <c r="H34" i="16"/>
  <c r="G34" i="16"/>
  <c r="G34" i="43" s="1"/>
  <c r="F34" i="16"/>
  <c r="E34" i="16"/>
  <c r="D34" i="16"/>
  <c r="C34" i="16"/>
  <c r="M33" i="16"/>
  <c r="M32" i="16"/>
  <c r="L31" i="16"/>
  <c r="K31" i="16"/>
  <c r="J31" i="16"/>
  <c r="I31" i="16"/>
  <c r="H31" i="16"/>
  <c r="G31" i="16"/>
  <c r="F31" i="16"/>
  <c r="E31" i="16"/>
  <c r="D31" i="16"/>
  <c r="C31" i="16"/>
  <c r="M30" i="16"/>
  <c r="M29" i="16"/>
  <c r="L28" i="16"/>
  <c r="K28" i="16"/>
  <c r="J28" i="16"/>
  <c r="I28" i="16"/>
  <c r="H28" i="16"/>
  <c r="G28" i="16"/>
  <c r="F28" i="16"/>
  <c r="E28" i="16"/>
  <c r="D28" i="16"/>
  <c r="C28" i="16"/>
  <c r="M27" i="16"/>
  <c r="M26" i="16"/>
  <c r="L25" i="16"/>
  <c r="K25" i="16"/>
  <c r="J25" i="16"/>
  <c r="I25" i="16"/>
  <c r="H25" i="16"/>
  <c r="G25" i="16"/>
  <c r="F25" i="16"/>
  <c r="E25" i="16"/>
  <c r="D25" i="16"/>
  <c r="C25" i="16"/>
  <c r="M24" i="16"/>
  <c r="M23" i="16"/>
  <c r="L22" i="16"/>
  <c r="K22" i="16"/>
  <c r="J22" i="16"/>
  <c r="I22" i="16"/>
  <c r="H22" i="16"/>
  <c r="G22" i="16"/>
  <c r="F22" i="16"/>
  <c r="E22" i="16"/>
  <c r="D22" i="16"/>
  <c r="C22" i="16"/>
  <c r="M21" i="16"/>
  <c r="M20" i="16"/>
  <c r="L19" i="16"/>
  <c r="K19" i="16"/>
  <c r="J19" i="16"/>
  <c r="I19" i="16"/>
  <c r="H19" i="16"/>
  <c r="G19" i="16"/>
  <c r="F19" i="16"/>
  <c r="E19" i="16"/>
  <c r="D19" i="16"/>
  <c r="C19" i="16"/>
  <c r="M18" i="16"/>
  <c r="M17" i="16"/>
  <c r="L16" i="16"/>
  <c r="K16" i="16"/>
  <c r="J16" i="16"/>
  <c r="I16" i="16"/>
  <c r="H16" i="16"/>
  <c r="G16" i="16"/>
  <c r="F16" i="16"/>
  <c r="E16" i="16"/>
  <c r="D16" i="16"/>
  <c r="C16" i="16"/>
  <c r="M15" i="16"/>
  <c r="M14" i="16"/>
  <c r="L13" i="16"/>
  <c r="K13" i="16"/>
  <c r="K13" i="43" s="1"/>
  <c r="J13" i="16"/>
  <c r="I13" i="16"/>
  <c r="H13" i="16"/>
  <c r="G13" i="16"/>
  <c r="F13" i="16"/>
  <c r="E13" i="16"/>
  <c r="D13" i="16"/>
  <c r="C13" i="16"/>
  <c r="M12" i="16"/>
  <c r="M11" i="16"/>
  <c r="M44" i="16" s="1"/>
  <c r="L10" i="16"/>
  <c r="K10" i="16"/>
  <c r="K10" i="43" s="1"/>
  <c r="J10" i="16"/>
  <c r="I10" i="16"/>
  <c r="H10" i="16"/>
  <c r="G10" i="16"/>
  <c r="F10" i="16"/>
  <c r="F46" i="16" s="1"/>
  <c r="E10" i="16"/>
  <c r="D10" i="16"/>
  <c r="C10" i="16"/>
  <c r="M9" i="16"/>
  <c r="L45" i="16"/>
  <c r="K45" i="16"/>
  <c r="J45" i="16"/>
  <c r="I45" i="16"/>
  <c r="H45" i="16"/>
  <c r="G45" i="16"/>
  <c r="F45" i="16"/>
  <c r="E45" i="16"/>
  <c r="D45" i="16"/>
  <c r="C45" i="16"/>
  <c r="L44" i="16"/>
  <c r="K44" i="16"/>
  <c r="J44" i="16"/>
  <c r="I44" i="16"/>
  <c r="H44" i="16"/>
  <c r="G44" i="16"/>
  <c r="F44" i="16"/>
  <c r="E44" i="16"/>
  <c r="D44" i="16"/>
  <c r="E46" i="16"/>
  <c r="D44" i="40"/>
  <c r="E44" i="40"/>
  <c r="F44" i="40"/>
  <c r="G44" i="40"/>
  <c r="H44" i="40"/>
  <c r="I44" i="40"/>
  <c r="J44" i="40"/>
  <c r="K44" i="40"/>
  <c r="L44" i="40"/>
  <c r="D45" i="40"/>
  <c r="E45" i="40"/>
  <c r="F45" i="40"/>
  <c r="G45" i="40"/>
  <c r="H45" i="40"/>
  <c r="I45" i="40"/>
  <c r="J45" i="40"/>
  <c r="K45" i="40"/>
  <c r="L45" i="40"/>
  <c r="C45" i="40"/>
  <c r="C44" i="40"/>
  <c r="C16" i="40"/>
  <c r="C16" i="43" s="1"/>
  <c r="L43" i="40"/>
  <c r="L43" i="43" s="1"/>
  <c r="J43" i="40"/>
  <c r="J43" i="43" s="1"/>
  <c r="I43" i="40"/>
  <c r="I43" i="43" s="1"/>
  <c r="H43" i="40"/>
  <c r="H43" i="43" s="1"/>
  <c r="G43" i="40"/>
  <c r="F43" i="40"/>
  <c r="E43" i="40"/>
  <c r="E43" i="43" s="1"/>
  <c r="D43" i="40"/>
  <c r="D43" i="43" s="1"/>
  <c r="C43" i="40"/>
  <c r="M42" i="40"/>
  <c r="M41" i="40"/>
  <c r="L40" i="40"/>
  <c r="L40" i="43" s="1"/>
  <c r="K40" i="40"/>
  <c r="J40" i="40"/>
  <c r="J40" i="43" s="1"/>
  <c r="I40" i="40"/>
  <c r="I40" i="43" s="1"/>
  <c r="H40" i="40"/>
  <c r="H40" i="43" s="1"/>
  <c r="G40" i="40"/>
  <c r="F40" i="40"/>
  <c r="F40" i="43" s="1"/>
  <c r="E40" i="40"/>
  <c r="E40" i="43" s="1"/>
  <c r="D40" i="40"/>
  <c r="D40" i="43" s="1"/>
  <c r="C40" i="40"/>
  <c r="M39" i="40"/>
  <c r="M38" i="40"/>
  <c r="L37" i="40"/>
  <c r="L37" i="43" s="1"/>
  <c r="K37" i="40"/>
  <c r="J37" i="40"/>
  <c r="J37" i="43" s="1"/>
  <c r="I37" i="40"/>
  <c r="I37" i="43" s="1"/>
  <c r="H37" i="40"/>
  <c r="H37" i="43" s="1"/>
  <c r="G37" i="40"/>
  <c r="F37" i="40"/>
  <c r="F37" i="43" s="1"/>
  <c r="E37" i="40"/>
  <c r="E37" i="43" s="1"/>
  <c r="D37" i="40"/>
  <c r="D37" i="43" s="1"/>
  <c r="C37" i="40"/>
  <c r="M36" i="40"/>
  <c r="M35" i="40"/>
  <c r="L34" i="40"/>
  <c r="L34" i="43" s="1"/>
  <c r="K34" i="40"/>
  <c r="J34" i="40"/>
  <c r="J34" i="43" s="1"/>
  <c r="I34" i="40"/>
  <c r="I34" i="43" s="1"/>
  <c r="H34" i="40"/>
  <c r="H34" i="43" s="1"/>
  <c r="G34" i="40"/>
  <c r="F34" i="40"/>
  <c r="F34" i="43" s="1"/>
  <c r="E34" i="40"/>
  <c r="E34" i="43" s="1"/>
  <c r="D34" i="40"/>
  <c r="D34" i="43" s="1"/>
  <c r="C34" i="40"/>
  <c r="M33" i="40"/>
  <c r="M32" i="40"/>
  <c r="L31" i="40"/>
  <c r="L31" i="43" s="1"/>
  <c r="K31" i="40"/>
  <c r="J31" i="40"/>
  <c r="J31" i="43" s="1"/>
  <c r="I31" i="40"/>
  <c r="I31" i="43" s="1"/>
  <c r="H31" i="40"/>
  <c r="H31" i="43" s="1"/>
  <c r="G31" i="40"/>
  <c r="F31" i="40"/>
  <c r="F31" i="43" s="1"/>
  <c r="E31" i="40"/>
  <c r="E31" i="43" s="1"/>
  <c r="D31" i="40"/>
  <c r="D31" i="43" s="1"/>
  <c r="C31" i="40"/>
  <c r="M30" i="40"/>
  <c r="M29" i="40"/>
  <c r="L28" i="40"/>
  <c r="L28" i="43" s="1"/>
  <c r="K28" i="40"/>
  <c r="J28" i="40"/>
  <c r="J28" i="43" s="1"/>
  <c r="I28" i="40"/>
  <c r="I28" i="43" s="1"/>
  <c r="H28" i="40"/>
  <c r="H28" i="43" s="1"/>
  <c r="G28" i="40"/>
  <c r="F28" i="40"/>
  <c r="F28" i="43" s="1"/>
  <c r="E28" i="40"/>
  <c r="E28" i="43" s="1"/>
  <c r="D28" i="40"/>
  <c r="D28" i="43" s="1"/>
  <c r="C28" i="40"/>
  <c r="M27" i="40"/>
  <c r="M26" i="40"/>
  <c r="L25" i="40"/>
  <c r="L25" i="43" s="1"/>
  <c r="K25" i="40"/>
  <c r="J25" i="40"/>
  <c r="J25" i="43" s="1"/>
  <c r="I25" i="40"/>
  <c r="I25" i="43" s="1"/>
  <c r="H25" i="40"/>
  <c r="H25" i="43" s="1"/>
  <c r="G25" i="40"/>
  <c r="F25" i="40"/>
  <c r="F25" i="43" s="1"/>
  <c r="E25" i="40"/>
  <c r="E25" i="43" s="1"/>
  <c r="D25" i="40"/>
  <c r="D25" i="43" s="1"/>
  <c r="C25" i="40"/>
  <c r="M24" i="40"/>
  <c r="M23" i="40"/>
  <c r="L22" i="40"/>
  <c r="L22" i="43" s="1"/>
  <c r="K22" i="40"/>
  <c r="J22" i="40"/>
  <c r="J22" i="43" s="1"/>
  <c r="I22" i="40"/>
  <c r="I22" i="43" s="1"/>
  <c r="H22" i="40"/>
  <c r="H22" i="43" s="1"/>
  <c r="G22" i="40"/>
  <c r="F22" i="40"/>
  <c r="F22" i="43" s="1"/>
  <c r="E22" i="40"/>
  <c r="E22" i="43" s="1"/>
  <c r="D22" i="40"/>
  <c r="D22" i="43" s="1"/>
  <c r="C22" i="40"/>
  <c r="M21" i="40"/>
  <c r="M20" i="40"/>
  <c r="L19" i="40"/>
  <c r="L19" i="43" s="1"/>
  <c r="K19" i="40"/>
  <c r="J19" i="40"/>
  <c r="J19" i="43" s="1"/>
  <c r="I19" i="40"/>
  <c r="H19" i="40"/>
  <c r="G19" i="40"/>
  <c r="F19" i="40"/>
  <c r="F19" i="43" s="1"/>
  <c r="E19" i="40"/>
  <c r="E19" i="43" s="1"/>
  <c r="D19" i="40"/>
  <c r="D19" i="43" s="1"/>
  <c r="C19" i="40"/>
  <c r="M18" i="40"/>
  <c r="M17" i="40"/>
  <c r="M44" i="40" s="1"/>
  <c r="L16" i="40"/>
  <c r="L16" i="43" s="1"/>
  <c r="K16" i="40"/>
  <c r="J16" i="40"/>
  <c r="J16" i="43" s="1"/>
  <c r="I16" i="40"/>
  <c r="I16" i="43" s="1"/>
  <c r="H16" i="40"/>
  <c r="H16" i="43" s="1"/>
  <c r="G16" i="40"/>
  <c r="F16" i="40"/>
  <c r="F16" i="43" s="1"/>
  <c r="E16" i="40"/>
  <c r="E16" i="43" s="1"/>
  <c r="D16" i="40"/>
  <c r="D16" i="43" s="1"/>
  <c r="M15" i="40"/>
  <c r="M14" i="40"/>
  <c r="J19" i="45" l="1"/>
  <c r="J31" i="45"/>
  <c r="M43" i="16"/>
  <c r="K19" i="45"/>
  <c r="K31" i="45"/>
  <c r="K46" i="45" s="1"/>
  <c r="J37" i="45"/>
  <c r="L10" i="45"/>
  <c r="D22" i="45"/>
  <c r="M45" i="40"/>
  <c r="C34" i="43"/>
  <c r="K40" i="43"/>
  <c r="G40" i="43"/>
  <c r="Q19" i="18"/>
  <c r="Q11" i="45"/>
  <c r="I46" i="16"/>
  <c r="K16" i="45"/>
  <c r="E19" i="45"/>
  <c r="M19" i="45"/>
  <c r="K28" i="45"/>
  <c r="E34" i="45"/>
  <c r="F16" i="45"/>
  <c r="N16" i="45"/>
  <c r="F22" i="45"/>
  <c r="F46" i="45" s="1"/>
  <c r="N22" i="45"/>
  <c r="Q9" i="45"/>
  <c r="G45" i="43"/>
  <c r="Q21" i="45"/>
  <c r="M45" i="16"/>
  <c r="J46" i="16"/>
  <c r="J13" i="45"/>
  <c r="J25" i="45"/>
  <c r="J46" i="45" s="1"/>
  <c r="C19" i="45"/>
  <c r="D10" i="45"/>
  <c r="L22" i="45"/>
  <c r="K34" i="43"/>
  <c r="C40" i="43"/>
  <c r="K13" i="45"/>
  <c r="E16" i="45"/>
  <c r="E46" i="45" s="1"/>
  <c r="M16" i="45"/>
  <c r="M46" i="45" s="1"/>
  <c r="Q25" i="18"/>
  <c r="K25" i="45"/>
  <c r="E28" i="45"/>
  <c r="M28" i="45"/>
  <c r="J43" i="45"/>
  <c r="H16" i="45"/>
  <c r="P16" i="45"/>
  <c r="P28" i="45"/>
  <c r="C45" i="43"/>
  <c r="M39" i="43"/>
  <c r="M35" i="43"/>
  <c r="M23" i="43"/>
  <c r="M36" i="43"/>
  <c r="Q29" i="45"/>
  <c r="I44" i="43"/>
  <c r="M32" i="43"/>
  <c r="M24" i="43"/>
  <c r="H44" i="43"/>
  <c r="M14" i="43"/>
  <c r="M18" i="43"/>
  <c r="C44" i="43"/>
  <c r="M29" i="43"/>
  <c r="D44" i="43"/>
  <c r="Q39" i="45"/>
  <c r="Q35" i="45"/>
  <c r="M41" i="43"/>
  <c r="H45" i="43"/>
  <c r="I45" i="43"/>
  <c r="M33" i="43"/>
  <c r="M27" i="43"/>
  <c r="C45" i="45"/>
  <c r="J45" i="45"/>
  <c r="K44" i="45"/>
  <c r="L44" i="45"/>
  <c r="H44" i="45"/>
  <c r="D44" i="45"/>
  <c r="M34" i="43"/>
  <c r="F45" i="43"/>
  <c r="M12" i="43"/>
  <c r="M38" i="43"/>
  <c r="J45" i="43"/>
  <c r="Q18" i="45"/>
  <c r="Q17" i="45"/>
  <c r="M8" i="43"/>
  <c r="E44" i="43"/>
  <c r="M21" i="43"/>
  <c r="M17" i="43"/>
  <c r="L45" i="45"/>
  <c r="H45" i="45"/>
  <c r="D45" i="45"/>
  <c r="I44" i="45"/>
  <c r="E44" i="45"/>
  <c r="Q38" i="45"/>
  <c r="M26" i="43"/>
  <c r="F44" i="43"/>
  <c r="M15" i="43"/>
  <c r="J44" i="43"/>
  <c r="M42" i="43"/>
  <c r="G16" i="43"/>
  <c r="K16" i="43"/>
  <c r="C19" i="43"/>
  <c r="K46" i="40"/>
  <c r="C22" i="43"/>
  <c r="G31" i="43"/>
  <c r="K31" i="43"/>
  <c r="C37" i="43"/>
  <c r="G37" i="43"/>
  <c r="K37" i="43"/>
  <c r="C43" i="43"/>
  <c r="G43" i="43"/>
  <c r="M11" i="43"/>
  <c r="D45" i="43"/>
  <c r="L44" i="43"/>
  <c r="K45" i="43"/>
  <c r="E45" i="43"/>
  <c r="M30" i="43"/>
  <c r="Q13" i="18"/>
  <c r="C13" i="45"/>
  <c r="Q31" i="18"/>
  <c r="C31" i="45"/>
  <c r="M34" i="18"/>
  <c r="M34" i="45" s="1"/>
  <c r="C34" i="45"/>
  <c r="C25" i="45"/>
  <c r="C46" i="45" s="1"/>
  <c r="I46" i="45"/>
  <c r="Q36" i="45"/>
  <c r="Q20" i="45"/>
  <c r="Q12" i="45"/>
  <c r="M10" i="16"/>
  <c r="M22" i="16"/>
  <c r="M34" i="16"/>
  <c r="M40" i="16"/>
  <c r="K44" i="43"/>
  <c r="G44" i="43"/>
  <c r="L45" i="43"/>
  <c r="D13" i="45"/>
  <c r="H13" i="45"/>
  <c r="L13" i="45"/>
  <c r="P13" i="45"/>
  <c r="D19" i="45"/>
  <c r="H19" i="45"/>
  <c r="L19" i="45"/>
  <c r="P19" i="45"/>
  <c r="D25" i="45"/>
  <c r="H25" i="45"/>
  <c r="L25" i="45"/>
  <c r="P25" i="45"/>
  <c r="D31" i="45"/>
  <c r="H31" i="45"/>
  <c r="L31" i="45"/>
  <c r="P31" i="45"/>
  <c r="Q27" i="45"/>
  <c r="G46" i="45"/>
  <c r="K45" i="45"/>
  <c r="G45" i="45"/>
  <c r="I45" i="45"/>
  <c r="E45" i="45"/>
  <c r="Q14" i="45"/>
  <c r="G22" i="43"/>
  <c r="K22" i="43"/>
  <c r="C25" i="43"/>
  <c r="G25" i="43"/>
  <c r="K25" i="43"/>
  <c r="C28" i="43"/>
  <c r="G28" i="43"/>
  <c r="K28" i="43"/>
  <c r="C31" i="43"/>
  <c r="M31" i="43" s="1"/>
  <c r="Q10" i="18"/>
  <c r="C10" i="45"/>
  <c r="Q16" i="18"/>
  <c r="C16" i="45"/>
  <c r="Q22" i="18"/>
  <c r="C22" i="45"/>
  <c r="Q28" i="18"/>
  <c r="C28" i="45"/>
  <c r="N32" i="18"/>
  <c r="M32" i="45"/>
  <c r="M44" i="45" s="1"/>
  <c r="D37" i="45"/>
  <c r="H37" i="45"/>
  <c r="L37" i="45"/>
  <c r="P37" i="45"/>
  <c r="D43" i="45"/>
  <c r="H43" i="45"/>
  <c r="L43" i="45"/>
  <c r="P43" i="45"/>
  <c r="Q41" i="45"/>
  <c r="M45" i="45"/>
  <c r="Q24" i="45"/>
  <c r="Q8" i="45"/>
  <c r="Q37" i="18"/>
  <c r="Q43" i="18"/>
  <c r="Q40" i="44"/>
  <c r="J44" i="45"/>
  <c r="F44" i="45"/>
  <c r="M45" i="18"/>
  <c r="Q40" i="18"/>
  <c r="Q13" i="44"/>
  <c r="Q16" i="44"/>
  <c r="Q25" i="44"/>
  <c r="Q28" i="44"/>
  <c r="Q31" i="44"/>
  <c r="Q34" i="44"/>
  <c r="Q37" i="44"/>
  <c r="Q43" i="44"/>
  <c r="Q30" i="45"/>
  <c r="C44" i="45"/>
  <c r="K19" i="43"/>
  <c r="G19" i="43"/>
  <c r="H19" i="43"/>
  <c r="I19" i="43"/>
  <c r="Q42" i="45"/>
  <c r="Q26" i="45"/>
  <c r="Q10" i="44"/>
  <c r="Q22" i="44"/>
  <c r="Q19" i="44"/>
  <c r="N46" i="44"/>
  <c r="M46" i="44"/>
  <c r="P44" i="44"/>
  <c r="O44" i="44"/>
  <c r="N44" i="44"/>
  <c r="M44" i="44"/>
  <c r="D46" i="18"/>
  <c r="H46" i="18"/>
  <c r="L46" i="18"/>
  <c r="C46" i="18"/>
  <c r="G46" i="18"/>
  <c r="K46" i="18"/>
  <c r="F46" i="18"/>
  <c r="J46" i="18"/>
  <c r="E46" i="18"/>
  <c r="I46" i="18"/>
  <c r="N34" i="18"/>
  <c r="M46" i="18"/>
  <c r="O32" i="18"/>
  <c r="N33" i="18"/>
  <c r="M44" i="18"/>
  <c r="M40" i="43"/>
  <c r="M13" i="16"/>
  <c r="H46" i="16"/>
  <c r="L46" i="16"/>
  <c r="M25" i="16"/>
  <c r="M37" i="16"/>
  <c r="M16" i="16"/>
  <c r="G46" i="16"/>
  <c r="K46" i="16"/>
  <c r="M19" i="16"/>
  <c r="M28" i="16"/>
  <c r="M31" i="16"/>
  <c r="D46" i="16"/>
  <c r="C46" i="16"/>
  <c r="M16" i="40"/>
  <c r="M19" i="40"/>
  <c r="M28" i="40"/>
  <c r="M31" i="40"/>
  <c r="M37" i="40"/>
  <c r="M40" i="40"/>
  <c r="M43" i="40"/>
  <c r="M22" i="40"/>
  <c r="M25" i="40"/>
  <c r="M34" i="40"/>
  <c r="Q16" i="45" l="1"/>
  <c r="Q28" i="45"/>
  <c r="M43" i="43"/>
  <c r="Q10" i="45"/>
  <c r="Q22" i="45"/>
  <c r="Q40" i="45"/>
  <c r="M16" i="43"/>
  <c r="M44" i="43"/>
  <c r="D46" i="45"/>
  <c r="Q37" i="45"/>
  <c r="Q19" i="45"/>
  <c r="M45" i="43"/>
  <c r="N45" i="18"/>
  <c r="N33" i="45"/>
  <c r="Q31" i="45"/>
  <c r="L46" i="45"/>
  <c r="M25" i="43"/>
  <c r="Q13" i="45"/>
  <c r="M37" i="43"/>
  <c r="O44" i="18"/>
  <c r="O32" i="45"/>
  <c r="O44" i="45" s="1"/>
  <c r="M22" i="43"/>
  <c r="M46" i="16"/>
  <c r="O34" i="18"/>
  <c r="O34" i="45" s="1"/>
  <c r="O46" i="45" s="1"/>
  <c r="N34" i="45"/>
  <c r="N46" i="45" s="1"/>
  <c r="Q43" i="45"/>
  <c r="K46" i="43"/>
  <c r="H46" i="45"/>
  <c r="N44" i="18"/>
  <c r="N32" i="45"/>
  <c r="M28" i="43"/>
  <c r="Q25" i="45"/>
  <c r="M19" i="43"/>
  <c r="Q46" i="44"/>
  <c r="P46" i="44"/>
  <c r="O45" i="44"/>
  <c r="Q44" i="44"/>
  <c r="O46" i="44"/>
  <c r="N46" i="18"/>
  <c r="O46" i="18"/>
  <c r="P34" i="18"/>
  <c r="Q34" i="18" s="1"/>
  <c r="P32" i="18"/>
  <c r="O33" i="18"/>
  <c r="I13" i="40"/>
  <c r="I13" i="43" s="1"/>
  <c r="H13" i="40"/>
  <c r="H13" i="43" s="1"/>
  <c r="I10" i="40"/>
  <c r="H10" i="40"/>
  <c r="L13" i="40"/>
  <c r="L13" i="43" s="1"/>
  <c r="J13" i="40"/>
  <c r="J13" i="43" s="1"/>
  <c r="G13" i="40"/>
  <c r="G13" i="43" s="1"/>
  <c r="F13" i="40"/>
  <c r="F13" i="43" s="1"/>
  <c r="E13" i="40"/>
  <c r="E13" i="43" s="1"/>
  <c r="D13" i="40"/>
  <c r="D13" i="43" s="1"/>
  <c r="C13" i="40"/>
  <c r="L10" i="40"/>
  <c r="J10" i="40"/>
  <c r="G10" i="40"/>
  <c r="F10" i="40"/>
  <c r="E10" i="40"/>
  <c r="D10" i="40"/>
  <c r="C10" i="40"/>
  <c r="D46" i="40" l="1"/>
  <c r="D10" i="43"/>
  <c r="D46" i="43" s="1"/>
  <c r="O45" i="18"/>
  <c r="O33" i="45"/>
  <c r="O45" i="45" s="1"/>
  <c r="N45" i="45"/>
  <c r="F10" i="43"/>
  <c r="F46" i="43" s="1"/>
  <c r="F46" i="40"/>
  <c r="M13" i="40"/>
  <c r="C13" i="43"/>
  <c r="M13" i="43" s="1"/>
  <c r="I10" i="43"/>
  <c r="I46" i="43" s="1"/>
  <c r="I46" i="40"/>
  <c r="P44" i="18"/>
  <c r="P32" i="45"/>
  <c r="P44" i="45" s="1"/>
  <c r="J10" i="43"/>
  <c r="J46" i="43" s="1"/>
  <c r="J46" i="40"/>
  <c r="E10" i="43"/>
  <c r="E46" i="43" s="1"/>
  <c r="E46" i="40"/>
  <c r="L46" i="40"/>
  <c r="L10" i="43"/>
  <c r="L46" i="43" s="1"/>
  <c r="H10" i="43"/>
  <c r="H46" i="43" s="1"/>
  <c r="H46" i="40"/>
  <c r="M10" i="40"/>
  <c r="M46" i="40" s="1"/>
  <c r="C10" i="43"/>
  <c r="C46" i="40"/>
  <c r="G10" i="43"/>
  <c r="G46" i="43" s="1"/>
  <c r="G46" i="40"/>
  <c r="P46" i="18"/>
  <c r="P34" i="45"/>
  <c r="P46" i="45" s="1"/>
  <c r="N44" i="45"/>
  <c r="Q32" i="18"/>
  <c r="Q44" i="18" s="1"/>
  <c r="P45" i="44"/>
  <c r="Q45" i="44"/>
  <c r="P33" i="18"/>
  <c r="Q46" i="18"/>
  <c r="F19" i="10"/>
  <c r="E19" i="10"/>
  <c r="C19" i="10"/>
  <c r="B19" i="10"/>
  <c r="I18" i="10"/>
  <c r="H18" i="10"/>
  <c r="G18" i="10"/>
  <c r="D18" i="10"/>
  <c r="I17" i="10"/>
  <c r="H17" i="10"/>
  <c r="J17" i="10" s="1"/>
  <c r="G17" i="10"/>
  <c r="D17" i="10"/>
  <c r="I16" i="10"/>
  <c r="H16" i="10"/>
  <c r="J16" i="10" s="1"/>
  <c r="G16" i="10"/>
  <c r="D16" i="10"/>
  <c r="I15" i="10"/>
  <c r="H15" i="10"/>
  <c r="J15" i="10" s="1"/>
  <c r="G15" i="10"/>
  <c r="D15" i="10"/>
  <c r="I14" i="10"/>
  <c r="H14" i="10"/>
  <c r="G14" i="10"/>
  <c r="D14" i="10"/>
  <c r="I13" i="10"/>
  <c r="H13" i="10"/>
  <c r="J13" i="10" s="1"/>
  <c r="G13" i="10"/>
  <c r="D13" i="10"/>
  <c r="I12" i="10"/>
  <c r="H12" i="10"/>
  <c r="J12" i="10" s="1"/>
  <c r="G12" i="10"/>
  <c r="D12" i="10"/>
  <c r="I11" i="10"/>
  <c r="H11" i="10"/>
  <c r="J11" i="10" s="1"/>
  <c r="G11" i="10"/>
  <c r="D11" i="10"/>
  <c r="I10" i="10"/>
  <c r="H10" i="10"/>
  <c r="G10" i="10"/>
  <c r="D10" i="10"/>
  <c r="G19" i="10" l="1"/>
  <c r="C46" i="43"/>
  <c r="M10" i="43"/>
  <c r="M46" i="43" s="1"/>
  <c r="Q32" i="45"/>
  <c r="Q44" i="45" s="1"/>
  <c r="Q34" i="45"/>
  <c r="Q46" i="45" s="1"/>
  <c r="P45" i="18"/>
  <c r="P33" i="45"/>
  <c r="Q33" i="18"/>
  <c r="Q45" i="18" s="1"/>
  <c r="J18" i="10"/>
  <c r="J14" i="10"/>
  <c r="H19" i="10"/>
  <c r="D19" i="10"/>
  <c r="I19" i="10"/>
  <c r="J10" i="10"/>
  <c r="P45" i="45" l="1"/>
  <c r="Q33" i="45"/>
  <c r="Q45" i="45" s="1"/>
  <c r="J19" i="10"/>
  <c r="J16" i="35"/>
  <c r="J15" i="35"/>
  <c r="J14" i="35"/>
  <c r="J13" i="35"/>
  <c r="J12" i="35"/>
  <c r="J11" i="35"/>
  <c r="J10" i="35"/>
  <c r="J9" i="35"/>
  <c r="C16" i="31"/>
  <c r="E16" i="31"/>
  <c r="F16" i="31"/>
  <c r="H16" i="31"/>
  <c r="I16" i="31"/>
  <c r="J9" i="31"/>
  <c r="C18" i="34"/>
  <c r="E18" i="34"/>
  <c r="F18" i="34"/>
  <c r="H18" i="34"/>
  <c r="I18" i="34"/>
  <c r="B18" i="34"/>
  <c r="J17" i="30"/>
  <c r="J16" i="30"/>
  <c r="J15" i="30"/>
  <c r="J14" i="30"/>
  <c r="J13" i="30"/>
  <c r="J12" i="30"/>
  <c r="J11" i="30"/>
  <c r="J10" i="30"/>
  <c r="J9" i="30"/>
  <c r="J17" i="34"/>
  <c r="J16" i="34"/>
  <c r="J15" i="34"/>
  <c r="J14" i="34"/>
  <c r="J13" i="34"/>
  <c r="J12" i="34"/>
  <c r="J11" i="34"/>
  <c r="J10" i="34"/>
  <c r="J9" i="34"/>
  <c r="C30" i="11"/>
  <c r="E30" i="11"/>
  <c r="F30" i="11"/>
  <c r="B30" i="11"/>
  <c r="G9" i="11"/>
  <c r="G30" i="11" s="1"/>
  <c r="D9" i="11"/>
  <c r="C17" i="5"/>
  <c r="C17" i="35"/>
  <c r="E17" i="35"/>
  <c r="F17" i="35"/>
  <c r="H17" i="35"/>
  <c r="I17" i="35"/>
  <c r="B17" i="35"/>
  <c r="C18" i="30"/>
  <c r="E18" i="30"/>
  <c r="F18" i="30"/>
  <c r="H18" i="30"/>
  <c r="I18" i="30"/>
  <c r="B18" i="30"/>
  <c r="C17" i="29"/>
  <c r="E17" i="29"/>
  <c r="F17" i="29"/>
  <c r="B17" i="29"/>
  <c r="C30" i="13"/>
  <c r="E30" i="13"/>
  <c r="F30" i="13"/>
  <c r="B30" i="13"/>
  <c r="C16" i="12"/>
  <c r="E16" i="12"/>
  <c r="F16" i="12"/>
  <c r="B16" i="12"/>
  <c r="D17" i="6"/>
  <c r="C16" i="7"/>
  <c r="E16" i="7"/>
  <c r="F16" i="7"/>
  <c r="B16" i="7"/>
  <c r="D14" i="8"/>
  <c r="F14" i="8"/>
  <c r="G14" i="8"/>
  <c r="C14" i="8"/>
  <c r="D9" i="8"/>
  <c r="F9" i="8"/>
  <c r="G9" i="8"/>
  <c r="G21" i="8" s="1"/>
  <c r="C9" i="8"/>
  <c r="C21" i="8" s="1"/>
  <c r="C19" i="9"/>
  <c r="E19" i="9"/>
  <c r="F19" i="9"/>
  <c r="B19" i="9"/>
  <c r="G17" i="35"/>
  <c r="I22" i="33"/>
  <c r="H22" i="33"/>
  <c r="F22" i="33"/>
  <c r="E22" i="33"/>
  <c r="C22" i="33"/>
  <c r="B22" i="33"/>
  <c r="J21" i="33"/>
  <c r="J20" i="33"/>
  <c r="J18" i="33"/>
  <c r="J17" i="33"/>
  <c r="J16" i="33"/>
  <c r="J15" i="33"/>
  <c r="J14" i="33"/>
  <c r="J13" i="33"/>
  <c r="J12" i="33"/>
  <c r="J11" i="33"/>
  <c r="J10" i="33"/>
  <c r="J9" i="33"/>
  <c r="J18" i="32"/>
  <c r="J17" i="32"/>
  <c r="J16" i="32"/>
  <c r="J15" i="32"/>
  <c r="J14" i="32"/>
  <c r="J13" i="32"/>
  <c r="J12" i="32"/>
  <c r="J11" i="32"/>
  <c r="J10" i="32"/>
  <c r="J9" i="32"/>
  <c r="B16" i="31"/>
  <c r="J15" i="31"/>
  <c r="J14" i="31"/>
  <c r="J13" i="31"/>
  <c r="J12" i="31"/>
  <c r="J11" i="31"/>
  <c r="J10" i="31"/>
  <c r="G16" i="31"/>
  <c r="I16" i="29"/>
  <c r="H16" i="29"/>
  <c r="G16" i="29"/>
  <c r="D16" i="29"/>
  <c r="I15" i="29"/>
  <c r="H15" i="29"/>
  <c r="G15" i="29"/>
  <c r="D15" i="29"/>
  <c r="I14" i="29"/>
  <c r="H14" i="29"/>
  <c r="G14" i="29"/>
  <c r="D14" i="29"/>
  <c r="I13" i="29"/>
  <c r="H13" i="29"/>
  <c r="G13" i="29"/>
  <c r="D13" i="29"/>
  <c r="I12" i="29"/>
  <c r="H12" i="29"/>
  <c r="G12" i="29"/>
  <c r="D12" i="29"/>
  <c r="I11" i="29"/>
  <c r="H11" i="29"/>
  <c r="G11" i="29"/>
  <c r="D11" i="29"/>
  <c r="I10" i="29"/>
  <c r="I17" i="29" s="1"/>
  <c r="H10" i="29"/>
  <c r="G10" i="29"/>
  <c r="D10" i="29"/>
  <c r="F19" i="28"/>
  <c r="E19" i="28"/>
  <c r="C19" i="28"/>
  <c r="B19" i="28"/>
  <c r="I18" i="28"/>
  <c r="H18" i="28"/>
  <c r="G18" i="28"/>
  <c r="D18" i="28"/>
  <c r="I17" i="28"/>
  <c r="H17" i="28"/>
  <c r="G17" i="28"/>
  <c r="D17" i="28"/>
  <c r="I16" i="28"/>
  <c r="H16" i="28"/>
  <c r="G16" i="28"/>
  <c r="D16" i="28"/>
  <c r="I15" i="28"/>
  <c r="H15" i="28"/>
  <c r="D15" i="28"/>
  <c r="I14" i="28"/>
  <c r="H14" i="28"/>
  <c r="G14" i="28"/>
  <c r="D14" i="28"/>
  <c r="I13" i="28"/>
  <c r="H13" i="28"/>
  <c r="G13" i="28"/>
  <c r="D13" i="28"/>
  <c r="I12" i="28"/>
  <c r="H12" i="28"/>
  <c r="G12" i="28"/>
  <c r="D12" i="28"/>
  <c r="I11" i="28"/>
  <c r="H11" i="28"/>
  <c r="J11" i="28" s="1"/>
  <c r="G11" i="28"/>
  <c r="D11" i="28"/>
  <c r="I10" i="28"/>
  <c r="H10" i="28"/>
  <c r="G10" i="28"/>
  <c r="D10" i="28"/>
  <c r="I19" i="26"/>
  <c r="H19" i="26"/>
  <c r="G19" i="26"/>
  <c r="D19" i="26"/>
  <c r="I18" i="26"/>
  <c r="H18" i="26"/>
  <c r="G18" i="26"/>
  <c r="D18" i="26"/>
  <c r="I17" i="26"/>
  <c r="H17" i="26"/>
  <c r="G17" i="26"/>
  <c r="D17" i="26"/>
  <c r="I16" i="26"/>
  <c r="H16" i="26"/>
  <c r="G16" i="26"/>
  <c r="D16" i="26"/>
  <c r="I15" i="26"/>
  <c r="H15" i="26"/>
  <c r="G15" i="26"/>
  <c r="D15" i="26"/>
  <c r="I14" i="26"/>
  <c r="H14" i="26"/>
  <c r="G14" i="26"/>
  <c r="D14" i="26"/>
  <c r="I13" i="26"/>
  <c r="H13" i="26"/>
  <c r="G13" i="26"/>
  <c r="G22" i="26" s="1"/>
  <c r="D13" i="26"/>
  <c r="I12" i="26"/>
  <c r="H12" i="26"/>
  <c r="G12" i="26"/>
  <c r="D12" i="26"/>
  <c r="I11" i="26"/>
  <c r="H11" i="26"/>
  <c r="G11" i="26"/>
  <c r="D11" i="26"/>
  <c r="I10" i="26"/>
  <c r="H10" i="26"/>
  <c r="G10" i="26"/>
  <c r="D10" i="26"/>
  <c r="F19" i="24"/>
  <c r="E19" i="24"/>
  <c r="C19" i="24"/>
  <c r="B19" i="24"/>
  <c r="I18" i="24"/>
  <c r="H18" i="24"/>
  <c r="G18" i="24"/>
  <c r="D18" i="24"/>
  <c r="I17" i="24"/>
  <c r="H17" i="24"/>
  <c r="G17" i="24"/>
  <c r="D17" i="24"/>
  <c r="I16" i="24"/>
  <c r="H16" i="24"/>
  <c r="G16" i="24"/>
  <c r="D16" i="24"/>
  <c r="I15" i="24"/>
  <c r="H15" i="24"/>
  <c r="G15" i="24"/>
  <c r="D15" i="24"/>
  <c r="I14" i="24"/>
  <c r="H14" i="24"/>
  <c r="G14" i="24"/>
  <c r="D14" i="24"/>
  <c r="I13" i="24"/>
  <c r="H13" i="24"/>
  <c r="G13" i="24"/>
  <c r="D13" i="24"/>
  <c r="I12" i="24"/>
  <c r="H12" i="24"/>
  <c r="G12" i="24"/>
  <c r="D12" i="24"/>
  <c r="I11" i="24"/>
  <c r="H11" i="24"/>
  <c r="G11" i="24"/>
  <c r="D11" i="24"/>
  <c r="I10" i="24"/>
  <c r="H10" i="24"/>
  <c r="H19" i="24" s="1"/>
  <c r="G10" i="24"/>
  <c r="D10" i="24"/>
  <c r="I29" i="13"/>
  <c r="H29" i="13"/>
  <c r="G29" i="13"/>
  <c r="D29" i="13"/>
  <c r="I28" i="13"/>
  <c r="H28" i="13"/>
  <c r="G28" i="13"/>
  <c r="D28" i="13"/>
  <c r="I27" i="13"/>
  <c r="H27" i="13"/>
  <c r="G27" i="13"/>
  <c r="D27" i="13"/>
  <c r="I26" i="13"/>
  <c r="H26" i="13"/>
  <c r="G26" i="13"/>
  <c r="D26" i="13"/>
  <c r="I25" i="13"/>
  <c r="H25" i="13"/>
  <c r="G25" i="13"/>
  <c r="D25" i="13"/>
  <c r="I24" i="13"/>
  <c r="H24" i="13"/>
  <c r="G24" i="13"/>
  <c r="D24" i="13"/>
  <c r="I23" i="13"/>
  <c r="H23" i="13"/>
  <c r="G23" i="13"/>
  <c r="D23" i="13"/>
  <c r="I22" i="13"/>
  <c r="H22" i="13"/>
  <c r="G22" i="13"/>
  <c r="D22" i="13"/>
  <c r="I21" i="13"/>
  <c r="H21" i="13"/>
  <c r="G21" i="13"/>
  <c r="D21" i="13"/>
  <c r="I20" i="13"/>
  <c r="H20" i="13"/>
  <c r="G20" i="13"/>
  <c r="D20" i="13"/>
  <c r="I19" i="13"/>
  <c r="H19" i="13"/>
  <c r="G19" i="13"/>
  <c r="D19" i="13"/>
  <c r="I18" i="13"/>
  <c r="H18" i="13"/>
  <c r="G18" i="13"/>
  <c r="D18" i="13"/>
  <c r="I17" i="13"/>
  <c r="H17" i="13"/>
  <c r="G17" i="13"/>
  <c r="D17" i="13"/>
  <c r="I16" i="13"/>
  <c r="H16" i="13"/>
  <c r="G16" i="13"/>
  <c r="D16" i="13"/>
  <c r="I15" i="13"/>
  <c r="H15" i="13"/>
  <c r="G15" i="13"/>
  <c r="D15" i="13"/>
  <c r="I14" i="13"/>
  <c r="H14" i="13"/>
  <c r="G14" i="13"/>
  <c r="D14" i="13"/>
  <c r="I13" i="13"/>
  <c r="H13" i="13"/>
  <c r="G13" i="13"/>
  <c r="D13" i="13"/>
  <c r="I12" i="13"/>
  <c r="H12" i="13"/>
  <c r="G12" i="13"/>
  <c r="D12" i="13"/>
  <c r="I11" i="13"/>
  <c r="H11" i="13"/>
  <c r="G11" i="13"/>
  <c r="D11" i="13"/>
  <c r="I10" i="13"/>
  <c r="H10" i="13"/>
  <c r="G10" i="13"/>
  <c r="D10" i="13"/>
  <c r="I9" i="13"/>
  <c r="H9" i="13"/>
  <c r="G9" i="13"/>
  <c r="G30" i="13" s="1"/>
  <c r="D9" i="13"/>
  <c r="I15" i="12"/>
  <c r="H15" i="12"/>
  <c r="G15" i="12"/>
  <c r="D15" i="12"/>
  <c r="I14" i="12"/>
  <c r="H14" i="12"/>
  <c r="G14" i="12"/>
  <c r="D14" i="12"/>
  <c r="I13" i="12"/>
  <c r="H13" i="12"/>
  <c r="G13" i="12"/>
  <c r="D13" i="12"/>
  <c r="I12" i="12"/>
  <c r="H12" i="12"/>
  <c r="G12" i="12"/>
  <c r="D12" i="12"/>
  <c r="I11" i="12"/>
  <c r="H11" i="12"/>
  <c r="G11" i="12"/>
  <c r="D11" i="12"/>
  <c r="I10" i="12"/>
  <c r="H10" i="12"/>
  <c r="G10" i="12"/>
  <c r="D10" i="12"/>
  <c r="I9" i="12"/>
  <c r="I16" i="12" s="1"/>
  <c r="H9" i="12"/>
  <c r="H16" i="12" s="1"/>
  <c r="G9" i="12"/>
  <c r="D9" i="12"/>
  <c r="I29" i="11"/>
  <c r="H29" i="11"/>
  <c r="G29" i="11"/>
  <c r="D29" i="11"/>
  <c r="I28" i="11"/>
  <c r="H28" i="11"/>
  <c r="G28" i="11"/>
  <c r="D28" i="11"/>
  <c r="I27" i="11"/>
  <c r="H27" i="11"/>
  <c r="J27" i="11" s="1"/>
  <c r="G27" i="11"/>
  <c r="D27" i="11"/>
  <c r="I26" i="11"/>
  <c r="H26" i="11"/>
  <c r="G26" i="11"/>
  <c r="D26" i="11"/>
  <c r="I25" i="11"/>
  <c r="H25" i="11"/>
  <c r="G25" i="11"/>
  <c r="D25" i="11"/>
  <c r="I24" i="11"/>
  <c r="H24" i="11"/>
  <c r="G24" i="11"/>
  <c r="D24" i="11"/>
  <c r="I23" i="11"/>
  <c r="H23" i="11"/>
  <c r="J23" i="11" s="1"/>
  <c r="G23" i="11"/>
  <c r="D23" i="11"/>
  <c r="I22" i="11"/>
  <c r="H22" i="11"/>
  <c r="G22" i="11"/>
  <c r="D22" i="11"/>
  <c r="I21" i="11"/>
  <c r="H21" i="11"/>
  <c r="G21" i="11"/>
  <c r="D21" i="11"/>
  <c r="I20" i="11"/>
  <c r="H20" i="11"/>
  <c r="G20" i="11"/>
  <c r="D20" i="11"/>
  <c r="I19" i="11"/>
  <c r="H19" i="11"/>
  <c r="G19" i="11"/>
  <c r="D19" i="11"/>
  <c r="I18" i="11"/>
  <c r="H18" i="11"/>
  <c r="J18" i="11" s="1"/>
  <c r="G18" i="11"/>
  <c r="D18" i="11"/>
  <c r="I17" i="11"/>
  <c r="H17" i="11"/>
  <c r="J17" i="11" s="1"/>
  <c r="G17" i="11"/>
  <c r="D17" i="11"/>
  <c r="I16" i="11"/>
  <c r="H16" i="11"/>
  <c r="G16" i="11"/>
  <c r="D16" i="11"/>
  <c r="I15" i="11"/>
  <c r="H15" i="11"/>
  <c r="J15" i="11" s="1"/>
  <c r="G15" i="11"/>
  <c r="D15" i="11"/>
  <c r="I14" i="11"/>
  <c r="H14" i="11"/>
  <c r="G14" i="11"/>
  <c r="D14" i="11"/>
  <c r="I13" i="11"/>
  <c r="H13" i="11"/>
  <c r="G13" i="11"/>
  <c r="D13" i="11"/>
  <c r="I12" i="11"/>
  <c r="H12" i="11"/>
  <c r="G12" i="11"/>
  <c r="D12" i="11"/>
  <c r="I11" i="11"/>
  <c r="H11" i="11"/>
  <c r="J11" i="11" s="1"/>
  <c r="G11" i="11"/>
  <c r="D11" i="11"/>
  <c r="I10" i="11"/>
  <c r="H10" i="11"/>
  <c r="G10" i="11"/>
  <c r="D10" i="11"/>
  <c r="I9" i="11"/>
  <c r="H9" i="11"/>
  <c r="I18" i="9"/>
  <c r="H18" i="9"/>
  <c r="G18" i="9"/>
  <c r="D18" i="9"/>
  <c r="I17" i="9"/>
  <c r="H17" i="9"/>
  <c r="G17" i="9"/>
  <c r="D17" i="9"/>
  <c r="I16" i="9"/>
  <c r="H16" i="9"/>
  <c r="J16" i="9" s="1"/>
  <c r="G16" i="9"/>
  <c r="D16" i="9"/>
  <c r="I15" i="9"/>
  <c r="H15" i="9"/>
  <c r="G15" i="9"/>
  <c r="D15" i="9"/>
  <c r="I14" i="9"/>
  <c r="H14" i="9"/>
  <c r="G14" i="9"/>
  <c r="D14" i="9"/>
  <c r="I13" i="9"/>
  <c r="H13" i="9"/>
  <c r="G13" i="9"/>
  <c r="D13" i="9"/>
  <c r="I12" i="9"/>
  <c r="H12" i="9"/>
  <c r="G12" i="9"/>
  <c r="D12" i="9"/>
  <c r="I11" i="9"/>
  <c r="H11" i="9"/>
  <c r="G11" i="9"/>
  <c r="D11" i="9"/>
  <c r="I10" i="9"/>
  <c r="H10" i="9"/>
  <c r="G10" i="9"/>
  <c r="D10" i="9"/>
  <c r="I9" i="9"/>
  <c r="H9" i="9"/>
  <c r="G9" i="9"/>
  <c r="D9" i="9"/>
  <c r="J20" i="8"/>
  <c r="I20" i="8"/>
  <c r="H20" i="8"/>
  <c r="E20" i="8"/>
  <c r="J19" i="8"/>
  <c r="I19" i="8"/>
  <c r="H19" i="8"/>
  <c r="E19" i="8"/>
  <c r="J18" i="8"/>
  <c r="I18" i="8"/>
  <c r="H18" i="8"/>
  <c r="E18" i="8"/>
  <c r="J17" i="8"/>
  <c r="I17" i="8"/>
  <c r="H17" i="8"/>
  <c r="E17" i="8"/>
  <c r="J16" i="8"/>
  <c r="I16" i="8"/>
  <c r="H16" i="8"/>
  <c r="E16" i="8"/>
  <c r="J15" i="8"/>
  <c r="I15" i="8"/>
  <c r="H15" i="8"/>
  <c r="E15" i="8"/>
  <c r="J13" i="8"/>
  <c r="I13" i="8"/>
  <c r="H13" i="8"/>
  <c r="E13" i="8"/>
  <c r="J12" i="8"/>
  <c r="I12" i="8"/>
  <c r="H12" i="8"/>
  <c r="E12" i="8"/>
  <c r="J11" i="8"/>
  <c r="I11" i="8"/>
  <c r="H11" i="8"/>
  <c r="E11" i="8"/>
  <c r="J10" i="8"/>
  <c r="I10" i="8"/>
  <c r="H10" i="8"/>
  <c r="E10" i="8"/>
  <c r="I15" i="7"/>
  <c r="H15" i="7"/>
  <c r="G15" i="7"/>
  <c r="D15" i="7"/>
  <c r="I14" i="7"/>
  <c r="H14" i="7"/>
  <c r="G14" i="7"/>
  <c r="D14" i="7"/>
  <c r="I13" i="7"/>
  <c r="H13" i="7"/>
  <c r="G13" i="7"/>
  <c r="D13" i="7"/>
  <c r="I12" i="7"/>
  <c r="H12" i="7"/>
  <c r="G12" i="7"/>
  <c r="D12" i="7"/>
  <c r="I11" i="7"/>
  <c r="H11" i="7"/>
  <c r="G11" i="7"/>
  <c r="D11" i="7"/>
  <c r="I10" i="7"/>
  <c r="H10" i="7"/>
  <c r="G10" i="7"/>
  <c r="D10" i="7"/>
  <c r="I9" i="7"/>
  <c r="I16" i="7" s="1"/>
  <c r="H9" i="7"/>
  <c r="G9" i="7"/>
  <c r="D9" i="7"/>
  <c r="D16" i="7" s="1"/>
  <c r="I18" i="6"/>
  <c r="H18" i="6"/>
  <c r="G18" i="6"/>
  <c r="D18" i="6"/>
  <c r="I17" i="6"/>
  <c r="H17" i="6"/>
  <c r="G17" i="6"/>
  <c r="I16" i="6"/>
  <c r="H16" i="6"/>
  <c r="G16" i="6"/>
  <c r="D16" i="6"/>
  <c r="I15" i="6"/>
  <c r="H15" i="6"/>
  <c r="J15" i="6" s="1"/>
  <c r="G15" i="6"/>
  <c r="D15" i="6"/>
  <c r="I14" i="6"/>
  <c r="H14" i="6"/>
  <c r="G14" i="6"/>
  <c r="I13" i="6"/>
  <c r="H13" i="6"/>
  <c r="G13" i="6"/>
  <c r="D13" i="6"/>
  <c r="I12" i="6"/>
  <c r="H12" i="6"/>
  <c r="G12" i="6"/>
  <c r="D12" i="6"/>
  <c r="I11" i="6"/>
  <c r="H11" i="6"/>
  <c r="G11" i="6"/>
  <c r="D11" i="6"/>
  <c r="I10" i="6"/>
  <c r="H10" i="6"/>
  <c r="J10" i="6" s="1"/>
  <c r="G10" i="6"/>
  <c r="D10" i="6"/>
  <c r="I9" i="6"/>
  <c r="H9" i="6"/>
  <c r="G9" i="6"/>
  <c r="D9" i="6"/>
  <c r="J42" i="5"/>
  <c r="I42" i="5"/>
  <c r="H42" i="5"/>
  <c r="E42" i="5"/>
  <c r="J41" i="5"/>
  <c r="I41" i="5"/>
  <c r="H41" i="5"/>
  <c r="E41" i="5"/>
  <c r="G37" i="5"/>
  <c r="F37" i="5"/>
  <c r="D37" i="5"/>
  <c r="C37" i="5"/>
  <c r="J40" i="5"/>
  <c r="I40" i="5"/>
  <c r="H40" i="5"/>
  <c r="E40" i="5"/>
  <c r="J39" i="5"/>
  <c r="I39" i="5"/>
  <c r="H39" i="5"/>
  <c r="E39" i="5"/>
  <c r="J38" i="5"/>
  <c r="I38" i="5"/>
  <c r="H38" i="5"/>
  <c r="E38" i="5"/>
  <c r="G33" i="5"/>
  <c r="F33" i="5"/>
  <c r="D33" i="5"/>
  <c r="C33" i="5"/>
  <c r="J36" i="5"/>
  <c r="I36" i="5"/>
  <c r="H36" i="5"/>
  <c r="E36" i="5"/>
  <c r="J35" i="5"/>
  <c r="I35" i="5"/>
  <c r="H35" i="5"/>
  <c r="E35" i="5"/>
  <c r="J34" i="5"/>
  <c r="I34" i="5"/>
  <c r="H34" i="5"/>
  <c r="E34" i="5"/>
  <c r="G29" i="5"/>
  <c r="F29" i="5"/>
  <c r="D29" i="5"/>
  <c r="C29" i="5"/>
  <c r="J32" i="5"/>
  <c r="I32" i="5"/>
  <c r="H32" i="5"/>
  <c r="E32" i="5"/>
  <c r="J31" i="5"/>
  <c r="I31" i="5"/>
  <c r="H31" i="5"/>
  <c r="E31" i="5"/>
  <c r="J30" i="5"/>
  <c r="I30" i="5"/>
  <c r="H30" i="5"/>
  <c r="E30" i="5"/>
  <c r="G25" i="5"/>
  <c r="F25" i="5"/>
  <c r="D25" i="5"/>
  <c r="C25" i="5"/>
  <c r="J28" i="5"/>
  <c r="I28" i="5"/>
  <c r="H28" i="5"/>
  <c r="E28" i="5"/>
  <c r="J27" i="5"/>
  <c r="I27" i="5"/>
  <c r="H27" i="5"/>
  <c r="E27" i="5"/>
  <c r="J26" i="5"/>
  <c r="I26" i="5"/>
  <c r="H26" i="5"/>
  <c r="E26" i="5"/>
  <c r="E25" i="5" s="1"/>
  <c r="G21" i="5"/>
  <c r="F21" i="5"/>
  <c r="D21" i="5"/>
  <c r="C21" i="5"/>
  <c r="J24" i="5"/>
  <c r="I24" i="5"/>
  <c r="H24" i="5"/>
  <c r="E24" i="5"/>
  <c r="J23" i="5"/>
  <c r="I23" i="5"/>
  <c r="H23" i="5"/>
  <c r="E23" i="5"/>
  <c r="J22" i="5"/>
  <c r="I22" i="5"/>
  <c r="H22" i="5"/>
  <c r="E22" i="5"/>
  <c r="G17" i="5"/>
  <c r="F17" i="5"/>
  <c r="D17" i="5"/>
  <c r="J20" i="5"/>
  <c r="I20" i="5"/>
  <c r="H20" i="5"/>
  <c r="E20" i="5"/>
  <c r="J19" i="5"/>
  <c r="I19" i="5"/>
  <c r="H19" i="5"/>
  <c r="E19" i="5"/>
  <c r="J18" i="5"/>
  <c r="I18" i="5"/>
  <c r="H18" i="5"/>
  <c r="E18" i="5"/>
  <c r="G13" i="5"/>
  <c r="F13" i="5"/>
  <c r="D13" i="5"/>
  <c r="C13" i="5"/>
  <c r="J16" i="5"/>
  <c r="I16" i="5"/>
  <c r="H16" i="5"/>
  <c r="E16" i="5"/>
  <c r="J15" i="5"/>
  <c r="I15" i="5"/>
  <c r="H15" i="5"/>
  <c r="E15" i="5"/>
  <c r="J14" i="5"/>
  <c r="I14" i="5"/>
  <c r="H14" i="5"/>
  <c r="E14" i="5"/>
  <c r="E13" i="5" s="1"/>
  <c r="G9" i="5"/>
  <c r="F9" i="5"/>
  <c r="D9" i="5"/>
  <c r="C9" i="5"/>
  <c r="J12" i="5"/>
  <c r="I12" i="5"/>
  <c r="H12" i="5"/>
  <c r="E12" i="5"/>
  <c r="J11" i="5"/>
  <c r="I11" i="5"/>
  <c r="H11" i="5"/>
  <c r="E11" i="5"/>
  <c r="J10" i="5"/>
  <c r="I10" i="5"/>
  <c r="H10" i="5"/>
  <c r="E10" i="5"/>
  <c r="E9" i="5" s="1"/>
  <c r="J9" i="8" l="1"/>
  <c r="I19" i="9"/>
  <c r="G16" i="12"/>
  <c r="H30" i="11"/>
  <c r="H22" i="26"/>
  <c r="I22" i="26"/>
  <c r="H14" i="8"/>
  <c r="G19" i="9"/>
  <c r="I30" i="11"/>
  <c r="D21" i="8"/>
  <c r="J12" i="24"/>
  <c r="I14" i="8"/>
  <c r="H19" i="9"/>
  <c r="D16" i="12"/>
  <c r="D19" i="24"/>
  <c r="D22" i="26"/>
  <c r="J17" i="35"/>
  <c r="J21" i="32"/>
  <c r="D30" i="11"/>
  <c r="J13" i="28"/>
  <c r="J10" i="29"/>
  <c r="J11" i="29"/>
  <c r="G17" i="29"/>
  <c r="J14" i="28"/>
  <c r="J18" i="34"/>
  <c r="G18" i="34"/>
  <c r="D18" i="34"/>
  <c r="J12" i="29"/>
  <c r="J13" i="29"/>
  <c r="J14" i="29"/>
  <c r="J15" i="29"/>
  <c r="J16" i="29"/>
  <c r="J15" i="26"/>
  <c r="J17" i="26"/>
  <c r="J18" i="26"/>
  <c r="J19" i="26"/>
  <c r="J11" i="24"/>
  <c r="J15" i="24"/>
  <c r="J17" i="24"/>
  <c r="J18" i="24"/>
  <c r="D17" i="29"/>
  <c r="J16" i="31"/>
  <c r="D16" i="31"/>
  <c r="F21" i="8"/>
  <c r="J14" i="8"/>
  <c r="J21" i="8" s="1"/>
  <c r="J9" i="11"/>
  <c r="J18" i="13"/>
  <c r="I30" i="13"/>
  <c r="J21" i="13"/>
  <c r="E9" i="8"/>
  <c r="D19" i="9"/>
  <c r="G16" i="7"/>
  <c r="E14" i="8"/>
  <c r="H9" i="8"/>
  <c r="K27" i="5"/>
  <c r="K18" i="5"/>
  <c r="K23" i="5"/>
  <c r="K28" i="5"/>
  <c r="K32" i="5"/>
  <c r="K38" i="5"/>
  <c r="J21" i="5"/>
  <c r="J25" i="5"/>
  <c r="J29" i="5"/>
  <c r="J33" i="5"/>
  <c r="K22" i="5"/>
  <c r="K24" i="5"/>
  <c r="K31" i="5"/>
  <c r="I33" i="5"/>
  <c r="I37" i="5"/>
  <c r="K41" i="5"/>
  <c r="J18" i="30"/>
  <c r="J11" i="6"/>
  <c r="J16" i="6"/>
  <c r="J9" i="7"/>
  <c r="J11" i="7"/>
  <c r="J12" i="7"/>
  <c r="J15" i="7"/>
  <c r="K10" i="8"/>
  <c r="K18" i="8"/>
  <c r="J10" i="9"/>
  <c r="J17" i="9"/>
  <c r="D30" i="13"/>
  <c r="H16" i="7"/>
  <c r="H17" i="29"/>
  <c r="D17" i="35"/>
  <c r="G19" i="24"/>
  <c r="I19" i="24"/>
  <c r="J13" i="24"/>
  <c r="J14" i="24"/>
  <c r="J16" i="24"/>
  <c r="J11" i="26"/>
  <c r="J12" i="26"/>
  <c r="J16" i="26"/>
  <c r="I19" i="28"/>
  <c r="J16" i="28"/>
  <c r="J18" i="28"/>
  <c r="I9" i="8"/>
  <c r="G18" i="30"/>
  <c r="D18" i="30"/>
  <c r="G22" i="33"/>
  <c r="D22" i="33"/>
  <c r="J9" i="13"/>
  <c r="J13" i="13"/>
  <c r="J15" i="13"/>
  <c r="H30" i="13"/>
  <c r="J29" i="13"/>
  <c r="J22" i="33"/>
  <c r="J10" i="28"/>
  <c r="J15" i="28"/>
  <c r="G19" i="28"/>
  <c r="D19" i="28"/>
  <c r="J12" i="28"/>
  <c r="J17" i="28"/>
  <c r="J10" i="26"/>
  <c r="J13" i="26"/>
  <c r="J14" i="26"/>
  <c r="J25" i="13"/>
  <c r="J26" i="13"/>
  <c r="J28" i="13"/>
  <c r="J22" i="13"/>
  <c r="J27" i="13"/>
  <c r="J16" i="13"/>
  <c r="J17" i="13"/>
  <c r="J12" i="13"/>
  <c r="J24" i="13"/>
  <c r="J19" i="13"/>
  <c r="J20" i="13"/>
  <c r="J11" i="13"/>
  <c r="J23" i="13"/>
  <c r="J14" i="13"/>
  <c r="J9" i="12"/>
  <c r="J10" i="12"/>
  <c r="J13" i="12"/>
  <c r="J14" i="12"/>
  <c r="J15" i="12"/>
  <c r="J11" i="12"/>
  <c r="J12" i="12"/>
  <c r="J28" i="11"/>
  <c r="J20" i="11"/>
  <c r="J24" i="11"/>
  <c r="J12" i="11"/>
  <c r="J19" i="11"/>
  <c r="J13" i="11"/>
  <c r="J10" i="11"/>
  <c r="J25" i="11"/>
  <c r="J26" i="11"/>
  <c r="J14" i="11"/>
  <c r="J29" i="11"/>
  <c r="J16" i="11"/>
  <c r="J21" i="11"/>
  <c r="J22" i="11"/>
  <c r="J11" i="9"/>
  <c r="J12" i="9"/>
  <c r="J14" i="9"/>
  <c r="J13" i="9"/>
  <c r="J18" i="9"/>
  <c r="J15" i="9"/>
  <c r="K11" i="8"/>
  <c r="K19" i="8"/>
  <c r="K12" i="8"/>
  <c r="K13" i="8"/>
  <c r="K16" i="8"/>
  <c r="K17" i="8"/>
  <c r="K20" i="8"/>
  <c r="J13" i="7"/>
  <c r="J14" i="7"/>
  <c r="J10" i="7"/>
  <c r="J12" i="6"/>
  <c r="J18" i="6"/>
  <c r="J9" i="6"/>
  <c r="J14" i="6"/>
  <c r="J13" i="6"/>
  <c r="J17" i="6"/>
  <c r="E29" i="5"/>
  <c r="K34" i="5"/>
  <c r="H21" i="5"/>
  <c r="H33" i="5"/>
  <c r="I9" i="5"/>
  <c r="I13" i="5"/>
  <c r="E17" i="5"/>
  <c r="K10" i="5"/>
  <c r="K14" i="5"/>
  <c r="K19" i="5"/>
  <c r="H25" i="5"/>
  <c r="H29" i="5"/>
  <c r="K11" i="5"/>
  <c r="K16" i="5"/>
  <c r="H17" i="5"/>
  <c r="J17" i="5"/>
  <c r="I21" i="5"/>
  <c r="I25" i="5"/>
  <c r="I29" i="5"/>
  <c r="E33" i="5"/>
  <c r="K39" i="5"/>
  <c r="K40" i="5"/>
  <c r="K42" i="5"/>
  <c r="K20" i="5"/>
  <c r="E37" i="5"/>
  <c r="K12" i="5"/>
  <c r="K15" i="5"/>
  <c r="H9" i="5"/>
  <c r="J9" i="5"/>
  <c r="K9" i="5" s="1"/>
  <c r="H13" i="5"/>
  <c r="J13" i="5"/>
  <c r="I17" i="5"/>
  <c r="K17" i="5" s="1"/>
  <c r="E21" i="5"/>
  <c r="K26" i="5"/>
  <c r="K30" i="5"/>
  <c r="K35" i="5"/>
  <c r="K36" i="5"/>
  <c r="H37" i="5"/>
  <c r="J37" i="5"/>
  <c r="K33" i="5"/>
  <c r="K15" i="8"/>
  <c r="J9" i="9"/>
  <c r="J10" i="13"/>
  <c r="H19" i="28"/>
  <c r="J10" i="24"/>
  <c r="K29" i="5" l="1"/>
  <c r="H21" i="8"/>
  <c r="I21" i="8"/>
  <c r="J22" i="26"/>
  <c r="J17" i="29"/>
  <c r="J19" i="24"/>
  <c r="K25" i="5"/>
  <c r="E21" i="8"/>
  <c r="K21" i="5"/>
  <c r="J19" i="28"/>
  <c r="J30" i="11"/>
  <c r="K14" i="8"/>
  <c r="K37" i="5"/>
  <c r="K13" i="5"/>
  <c r="J19" i="9"/>
  <c r="J16" i="12"/>
  <c r="K9" i="8"/>
  <c r="J16" i="7"/>
  <c r="J30" i="13"/>
  <c r="K21" i="8" l="1"/>
</calcChain>
</file>

<file path=xl/sharedStrings.xml><?xml version="1.0" encoding="utf-8"?>
<sst xmlns="http://schemas.openxmlformats.org/spreadsheetml/2006/main" count="1856" uniqueCount="544">
  <si>
    <t>نوع الصعوبه</t>
  </si>
  <si>
    <t>درجة الصعوبة</t>
  </si>
  <si>
    <t>Degree of difficulty</t>
  </si>
  <si>
    <t>Type of difficulty</t>
  </si>
  <si>
    <t>الرؤية</t>
  </si>
  <si>
    <t>لايمكن على الإطلاق</t>
  </si>
  <si>
    <t>Completely Unable</t>
  </si>
  <si>
    <t>Visual</t>
  </si>
  <si>
    <t xml:space="preserve">  كثير من الصعوبة</t>
  </si>
  <si>
    <t>High difficulty</t>
  </si>
  <si>
    <t xml:space="preserve">قليل من الصعوبة  </t>
  </si>
  <si>
    <t>little difficulty</t>
  </si>
  <si>
    <t>مجموع</t>
  </si>
  <si>
    <t>Total</t>
  </si>
  <si>
    <t>السمع</t>
  </si>
  <si>
    <t>Hearing</t>
  </si>
  <si>
    <t>النطق</t>
  </si>
  <si>
    <t>Speaking</t>
  </si>
  <si>
    <t>الحركة</t>
  </si>
  <si>
    <t>Mobility</t>
  </si>
  <si>
    <t>التذكر</t>
  </si>
  <si>
    <t>العناية بالنفس</t>
  </si>
  <si>
    <t>Self care</t>
  </si>
  <si>
    <t>الفهم</t>
  </si>
  <si>
    <t>Jnderstanding</t>
  </si>
  <si>
    <t>أخرى</t>
  </si>
  <si>
    <t>Other</t>
  </si>
  <si>
    <t>مجموع أعداد الصعوبات</t>
  </si>
  <si>
    <t>Total disabilities</t>
  </si>
  <si>
    <t>مجموع أعداد الأفراد</t>
  </si>
  <si>
    <t>Total persons</t>
  </si>
  <si>
    <t>نوع الصعوبة</t>
  </si>
  <si>
    <t>Type of Difficelties</t>
  </si>
  <si>
    <t>Intellectual Disability</t>
  </si>
  <si>
    <t>Visual Disability</t>
  </si>
  <si>
    <t>Hearing Disability</t>
  </si>
  <si>
    <t xml:space="preserve">Multiple Disability          </t>
  </si>
  <si>
    <t>Developmental Disability</t>
  </si>
  <si>
    <t>البلدية</t>
  </si>
  <si>
    <t>Municipality</t>
  </si>
  <si>
    <t>الدوحة</t>
  </si>
  <si>
    <t>Doha</t>
  </si>
  <si>
    <t>الريان</t>
  </si>
  <si>
    <t>Al Rayyan</t>
  </si>
  <si>
    <t>الوكرة</t>
  </si>
  <si>
    <t>Al Wakra</t>
  </si>
  <si>
    <t xml:space="preserve">أم صلال </t>
  </si>
  <si>
    <t>Umm Slal</t>
  </si>
  <si>
    <t>الخور والذخيرة</t>
  </si>
  <si>
    <t>مدينة الشمال</t>
  </si>
  <si>
    <t>Al Shamal</t>
  </si>
  <si>
    <t>الضعاين</t>
  </si>
  <si>
    <t>Al Dayyan</t>
  </si>
  <si>
    <t>المجموع</t>
  </si>
  <si>
    <t xml:space="preserve"> Total</t>
  </si>
  <si>
    <t>العلاقة بقوة العمل</t>
  </si>
  <si>
    <t>النشيطون اقتصادياً</t>
  </si>
  <si>
    <t>مشتغل</t>
  </si>
  <si>
    <t>Employed</t>
  </si>
  <si>
    <t>Economic Activity</t>
  </si>
  <si>
    <t>متعطل سبق له العمل</t>
  </si>
  <si>
    <t xml:space="preserve"> متعطل لم يسبق له العمل </t>
  </si>
  <si>
    <t>متدرب براتب</t>
  </si>
  <si>
    <t>Paid trainee</t>
  </si>
  <si>
    <t>غير النشيطين اقتصادياً</t>
  </si>
  <si>
    <t>طالب متفرغ</t>
  </si>
  <si>
    <t>Student</t>
  </si>
  <si>
    <t>متفرغة لأعمال المنزل</t>
  </si>
  <si>
    <t>Homemaker</t>
  </si>
  <si>
    <t>متقاعد</t>
  </si>
  <si>
    <t>Retired</t>
  </si>
  <si>
    <t>عاجز عن العمل</t>
  </si>
  <si>
    <t>Unable to work</t>
  </si>
  <si>
    <t>لايبحث عن عمل</t>
  </si>
  <si>
    <t>Not seeking work</t>
  </si>
  <si>
    <t>الحالة التعليمية</t>
  </si>
  <si>
    <t>Educational Status</t>
  </si>
  <si>
    <t xml:space="preserve">أمى </t>
  </si>
  <si>
    <t>Illiterate</t>
  </si>
  <si>
    <t>يقرأ ويكتب</t>
  </si>
  <si>
    <t>Read &amp; Write</t>
  </si>
  <si>
    <t>محو أمية</t>
  </si>
  <si>
    <t>Literacy</t>
  </si>
  <si>
    <t>ابتدائية</t>
  </si>
  <si>
    <t>Primary</t>
  </si>
  <si>
    <t>إعدادية</t>
  </si>
  <si>
    <t>Preparatory</t>
  </si>
  <si>
    <t>تدريب مهنى</t>
  </si>
  <si>
    <t>Vocational Training</t>
  </si>
  <si>
    <t>ثانوية</t>
  </si>
  <si>
    <t>Secondary</t>
  </si>
  <si>
    <t>دبلوم</t>
  </si>
  <si>
    <t>Diploma</t>
  </si>
  <si>
    <t>جامعى فأعلى</t>
  </si>
  <si>
    <t>University And Above</t>
  </si>
  <si>
    <t>الاختصاصيون</t>
  </si>
  <si>
    <t>Professionals</t>
  </si>
  <si>
    <t>الكتبة</t>
  </si>
  <si>
    <t>Clerks</t>
  </si>
  <si>
    <t>المهن العادية</t>
  </si>
  <si>
    <t>فئات العمر</t>
  </si>
  <si>
    <t>Age groups</t>
  </si>
  <si>
    <t>أقل من سنة</t>
  </si>
  <si>
    <t>Less than a year</t>
  </si>
  <si>
    <t>1</t>
  </si>
  <si>
    <t>2</t>
  </si>
  <si>
    <t>3</t>
  </si>
  <si>
    <t>4</t>
  </si>
  <si>
    <t>5 - 9</t>
  </si>
  <si>
    <t xml:space="preserve"> 5 -  9</t>
  </si>
  <si>
    <t>10 - 14</t>
  </si>
  <si>
    <t>15 - 19</t>
  </si>
  <si>
    <t>20 - 24</t>
  </si>
  <si>
    <t>25 - 29</t>
  </si>
  <si>
    <t>30 - 34</t>
  </si>
  <si>
    <t>35 - 39</t>
  </si>
  <si>
    <t>40 - 44</t>
  </si>
  <si>
    <t>45 - 49</t>
  </si>
  <si>
    <t>50 - 54</t>
  </si>
  <si>
    <t>55 - 59</t>
  </si>
  <si>
    <t>60 - 64</t>
  </si>
  <si>
    <t>65 - 69</t>
  </si>
  <si>
    <t>70 - 74</t>
  </si>
  <si>
    <t>75 - 79</t>
  </si>
  <si>
    <t>80 +</t>
  </si>
  <si>
    <t xml:space="preserve">  80 +  </t>
  </si>
  <si>
    <t>القطاع</t>
  </si>
  <si>
    <t>Sector</t>
  </si>
  <si>
    <t>إدارة حكومية</t>
  </si>
  <si>
    <t>Government</t>
  </si>
  <si>
    <t>عام/ مؤسسة حكومية</t>
  </si>
  <si>
    <t>Government Establishment</t>
  </si>
  <si>
    <t>مختلط</t>
  </si>
  <si>
    <t>Mixed</t>
  </si>
  <si>
    <t>خاص</t>
  </si>
  <si>
    <t>Private</t>
  </si>
  <si>
    <t>دبلوماسى/دولى/إقليمى</t>
  </si>
  <si>
    <t>Diplomatic/International</t>
  </si>
  <si>
    <t>غير ربحى</t>
  </si>
  <si>
    <t>Non profit institutions</t>
  </si>
  <si>
    <t>منزلى</t>
  </si>
  <si>
    <t>Household</t>
  </si>
  <si>
    <t>النشاط الاقتصادي</t>
  </si>
  <si>
    <t>الزراعة  والحراجة وصيد الأسماك</t>
  </si>
  <si>
    <t>Agriculture, forestry and fishing</t>
  </si>
  <si>
    <t>التعدين واستغلال المحاجر</t>
  </si>
  <si>
    <t>Mining and quarrying</t>
  </si>
  <si>
    <t>الصناعة التحويلية</t>
  </si>
  <si>
    <t>Manufacturing</t>
  </si>
  <si>
    <t>إمدادات الكهرباء والغاز والبخار وتكييف الهواء</t>
  </si>
  <si>
    <t>Electricity, gas, steam and air conditioning supply</t>
  </si>
  <si>
    <t>إمدادات المياه وأنشطة الصرف وإدارة النفايات ومعالجتها</t>
  </si>
  <si>
    <t>Water supply; sewerage, waste management and remediation activities</t>
  </si>
  <si>
    <t>التشييد</t>
  </si>
  <si>
    <t>Construction</t>
  </si>
  <si>
    <t>تجارة الجملة والتجزئة؛ إصلاح المركبات ذات المحركات والدراجات النارية</t>
  </si>
  <si>
    <t>Wholesale and retail trade; repair of motor vehicles and motorcycles</t>
  </si>
  <si>
    <t>النقل والتخزين</t>
  </si>
  <si>
    <t>Transportation and storage</t>
  </si>
  <si>
    <t>أنشطة خدمات الإقامة والطعام</t>
  </si>
  <si>
    <t>Accommodation and food service activities</t>
  </si>
  <si>
    <t>المعلومات والاتصالات</t>
  </si>
  <si>
    <t>Information and communication</t>
  </si>
  <si>
    <t>الأنشطة المالية وأنشطة التأمين</t>
  </si>
  <si>
    <t>Financial and insurance activities</t>
  </si>
  <si>
    <t>الأنشطة العقارية</t>
  </si>
  <si>
    <t>Real estate activities</t>
  </si>
  <si>
    <t>الأنشطة المهنية والعلمية والتقنية</t>
  </si>
  <si>
    <t>Professional, scientific and technical activities</t>
  </si>
  <si>
    <t>أنشطة الخدمات الإدارية وخدمات الدعم</t>
  </si>
  <si>
    <t>Administrative and support service activities</t>
  </si>
  <si>
    <t>الإدارة العامة والدفاع؛ والضمان الاجتماعي الإلزامي</t>
  </si>
  <si>
    <t>Public administration and defence; compulsory social security</t>
  </si>
  <si>
    <t>التعليم</t>
  </si>
  <si>
    <t>Education</t>
  </si>
  <si>
    <t>الأنشطة في مجال صحة الإنسان والعمل الاجتماعي</t>
  </si>
  <si>
    <t>Human health and social work activities</t>
  </si>
  <si>
    <t>الفنون والترفيه والتسلية</t>
  </si>
  <si>
    <t>Arts, entertainment and recreation</t>
  </si>
  <si>
    <t>أنشطة الخدمات الأخرى</t>
  </si>
  <si>
    <t>Other service activities</t>
  </si>
  <si>
    <t>أنشطة الأُسَر المعيشية التي تستخدم أفراداً؛ وأنشطة الأُسَر المعيشية في إنتاج سلع وخدمات غير مميَّزة لاستعمالها الخاص</t>
  </si>
  <si>
    <t>Activities of households as employers; undifferentiated goods- and services-producing activities of households for own use</t>
  </si>
  <si>
    <t>أنشطة المنظمات والهيئات غير الخاضعة للولاية القضائية الوطنية</t>
  </si>
  <si>
    <t>Activities of extraterritorial organizations and bodies</t>
  </si>
  <si>
    <t>المركز</t>
  </si>
  <si>
    <t>Center</t>
  </si>
  <si>
    <t xml:space="preserve">مركز الشفلح </t>
  </si>
  <si>
    <t>ذكر</t>
  </si>
  <si>
    <t>M</t>
  </si>
  <si>
    <t>Shafallah Center</t>
  </si>
  <si>
    <t>انثى</t>
  </si>
  <si>
    <t>F</t>
  </si>
  <si>
    <t>T</t>
  </si>
  <si>
    <t>معهد النور للمكفوفين</t>
  </si>
  <si>
    <t>Al Noor Institute</t>
  </si>
  <si>
    <t>مركز الدوحة العالمي لذوي الاحتياجات الخاصة</t>
  </si>
  <si>
    <t>Doha International Center for special needs</t>
  </si>
  <si>
    <t xml:space="preserve">مدرسة التمكن الشاملة </t>
  </si>
  <si>
    <t>Altamakon for Comprehensive Education</t>
  </si>
  <si>
    <t>الجمعية القطرية لتأهيل ذوي الاحتياجات الخاصة</t>
  </si>
  <si>
    <t>Qatar society for rehabilitation of special needs</t>
  </si>
  <si>
    <t xml:space="preserve">المركز القطري الثقافي الاجتماعي للصم </t>
  </si>
  <si>
    <t>Qatar Culture and Social Centre for Deaf</t>
  </si>
  <si>
    <t>الإتحاد القطري لرياضة ذوي الاحتياجات الخاصة</t>
  </si>
  <si>
    <t>Qatar Sports Federation for Special Needs</t>
  </si>
  <si>
    <t xml:space="preserve">مركز قطر الاجتماعي والثقافي للمكفوفين </t>
  </si>
  <si>
    <t>Qatar Social and Cultural Centre for Blinds</t>
  </si>
  <si>
    <t>المجموع العام</t>
  </si>
  <si>
    <t>G.Total</t>
  </si>
  <si>
    <t>9 - 5</t>
  </si>
  <si>
    <t>14 - 10</t>
  </si>
  <si>
    <t>19 - 15</t>
  </si>
  <si>
    <t>24 - 20</t>
  </si>
  <si>
    <t>المجموع
Total</t>
  </si>
  <si>
    <t>قطري</t>
  </si>
  <si>
    <t>Qatari</t>
  </si>
  <si>
    <t>غير قطري</t>
  </si>
  <si>
    <t>نوع الإعاقة</t>
  </si>
  <si>
    <t>Type of Disibility</t>
  </si>
  <si>
    <t>اعاقة حركية</t>
  </si>
  <si>
    <t>Physical Disability</t>
  </si>
  <si>
    <t>اعاقة ذهنية</t>
  </si>
  <si>
    <t>اعاقة بصرية</t>
  </si>
  <si>
    <t>اعاقة سمعية</t>
  </si>
  <si>
    <t>اضطرابات النطق و اللغة</t>
  </si>
  <si>
    <t>Speech &amp; Language Disability</t>
  </si>
  <si>
    <t>اعاقة نفسية و اجتماعية</t>
  </si>
  <si>
    <t>Psycho-Social Disability</t>
  </si>
  <si>
    <t>اعاقة متعددة</t>
  </si>
  <si>
    <t>اعاقات نمائية</t>
  </si>
  <si>
    <t>اعاقات كبر السن</t>
  </si>
  <si>
    <t xml:space="preserve">Elderly Disability      </t>
  </si>
  <si>
    <t>الأقسام والوحدات</t>
  </si>
  <si>
    <t>Divisions</t>
  </si>
  <si>
    <t>قسم الاطراف الصناعيه</t>
  </si>
  <si>
    <t>Orthotic &amp;Prosthetic</t>
  </si>
  <si>
    <t>قسم علاج النطق</t>
  </si>
  <si>
    <t>Speech Therapy</t>
  </si>
  <si>
    <t>قسم تأهيل المجتمع</t>
  </si>
  <si>
    <t>CBR Department</t>
  </si>
  <si>
    <t>قسم تأهيل الاطفال</t>
  </si>
  <si>
    <t>Children Rehabilitation Department</t>
  </si>
  <si>
    <t xml:space="preserve"> قسم العلاج الوظيفي</t>
  </si>
  <si>
    <t>Occupational Therapy</t>
  </si>
  <si>
    <t>قسم العلاج الطبيعي</t>
  </si>
  <si>
    <t>Physiotherapy</t>
  </si>
  <si>
    <t>وحدات تأهيل النساء</t>
  </si>
  <si>
    <t>Female Rehabilitation Units</t>
  </si>
  <si>
    <t>وحدات تأهيل الرجال</t>
  </si>
  <si>
    <t>Male Rehabilitation Units</t>
  </si>
  <si>
    <t>وحدات تأهيل العجزة</t>
  </si>
  <si>
    <t>Geriatric Units</t>
  </si>
  <si>
    <t xml:space="preserve"> وحده تأهيل الجلطة الدماغية</t>
  </si>
  <si>
    <t>Stroke Unit</t>
  </si>
  <si>
    <t>وحده العنايه الدائمة</t>
  </si>
  <si>
    <t>LTC Unit</t>
  </si>
  <si>
    <t>المجوع</t>
  </si>
  <si>
    <t>المهنه</t>
  </si>
  <si>
    <t>Occupation</t>
  </si>
  <si>
    <t>اطباء</t>
  </si>
  <si>
    <t>Physicians</t>
  </si>
  <si>
    <t>اخصائي علاج طبيعي</t>
  </si>
  <si>
    <t>Physio Therapist</t>
  </si>
  <si>
    <t>فني علاج طبيعي</t>
  </si>
  <si>
    <t>PT Technician</t>
  </si>
  <si>
    <t xml:space="preserve">اخصائي علاج وظيفي </t>
  </si>
  <si>
    <t>Occupational Therapist</t>
  </si>
  <si>
    <t xml:space="preserve">فني علاج وظيفي </t>
  </si>
  <si>
    <t>OT Technician</t>
  </si>
  <si>
    <t>اخصائي علاج نطق</t>
  </si>
  <si>
    <t>Speech Therapist</t>
  </si>
  <si>
    <t>فني علاج نطق</t>
  </si>
  <si>
    <t>ST Technician</t>
  </si>
  <si>
    <t>فني اطراف صناعيه</t>
  </si>
  <si>
    <t>O &amp; P Technician</t>
  </si>
  <si>
    <t>أخصائي تربيه خاصه</t>
  </si>
  <si>
    <t>Special Educator</t>
  </si>
  <si>
    <t>مساعد تربية خاصة</t>
  </si>
  <si>
    <t>Assistant SE.ED</t>
  </si>
  <si>
    <t>ممرض</t>
  </si>
  <si>
    <t>Nurse</t>
  </si>
  <si>
    <t>اداريون</t>
  </si>
  <si>
    <t>Administrators</t>
  </si>
  <si>
    <t>عمال</t>
  </si>
  <si>
    <t>Aids</t>
  </si>
  <si>
    <t xml:space="preserve">نظراً لما توليه الدولة من اهتمام لفئة ذوي الإعاقة والمتمثلة في الخدمات المقدمة لهم عن طريق المراكز المتخصصة والعناية الطبية بمستشفى الرميلة والخدمات المتميزة التي يقدمها المجلس الأعلى للتعليم . </t>
  </si>
  <si>
    <t xml:space="preserve">Due to the attention paid by the state towards the disabled, reflected in the services provided through the specialized centers, medical care at Rumaila hospital and the distinct educational services rendered by the Supreme council for Education . </t>
  </si>
  <si>
    <t>مصدر بيانات هذا الفصل :</t>
  </si>
  <si>
    <t xml:space="preserve">Sources of Data : </t>
  </si>
  <si>
    <t>- مراكز ذوي الإعاقة في الدولة .</t>
  </si>
  <si>
    <t>- State's Disabled Centers .</t>
  </si>
  <si>
    <t>- الإتحاد القطري لرياضة ذوي الاحتياجات الخاصة.</t>
  </si>
  <si>
    <t>- Qatar Sports Federation for Special Needs .</t>
  </si>
  <si>
    <t>- المجلس الأعلى للتعليم .</t>
  </si>
  <si>
    <t>- Supreme council for Education .</t>
  </si>
  <si>
    <t>- مستشفى الرميلة .</t>
  </si>
  <si>
    <t>- Rumaila Hospital .</t>
  </si>
  <si>
    <t>المجموع الكلي</t>
  </si>
  <si>
    <t>Grand Total</t>
  </si>
  <si>
    <t xml:space="preserve">ذكور Males  </t>
  </si>
  <si>
    <t>إناث Females</t>
  </si>
  <si>
    <t>الأعداد المذكورة هي أعداد الأطفال من ذوي الاعاقات الذين تلقوا خدمات في مرافق مستشفى الرميلة  سواء تم ادخالهم للمستشفى أو تحويلهم لتلقي الخدمات .
ملاحظة : الطفل قد يتم تحويله أكثر من مرة خلال العام لتلقي الخدمة ، أو قد يحتاج الخدمه في اكثر من وحدة.</t>
  </si>
  <si>
    <t>الأعداد المذكورة هي أعداد الأشخاص من ذوي الاعاقات الذين تلقوا خدمات في مرافق مستشفى الرميلة  سواء تم ادخالهم للمستشفى أو تحويلهم لتلقي الخدمات .
ملاحظة : المريض قد يتم تحويله أكثر من مرة خلال العام لتلقي الخدمة ، أو قد يحتاج الخدمه في اكثر من وحدة.</t>
  </si>
  <si>
    <t>الأعداد المذكورة هي أعداد الأشخاص من ذوي الاعاقات الذين تلقوا خدمات في مرافق مستشفى الرميلة  سواء تم ادخالهم للمستشفى او تحويلهم لتلقي الخدمات .
ملاحظة : المريض قد يتم تحويله اكثر من مرة خلال العام لتلقي الخدمة ، او قد يحتاج الخدمه من اكثر من وحد</t>
  </si>
  <si>
    <t>Rembering</t>
  </si>
  <si>
    <t>Understanding</t>
  </si>
  <si>
    <t xml:space="preserve"> Relation to Workforce</t>
  </si>
  <si>
    <t>Unemployment worked before</t>
  </si>
  <si>
    <t xml:space="preserve"> Unemployment never worked before</t>
  </si>
  <si>
    <t>Economically Active</t>
  </si>
  <si>
    <t>Economically Inactive Activity</t>
  </si>
  <si>
    <t>Figures represent the numbers of persons with disabilities who received services at the  facilities of  Rumaila Hospital, whether admitted to hospital or referred for medical services.
Note: A patient may be transferred more than once during the year to receive the service, or may need the service of more than one unit.</t>
  </si>
  <si>
    <t>Figures represent the numbers of children with disabilities who received services at the facilities of Rumaila Hospital, whether admitted to hospital or referred for medical services.
Note: A child may be transferred more than once during the year to receive the service, or may need the service in more than one unit.</t>
  </si>
  <si>
    <t>Al Khor &amp; Al Zakhira</t>
  </si>
  <si>
    <t>التعداد العام للسكان والمساكن والمنشآت، أبريل 2010</t>
  </si>
  <si>
    <t>Population, Housing &amp; Establishments Census, April 2010</t>
  </si>
  <si>
    <r>
      <t xml:space="preserve">Nationality  </t>
    </r>
    <r>
      <rPr>
        <b/>
        <sz val="12"/>
        <rFont val="Arial"/>
        <family val="2"/>
      </rPr>
      <t>الجنسية</t>
    </r>
    <r>
      <rPr>
        <b/>
        <sz val="10"/>
        <rFont val="Arial"/>
        <family val="2"/>
      </rPr>
      <t xml:space="preserve">  </t>
    </r>
  </si>
  <si>
    <r>
      <t xml:space="preserve">Qatari   </t>
    </r>
    <r>
      <rPr>
        <b/>
        <sz val="12"/>
        <rFont val="Arial"/>
        <family val="2"/>
      </rPr>
      <t>قطري</t>
    </r>
  </si>
  <si>
    <r>
      <t xml:space="preserve">Non- Qatari   </t>
    </r>
    <r>
      <rPr>
        <b/>
        <sz val="12"/>
        <rFont val="Arial"/>
        <family val="2"/>
      </rPr>
      <t xml:space="preserve">غير قطري </t>
    </r>
  </si>
  <si>
    <r>
      <rPr>
        <b/>
        <sz val="12"/>
        <rFont val="Arial"/>
        <family val="2"/>
      </rPr>
      <t>المجموع</t>
    </r>
    <r>
      <rPr>
        <b/>
        <sz val="10"/>
        <rFont val="Arial"/>
        <family val="2"/>
      </rPr>
      <t xml:space="preserve">  Total</t>
    </r>
  </si>
  <si>
    <r>
      <t xml:space="preserve">ذكور 
</t>
    </r>
    <r>
      <rPr>
        <sz val="8"/>
        <rFont val="Arial"/>
        <family val="2"/>
      </rPr>
      <t>Males</t>
    </r>
  </si>
  <si>
    <r>
      <t xml:space="preserve">إناث 
</t>
    </r>
    <r>
      <rPr>
        <sz val="8"/>
        <rFont val="Arial"/>
        <family val="2"/>
      </rPr>
      <t>Females</t>
    </r>
  </si>
  <si>
    <r>
      <t xml:space="preserve">المجموع  </t>
    </r>
    <r>
      <rPr>
        <b/>
        <sz val="8"/>
        <rFont val="Arial"/>
        <family val="2"/>
      </rPr>
      <t>Total</t>
    </r>
  </si>
  <si>
    <r>
      <t xml:space="preserve">ذكور 
</t>
    </r>
    <r>
      <rPr>
        <sz val="10"/>
        <rFont val="Arial"/>
        <family val="2"/>
      </rPr>
      <t>Males</t>
    </r>
  </si>
  <si>
    <r>
      <t xml:space="preserve">إناث 
</t>
    </r>
    <r>
      <rPr>
        <sz val="10"/>
        <rFont val="Arial"/>
        <family val="2"/>
      </rPr>
      <t>Females</t>
    </r>
  </si>
  <si>
    <r>
      <t xml:space="preserve">المجموع  </t>
    </r>
    <r>
      <rPr>
        <sz val="10"/>
        <rFont val="Arial"/>
        <family val="2"/>
      </rPr>
      <t>Total</t>
    </r>
  </si>
  <si>
    <t xml:space="preserve"> </t>
  </si>
  <si>
    <t>المهنة</t>
  </si>
  <si>
    <t>Non Qatari</t>
  </si>
  <si>
    <t>ذكور</t>
  </si>
  <si>
    <t xml:space="preserve">إناث </t>
  </si>
  <si>
    <t>Female</t>
  </si>
  <si>
    <t>المشرعون و موظفو الإدارة العليا</t>
  </si>
  <si>
    <t>Legislators, Senior Officials And Managers</t>
  </si>
  <si>
    <t>الفنيون و الاختصاصيون المساعدون</t>
  </si>
  <si>
    <t>Technicians And Associate Proffessionals</t>
  </si>
  <si>
    <t>العاملون في الخدمات و الباعة في المحلات التجارية</t>
  </si>
  <si>
    <t>Service Workers And Shop And Market Sales Workers</t>
  </si>
  <si>
    <t>العمال المهرة في الزراعة و الصيد</t>
  </si>
  <si>
    <t>Skilled Agricultural And Fishery Workers</t>
  </si>
  <si>
    <t>العاملون في الحرف</t>
  </si>
  <si>
    <t>Craft Workers</t>
  </si>
  <si>
    <t>مشتغلو الالات و مجمعوها</t>
  </si>
  <si>
    <t>Plant And Machine operators And Assemblers</t>
  </si>
  <si>
    <t>Elementary Occupations</t>
  </si>
  <si>
    <t xml:space="preserve"> Male</t>
  </si>
  <si>
    <t>النوع</t>
  </si>
  <si>
    <t>Gender</t>
  </si>
  <si>
    <r>
      <rPr>
        <b/>
        <sz val="10"/>
        <rFont val="Arial"/>
        <family val="2"/>
      </rPr>
      <t>نوع الإعاقة</t>
    </r>
    <r>
      <rPr>
        <b/>
        <sz val="11"/>
        <rFont val="Arial"/>
        <family val="2"/>
      </rPr>
      <t xml:space="preserve">  </t>
    </r>
    <r>
      <rPr>
        <b/>
        <sz val="8"/>
        <rFont val="Arial"/>
        <family val="2"/>
      </rPr>
      <t>Type of handicap</t>
    </r>
  </si>
  <si>
    <r>
      <rPr>
        <b/>
        <sz val="10"/>
        <rFont val="Arial"/>
        <family val="2"/>
      </rPr>
      <t xml:space="preserve">المجموع
</t>
    </r>
    <r>
      <rPr>
        <b/>
        <sz val="8"/>
        <rFont val="Arial"/>
        <family val="2"/>
      </rPr>
      <t>Total</t>
    </r>
  </si>
  <si>
    <r>
      <t xml:space="preserve">   أخرى    </t>
    </r>
    <r>
      <rPr>
        <sz val="8"/>
        <rFont val="Arial"/>
        <family val="2"/>
      </rPr>
      <t>Others</t>
    </r>
  </si>
  <si>
    <t xml:space="preserve">   أخرى    Others</t>
  </si>
  <si>
    <t xml:space="preserve">Nationality  الجنسية  </t>
  </si>
  <si>
    <r>
      <t xml:space="preserve">المجموع  </t>
    </r>
    <r>
      <rPr>
        <sz val="8"/>
        <rFont val="Arial"/>
        <family val="2"/>
      </rPr>
      <t>Total</t>
    </r>
  </si>
  <si>
    <r>
      <t xml:space="preserve">Qatari   </t>
    </r>
    <r>
      <rPr>
        <b/>
        <sz val="10"/>
        <rFont val="Arial"/>
        <family val="2"/>
      </rPr>
      <t>قطري</t>
    </r>
  </si>
  <si>
    <r>
      <t xml:space="preserve">Non- Qatari   </t>
    </r>
    <r>
      <rPr>
        <b/>
        <sz val="10"/>
        <rFont val="Arial"/>
        <family val="2"/>
      </rPr>
      <t xml:space="preserve">غير قطري </t>
    </r>
  </si>
  <si>
    <r>
      <rPr>
        <b/>
        <sz val="10"/>
        <rFont val="Arial"/>
        <family val="2"/>
      </rPr>
      <t>المجموع</t>
    </r>
    <r>
      <rPr>
        <b/>
        <sz val="8"/>
        <rFont val="Arial"/>
        <family val="2"/>
      </rPr>
      <t xml:space="preserve">  Total</t>
    </r>
  </si>
  <si>
    <r>
      <t xml:space="preserve"> اعاقه حركيه</t>
    </r>
    <r>
      <rPr>
        <sz val="8"/>
        <rFont val="Arial"/>
        <family val="2"/>
      </rPr>
      <t xml:space="preserve">
Physical Disability</t>
    </r>
    <r>
      <rPr>
        <b/>
        <sz val="10"/>
        <rFont val="Arial"/>
        <family val="2"/>
      </rPr>
      <t xml:space="preserve">  </t>
    </r>
  </si>
  <si>
    <r>
      <t xml:space="preserve">اعاقه ذهنيه
</t>
    </r>
    <r>
      <rPr>
        <sz val="8"/>
        <rFont val="Arial"/>
        <family val="2"/>
      </rPr>
      <t>Intellectual Disability</t>
    </r>
  </si>
  <si>
    <r>
      <t xml:space="preserve"> اعاقه بصريه</t>
    </r>
    <r>
      <rPr>
        <sz val="8"/>
        <rFont val="Arial"/>
        <family val="2"/>
      </rPr>
      <t xml:space="preserve">
Visual Disability</t>
    </r>
  </si>
  <si>
    <r>
      <t>اعاقه سمعيه</t>
    </r>
    <r>
      <rPr>
        <sz val="8"/>
        <rFont val="Arial"/>
        <family val="2"/>
      </rPr>
      <t xml:space="preserve">
 Hearing Disability</t>
    </r>
    <r>
      <rPr>
        <b/>
        <sz val="10"/>
        <rFont val="Arial"/>
        <family val="2"/>
      </rPr>
      <t xml:space="preserve"> </t>
    </r>
  </si>
  <si>
    <r>
      <t xml:space="preserve">  اضطرابات النطق واللغه
</t>
    </r>
    <r>
      <rPr>
        <sz val="8"/>
        <rFont val="Arial"/>
        <family val="2"/>
      </rPr>
      <t xml:space="preserve">Speech &amp; Language Disability </t>
    </r>
  </si>
  <si>
    <r>
      <t xml:space="preserve"> اعاقه نفسيه واجتماعيه
</t>
    </r>
    <r>
      <rPr>
        <sz val="8"/>
        <rFont val="Arial"/>
        <family val="2"/>
      </rPr>
      <t xml:space="preserve">Psycho-Social Disability  </t>
    </r>
  </si>
  <si>
    <r>
      <t xml:space="preserve"> اعاقه متعدده
</t>
    </r>
    <r>
      <rPr>
        <sz val="8"/>
        <rFont val="Arial"/>
        <family val="2"/>
      </rPr>
      <t>Multiple Disability</t>
    </r>
  </si>
  <si>
    <r>
      <t xml:space="preserve"> اعاقات نمائيه
</t>
    </r>
    <r>
      <rPr>
        <sz val="8"/>
        <rFont val="Arial"/>
        <family val="2"/>
      </rPr>
      <t xml:space="preserve">Development Disability  </t>
    </r>
  </si>
  <si>
    <r>
      <t xml:space="preserve"> اعاقات كبر السن
</t>
    </r>
    <r>
      <rPr>
        <sz val="8"/>
        <rFont val="Arial"/>
        <family val="2"/>
      </rPr>
      <t xml:space="preserve">Elderly Age Disability </t>
    </r>
  </si>
  <si>
    <t>مركز ستيب باي ستيب</t>
  </si>
  <si>
    <t>Step by Step Centre</t>
  </si>
  <si>
    <t>مركز قطر للتوحد</t>
  </si>
  <si>
    <t>Qatar Autism Center</t>
  </si>
  <si>
    <t>مركز فرح لذوي الاحتياجات الخاصه</t>
  </si>
  <si>
    <t>AL Farah for Special Needs</t>
  </si>
  <si>
    <t xml:space="preserve"> اعاقه حركيه
Physical Disability  </t>
  </si>
  <si>
    <t>اعاقه ذهنيه
Intellectual Disability</t>
  </si>
  <si>
    <t xml:space="preserve"> اعاقه بصريه
Visual Disability</t>
  </si>
  <si>
    <t xml:space="preserve">اعاقه سمعيه
 Hearing Disability </t>
  </si>
  <si>
    <t xml:space="preserve">  اضطرابات النطق واللغه
Speech &amp; Language Disability </t>
  </si>
  <si>
    <t xml:space="preserve"> اعاقه نفسيه واجتماعيه
Psycho-Social Disability  </t>
  </si>
  <si>
    <t xml:space="preserve"> اعاقه متعدده
Multiple Disability</t>
  </si>
  <si>
    <t xml:space="preserve"> اعاقات نمائيه
Development Disability  </t>
  </si>
  <si>
    <t xml:space="preserve"> اعاقات كبر السن
Elderly Age Disability </t>
  </si>
  <si>
    <t>(قطريون)  2011</t>
  </si>
  <si>
    <t>مجمع التربية السمعية</t>
  </si>
  <si>
    <t>(المجموع)  2011</t>
  </si>
  <si>
    <t>(Total) 2011</t>
  </si>
  <si>
    <t>65سنة فأكثر more than 65 years</t>
  </si>
  <si>
    <r>
      <t xml:space="preserve">الفئات العمرية  </t>
    </r>
    <r>
      <rPr>
        <b/>
        <sz val="10"/>
        <rFont val="Arial"/>
        <family val="2"/>
        <charset val="178"/>
      </rPr>
      <t>Age Groups</t>
    </r>
  </si>
  <si>
    <t>(قطريون) 2011</t>
  </si>
  <si>
    <t>(Qataris) 2011</t>
  </si>
  <si>
    <t>أقـل من 5 سنوات Less than 5 years</t>
  </si>
  <si>
    <t>(غير قطريون) 2011</t>
  </si>
  <si>
    <t>(Non-Qataris) 2011</t>
  </si>
  <si>
    <t>(المجموع) 2011</t>
  </si>
  <si>
    <t>اخصائي اجتماعي</t>
  </si>
  <si>
    <t>اخصائي تربيه خاصه</t>
  </si>
  <si>
    <t>اخصائي/فني علاج طبيعي</t>
  </si>
  <si>
    <t>اخصائي/فني علاج نطق</t>
  </si>
  <si>
    <t>اخصائي/فني علاج وظيفي</t>
  </si>
  <si>
    <t>اخصائي نفسي</t>
  </si>
  <si>
    <t>اخصائي /معلم تربية خاصة</t>
  </si>
  <si>
    <t xml:space="preserve">باحث اجتماعي </t>
  </si>
  <si>
    <t xml:space="preserve">مترجم لغة أشاره </t>
  </si>
  <si>
    <t xml:space="preserve">اداري </t>
  </si>
  <si>
    <t>مدرب</t>
  </si>
  <si>
    <t>تمريض</t>
  </si>
  <si>
    <t>عامل</t>
  </si>
  <si>
    <t>آخرى</t>
  </si>
  <si>
    <t>Social worker</t>
  </si>
  <si>
    <t>Special Education Specialist</t>
  </si>
  <si>
    <t>/Specialist  Technician Physical Therapy</t>
  </si>
  <si>
    <t>Specialist /technical treatment of pronunciation</t>
  </si>
  <si>
    <t>Specialist /technical and functional treatment</t>
  </si>
  <si>
    <t>Psychologist</t>
  </si>
  <si>
    <t>Specialist / special education teacher</t>
  </si>
  <si>
    <t xml:space="preserve"> Social worker</t>
  </si>
  <si>
    <t>Sign language interpreter</t>
  </si>
  <si>
    <t>Coach</t>
  </si>
  <si>
    <t>Doctors</t>
  </si>
  <si>
    <t>Nurses</t>
  </si>
  <si>
    <t>workers</t>
  </si>
  <si>
    <t>Qatari   قطري</t>
  </si>
  <si>
    <t xml:space="preserve">Non- Qatari   غير قطري </t>
  </si>
  <si>
    <t>المجموع  Total</t>
  </si>
  <si>
    <t>2009 - 2011</t>
  </si>
  <si>
    <t>(غير قطريين)  2011</t>
  </si>
  <si>
    <t>كما يضم هذا الفصل ذوي الصعوبات من نتائج التعداد العام للسكان والمساكن 2011.</t>
  </si>
  <si>
    <t>This chapter also includes those with difficulties as per results of 2011 General Population Census.</t>
  </si>
  <si>
    <t>2009-2011</t>
  </si>
  <si>
    <t xml:space="preserve">2009 - 2011     </t>
  </si>
  <si>
    <t xml:space="preserve">2009 - 2011      </t>
  </si>
  <si>
    <t>الأفراد ذوي الصعوبات حسب الجنسية والنوع والبلدية</t>
  </si>
  <si>
    <t>الأفراد ذوي الصعوبات حسب الجنسية والنوع وفئات العمر</t>
  </si>
  <si>
    <t>توزيع الصعوبات حسب الجنسية والنوع ونوع الصعوبة</t>
  </si>
  <si>
    <t>المسجلون في مراكز ذوي الإعاقة حسب المركز ونوع الإعاقة والنوع</t>
  </si>
  <si>
    <t>المسجلون في مراكز ذوي الإعاقة حسب المركز والفئات العمرية والنوع</t>
  </si>
  <si>
    <t>المشتغلون في مراكز ذوي الإعاقة حسب المركز والجنسية والمهنة والنوع</t>
  </si>
  <si>
    <t xml:space="preserve">الأطفال ذوي الإعاقات (0- 14 سنة ) الذين تلقوا خدمات في مستشفى الرميله حسب نوع الاعاقه والنوع </t>
  </si>
  <si>
    <t>الموظفين الذين يقدمون خدمات للأشخاص ذوي الاعاقات في مستشفى الرميله حسب المهنه والنوع</t>
  </si>
  <si>
    <t>الموظفين الذين يقدمون خدمات للأشخاص ذوي الاعاقات في مستشفى الرميله حسب المهنه والنوع والجنسيه</t>
  </si>
  <si>
    <t xml:space="preserve">الموظفين الذين يقدمون خدمات للأشخاص ذوي الاعاقات في مستشفى الرميله حسب الاقسام والنوع </t>
  </si>
  <si>
    <t>الموظفين الذين يقدمون خدمات للأشخاص ذوي الاعاقات في مستشفى الرميله حسب الاقسام والنوع والجنسيه</t>
  </si>
  <si>
    <t xml:space="preserve"> وحده الأمراض النفسية</t>
  </si>
  <si>
    <t>Alone psychiatric</t>
  </si>
  <si>
    <t>Individuals with Disabilities by Nationality, Gender, And Municipality</t>
  </si>
  <si>
    <t>Individuals with Disabilities  by Nationality, Gender and Age Groups</t>
  </si>
  <si>
    <t>Difficulties by Nationality, Gender and Type of Difficulty</t>
  </si>
  <si>
    <t xml:space="preserve">Difficulties by Nationality, Gender, Degree and type of Difficulty  
</t>
  </si>
  <si>
    <t xml:space="preserve">توزيع الصعوبات حسب الجنسية والنوع ونوع الصعوبة ودرجة الصعوبة </t>
  </si>
  <si>
    <t>الأفراد ذوي الصعوبات ( 10 سنوات فأكثر )   حسب الجنسية والنوع والحالة التعليمية</t>
  </si>
  <si>
    <t>Individuals with Disabilities (10 years and above) by Nationality, Gender and Educational Status</t>
  </si>
  <si>
    <t>الأفراد ذوي الصعوبات (15 سنة فأكثر) حسب الجنسية والنوع والعلاقة بقوة العمل</t>
  </si>
  <si>
    <t>Individuals with Disabilities (15 years and above) by Nationality, Gender and Relation to Workforce</t>
  </si>
  <si>
    <t>Working Individuals with Disabilities (15 years and above) by Nationality, Gender and Occupation</t>
  </si>
  <si>
    <t>الأفراد ذوي الصعوبات المشتغلون  (15 سنة فأكثر) حسب الجنسية والنوع والنشاط الإقتصادى</t>
  </si>
  <si>
    <t>الأفراد ذوي الصعوبات المشتغلون  (15 سنة فأكثر) حسب الجنسية والنوع والمهنة</t>
  </si>
  <si>
    <t>Working Individuals with Disabilities (15 years and above) by Nationality, Gender and Economic Activity</t>
  </si>
  <si>
    <t>Working Individuals with Disabilities (15 years and above) by Nationality, Gender and Sector</t>
  </si>
  <si>
    <t>الأفراد ذوي الصعوبات المشتغلون  (15 سنة فأكثر) حسب الجنسية والنوع والقطاع</t>
  </si>
  <si>
    <t>Registered Disabled by Center, Type of Disability and Gender</t>
  </si>
  <si>
    <t>Registered Disabled by Center, Age Group and Gender</t>
  </si>
  <si>
    <t xml:space="preserve">Employees at Disabled Centers by Center, Nationality, Occupation and Gender  </t>
  </si>
  <si>
    <t>Staff Providing Dervices for Disabled at  Rumela Hospital by Occupation and Gender</t>
  </si>
  <si>
    <t>Staff Providing Services for Disabled at  Rumela Hospital by Occupation, Gender &amp; Nationality</t>
  </si>
  <si>
    <t>مركز الشفلح</t>
  </si>
  <si>
    <t>Audio Education Complex</t>
  </si>
  <si>
    <t>جدول رقم  (183)</t>
  </si>
  <si>
    <t>Table No. (183)</t>
  </si>
  <si>
    <t>Staff Providing Services for People with Disabilities at Rumeilah Hospital 
by Department  and Gender</t>
  </si>
  <si>
    <t>جدول رقم  (207)</t>
  </si>
  <si>
    <t>Table No. (207)</t>
  </si>
  <si>
    <t>جدول رقم  (208)</t>
  </si>
  <si>
    <t>Table No. (208)</t>
  </si>
  <si>
    <t>جدول رقم  (209)</t>
  </si>
  <si>
    <t>Table No. (209)</t>
  </si>
  <si>
    <t>جدول رقم  (210)</t>
  </si>
  <si>
    <t>Table No. (210)</t>
  </si>
  <si>
    <t>الأشخاص ذوي الإعاقات  البالغين (14 سنة فاكثر) المقيمين في مستشفى الرميله حسب نوع الاعاقه 
والنوع والجنسيه  (المرضى الداخليين)</t>
  </si>
  <si>
    <t xml:space="preserve">الأشخاص ذوي الإعاقات  البالغين (14 سنة فاكثر) الذين تلقوا خدمات في  مستشفى الرميله 
حسب نوع الاعاقه والنوع   </t>
  </si>
  <si>
    <t xml:space="preserve">الأشخاص ذوي الإعاقات  البالغين (14 سنة فاكثر) المقيمين في مستشفى الرميله 
حسب نوع الاعاقه والنوع (المرضى الداخليين) </t>
  </si>
  <si>
    <t>الأطفال ذوي الإعاقات (0- 14 سنة ) الذين تلقوا خدمات في مستشفى الرميله 
حسب نوع الاعاقه والنوع والجنسيه</t>
  </si>
  <si>
    <t>الأطفال ذوي الإعاقات (0- 14 سنة ) الذين تم ادخالهم الى مستشفى الرميله حسب نوع الاعاقه 
والنوع والجنسيه  ( المرضى الداخليين)</t>
  </si>
  <si>
    <t>جدول رقم  (200)</t>
  </si>
  <si>
    <t>Table No. (200)</t>
  </si>
  <si>
    <t xml:space="preserve">الأشخاص ذوي الإعاقات  البالغين (14 سنة فاكثر)الذين تلقوا خدمات في  مستشفى الرميله 
حسب نوع الاعاقه والنوع والجنسيه </t>
  </si>
  <si>
    <t>جدول رقم  (206)</t>
  </si>
  <si>
    <t>Table No. (206)</t>
  </si>
  <si>
    <t>جدول رقم  (205)</t>
  </si>
  <si>
    <t>Table No. (205)</t>
  </si>
  <si>
    <t>جدول رقم  (204)</t>
  </si>
  <si>
    <t>Table No. (204)</t>
  </si>
  <si>
    <t>جدول رقم  (203)</t>
  </si>
  <si>
    <t>Table No. (203)</t>
  </si>
  <si>
    <t>جدول رقم  (202)</t>
  </si>
  <si>
    <t>Table No. (202)</t>
  </si>
  <si>
    <t>Table No. (201)</t>
  </si>
  <si>
    <t>جدول رقم  (201)</t>
  </si>
  <si>
    <t>جدول رقم  (199)</t>
  </si>
  <si>
    <t>Table No.(199)</t>
  </si>
  <si>
    <t>الأطفال ذوي الإعاقات (0- 14 سنة ) الذين تم ادخالهم الى مستشفى الرميله حسب نوع الاعاقه 
والنوع ( المرضى الداخليين)</t>
  </si>
  <si>
    <t>Table No. (198)</t>
  </si>
  <si>
    <t>جدول رقم  (198)</t>
  </si>
  <si>
    <t>جدول رقم  (197)</t>
  </si>
  <si>
    <t>Table No. (197)</t>
  </si>
  <si>
    <t>جدول رقم  (196)</t>
  </si>
  <si>
    <t>Table No. (196)</t>
  </si>
  <si>
    <t>Table No. (195)</t>
  </si>
  <si>
    <t>جدول رقم  (195)</t>
  </si>
  <si>
    <t>Table No. (194)</t>
  </si>
  <si>
    <t>جدول رقم  (194)</t>
  </si>
  <si>
    <t>Table No. (193)</t>
  </si>
  <si>
    <t>جدول رقم  (193)</t>
  </si>
  <si>
    <t>جدول  (192)</t>
  </si>
  <si>
    <t>TABLE (192)</t>
  </si>
  <si>
    <t>جدول رقم  (191)</t>
  </si>
  <si>
    <t>Table No. (191)</t>
  </si>
  <si>
    <t>Table No. (190)</t>
  </si>
  <si>
    <t>جدول رقم  (190)</t>
  </si>
  <si>
    <t>جدول رقم  (189)</t>
  </si>
  <si>
    <t>Table No. (189)</t>
  </si>
  <si>
    <t>Table No. (188)</t>
  </si>
  <si>
    <t>جدول رقم  (188)</t>
  </si>
  <si>
    <t>Table No. (187)</t>
  </si>
  <si>
    <t>جدول رقم  (187)</t>
  </si>
  <si>
    <t>Table No. (186)</t>
  </si>
  <si>
    <t>جدول رقم  (186)</t>
  </si>
  <si>
    <t>Table No. (185)</t>
  </si>
  <si>
    <t>جدول رقم  (185)</t>
  </si>
  <si>
    <t>Table No. (184)</t>
  </si>
  <si>
    <t>جدول رقم  (184)</t>
  </si>
  <si>
    <t xml:space="preserve">ذوي الاعاقة </t>
  </si>
  <si>
    <t>REGISTEREDWITH DISABILITIES BY CENTER, TYPE OF HANDICAP AND GENDER</t>
  </si>
  <si>
    <t>Staff Providing Services for People Disabilities at Rumeilah Hospital by Department , 
Gender &amp; Nationality</t>
  </si>
  <si>
    <t xml:space="preserve"> Disabilities</t>
  </si>
  <si>
    <t xml:space="preserve">Children (0-14) With Disabilities Registered at Rumeilah Hospital 
by Type of Disability and Gender </t>
  </si>
  <si>
    <t>Children (0-14)  With Disabilities Admitted to Rumeilah Hospital by Type of Disability 
and Gender (Inpatient)</t>
  </si>
  <si>
    <t>Children (0-14)With Disabilities Admitted to Rumeilah Hospital by Type of Disability, 
Gender and Nationality (Inpatient)</t>
  </si>
  <si>
    <t xml:space="preserve">Children (0-14)With Disabilities Registered at Rumeilah Hospital by Type of Disability, 
Gender and Nationality   </t>
  </si>
  <si>
    <t>Adults (14+ ) With Disabilities Admitted at Rumela Hospital by Type of Disability 
and Gender (Inpatient)</t>
  </si>
  <si>
    <t>Adults (14+ ) With Disabilities Registered at Rumilah Hospital 
by Type of Disability and Gender</t>
  </si>
  <si>
    <t>Adults (14+ ) With Disabilities Admitted at Rumela Hospital by Type of Disability, 
Gender and Nationality (Inpatient)</t>
  </si>
  <si>
    <t xml:space="preserve">Adults (14+ )With Disabilities Registered at Rumilah Hospital by Type of Disability, 
Gender and Nationality   </t>
  </si>
  <si>
    <t>يسر وزارة التخطيط التنموي والإحصاء أن تقدم هذا الفصل الإحصائي الذي يتضمن بيانات عن المسجلين في مراكز ذوي الإعاقة حسب نوع الإعاقة والنوع والجنسية والفئات العمرية ، كما سيتم متابعة هذه الإحصاءات بشكل سنوي لتعكس الجهد المقدم من الدولة والهيئات تجاه هذه الفئة. كذلك يحتوي هذا الفصل على بيانات عن المشتغلين في مراكز ذوي الإعاقة حسب المهنة والنوع والجنسية .</t>
  </si>
  <si>
    <r>
      <t>The Ministry of Development Planning and Statistics presents this statistical chapter comprising data related to those registered at the specialized centers for</t>
    </r>
    <r>
      <rPr>
        <sz val="10"/>
        <color indexed="55"/>
        <rFont val="Arial"/>
        <family val="2"/>
      </rPr>
      <t xml:space="preserve"> </t>
    </r>
    <r>
      <rPr>
        <sz val="10"/>
        <rFont val="Arial"/>
        <family val="2"/>
      </rPr>
      <t>disabled</t>
    </r>
    <r>
      <rPr>
        <sz val="10"/>
        <color indexed="55"/>
        <rFont val="Arial"/>
        <family val="2"/>
      </rPr>
      <t>,</t>
    </r>
    <r>
      <rPr>
        <sz val="10"/>
        <rFont val="Arial"/>
        <family val="2"/>
      </rPr>
      <t xml:space="preserve"> classified by type of disability, gender nationality and age groups. This data will be updated on annual basis reflecting the efforts exerted by the State and other institutions towards this group. In addition, the chapter contains data regarding the staff of these centers classified by occupation, gender and nationality . </t>
    </r>
  </si>
</sst>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Arial"/>
      <family val="2"/>
      <charset val="178"/>
      <scheme val="minor"/>
    </font>
    <font>
      <sz val="10"/>
      <name val="Arial"/>
      <family val="2"/>
    </font>
    <font>
      <b/>
      <sz val="14"/>
      <color indexed="12"/>
      <name val="Arial"/>
      <family val="2"/>
    </font>
    <font>
      <b/>
      <sz val="14"/>
      <name val="Arial"/>
      <family val="2"/>
    </font>
    <font>
      <b/>
      <sz val="12"/>
      <color indexed="12"/>
      <name val="Arial"/>
      <family val="2"/>
    </font>
    <font>
      <b/>
      <sz val="12"/>
      <name val="Arial"/>
      <family val="2"/>
    </font>
    <font>
      <b/>
      <sz val="11"/>
      <name val="Arial"/>
      <family val="2"/>
    </font>
    <font>
      <sz val="9"/>
      <name val="Arial"/>
      <family val="2"/>
    </font>
    <font>
      <b/>
      <sz val="10"/>
      <name val="Arial"/>
      <family val="2"/>
    </font>
    <font>
      <b/>
      <sz val="12"/>
      <name val="Arial"/>
      <family val="2"/>
      <charset val="178"/>
    </font>
    <font>
      <b/>
      <sz val="8"/>
      <name val="Arial"/>
      <family val="2"/>
    </font>
    <font>
      <b/>
      <sz val="11"/>
      <name val="Arial"/>
      <family val="2"/>
      <charset val="178"/>
    </font>
    <font>
      <b/>
      <sz val="10"/>
      <color indexed="10"/>
      <name val="Arial"/>
      <family val="2"/>
    </font>
    <font>
      <sz val="10"/>
      <name val="Arial"/>
      <family val="2"/>
    </font>
    <font>
      <sz val="10"/>
      <name val="Arial"/>
      <family val="2"/>
      <charset val="178"/>
    </font>
    <font>
      <sz val="11"/>
      <name val="Arial"/>
      <family val="2"/>
    </font>
    <font>
      <sz val="10"/>
      <color indexed="10"/>
      <name val="Arial"/>
      <family val="2"/>
    </font>
    <font>
      <b/>
      <sz val="12"/>
      <color indexed="10"/>
      <name val="Arial"/>
      <family val="2"/>
      <charset val="178"/>
    </font>
    <font>
      <b/>
      <sz val="9.5"/>
      <name val="Arial"/>
      <family val="2"/>
    </font>
    <font>
      <b/>
      <sz val="9.5"/>
      <color indexed="10"/>
      <name val="Arial"/>
      <family val="2"/>
    </font>
    <font>
      <b/>
      <sz val="9"/>
      <name val="Arial"/>
      <family val="2"/>
    </font>
    <font>
      <b/>
      <sz val="10"/>
      <color indexed="10"/>
      <name val="Arial"/>
      <family val="2"/>
      <charset val="178"/>
    </font>
    <font>
      <b/>
      <sz val="10"/>
      <name val="Arial"/>
      <family val="2"/>
      <charset val="178"/>
    </font>
    <font>
      <sz val="8"/>
      <name val="Arial"/>
      <family val="2"/>
      <charset val="178"/>
    </font>
    <font>
      <sz val="10"/>
      <color indexed="12"/>
      <name val="Arial"/>
      <family val="2"/>
    </font>
    <font>
      <b/>
      <sz val="12"/>
      <name val="Traditional Arabic"/>
      <family val="1"/>
    </font>
    <font>
      <b/>
      <sz val="14"/>
      <name val="Traditional Arabic"/>
      <family val="1"/>
    </font>
    <font>
      <sz val="10"/>
      <color indexed="55"/>
      <name val="Arial"/>
      <family val="2"/>
    </font>
    <font>
      <sz val="12"/>
      <name val="Arial"/>
      <family val="2"/>
    </font>
    <font>
      <sz val="8"/>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b/>
      <sz val="16"/>
      <name val="Arial"/>
      <family val="2"/>
      <charset val="178"/>
    </font>
    <font>
      <b/>
      <sz val="16"/>
      <name val="Arial"/>
      <family val="2"/>
    </font>
    <font>
      <b/>
      <sz val="8"/>
      <name val="Arial"/>
      <family val="2"/>
      <charset val="178"/>
    </font>
    <font>
      <b/>
      <sz val="13"/>
      <name val="Arial"/>
      <family val="2"/>
    </font>
    <font>
      <sz val="10"/>
      <name val="Arial Rounded MT Bold"/>
      <family val="2"/>
    </font>
  </fonts>
  <fills count="5">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theme="0"/>
        <bgColor indexed="64"/>
      </patternFill>
    </fill>
  </fills>
  <borders count="62">
    <border>
      <left/>
      <right/>
      <top/>
      <bottom/>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bottom style="thin">
        <color indexed="64"/>
      </bottom>
      <diagonal/>
    </border>
    <border>
      <left/>
      <right/>
      <top style="thin">
        <color indexed="64"/>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right/>
      <top style="medium">
        <color indexed="60"/>
      </top>
      <bottom/>
      <diagonal/>
    </border>
    <border>
      <left style="medium">
        <color theme="0"/>
      </left>
      <right/>
      <top/>
      <bottom/>
      <diagonal/>
    </border>
    <border>
      <left/>
      <right style="medium">
        <color theme="0"/>
      </right>
      <top style="thin">
        <color auto="1"/>
      </top>
      <bottom style="thin">
        <color auto="1"/>
      </bottom>
      <diagonal/>
    </border>
    <border>
      <left style="medium">
        <color theme="0"/>
      </left>
      <right style="medium">
        <color theme="0"/>
      </right>
      <top style="thin">
        <color auto="1"/>
      </top>
      <bottom style="thin">
        <color auto="1"/>
      </bottom>
      <diagonal/>
    </border>
    <border>
      <left style="medium">
        <color theme="0"/>
      </left>
      <right/>
      <top style="thin">
        <color auto="1"/>
      </top>
      <bottom style="thin">
        <color auto="1"/>
      </bottom>
      <diagonal/>
    </border>
    <border>
      <left style="medium">
        <color theme="0"/>
      </left>
      <right style="medium">
        <color theme="0"/>
      </right>
      <top style="medium">
        <color theme="0"/>
      </top>
      <bottom style="thin">
        <color auto="1"/>
      </bottom>
      <diagonal/>
    </border>
    <border>
      <left style="thick">
        <color theme="0"/>
      </left>
      <right style="thick">
        <color theme="0"/>
      </right>
      <top style="thick">
        <color theme="0"/>
      </top>
      <bottom style="thick">
        <color theme="0"/>
      </bottom>
      <diagonal/>
    </border>
    <border>
      <left style="thick">
        <color theme="0"/>
      </left>
      <right/>
      <top style="thick">
        <color theme="0"/>
      </top>
      <bottom style="thick">
        <color theme="0"/>
      </bottom>
      <diagonal/>
    </border>
    <border>
      <left style="thick">
        <color theme="0"/>
      </left>
      <right style="thick">
        <color theme="0"/>
      </right>
      <top style="thick">
        <color theme="0"/>
      </top>
      <bottom style="thin">
        <color theme="1"/>
      </bottom>
      <diagonal/>
    </border>
    <border>
      <left style="thick">
        <color theme="0"/>
      </left>
      <right/>
      <top style="thick">
        <color theme="0"/>
      </top>
      <bottom style="thin">
        <color theme="1"/>
      </bottom>
      <diagonal/>
    </border>
    <border>
      <left style="thick">
        <color theme="0"/>
      </left>
      <right style="thick">
        <color theme="0"/>
      </right>
      <top/>
      <bottom style="thick">
        <color theme="0"/>
      </bottom>
      <diagonal/>
    </border>
    <border>
      <left style="thick">
        <color theme="0"/>
      </left>
      <right style="thick">
        <color theme="0"/>
      </right>
      <top style="thin">
        <color theme="1"/>
      </top>
      <bottom style="thin">
        <color theme="1"/>
      </bottom>
      <diagonal/>
    </border>
    <border>
      <left style="medium">
        <color theme="0"/>
      </left>
      <right style="medium">
        <color theme="0"/>
      </right>
      <top style="thin">
        <color theme="1"/>
      </top>
      <bottom style="medium">
        <color theme="0"/>
      </bottom>
      <diagonal/>
    </border>
    <border>
      <left/>
      <right style="medium">
        <color theme="0"/>
      </right>
      <top style="thin">
        <color theme="1"/>
      </top>
      <bottom style="thin">
        <color theme="1"/>
      </bottom>
      <diagonal/>
    </border>
    <border>
      <left style="medium">
        <color theme="0"/>
      </left>
      <right style="medium">
        <color theme="0"/>
      </right>
      <top style="thin">
        <color theme="1"/>
      </top>
      <bottom style="thin">
        <color theme="1"/>
      </bottom>
      <diagonal/>
    </border>
    <border>
      <left style="medium">
        <color theme="0"/>
      </left>
      <right/>
      <top style="thin">
        <color theme="1"/>
      </top>
      <bottom style="thin">
        <color theme="1"/>
      </bottom>
      <diagonal/>
    </border>
    <border>
      <left style="medium">
        <color theme="0"/>
      </left>
      <right/>
      <top/>
      <bottom style="thin">
        <color auto="1"/>
      </bottom>
      <diagonal/>
    </border>
    <border>
      <left style="medium">
        <color theme="0"/>
      </left>
      <right/>
      <top style="thin">
        <color theme="1"/>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thick">
        <color theme="0"/>
      </left>
      <right style="thick">
        <color theme="0"/>
      </right>
      <top style="thick">
        <color theme="0"/>
      </top>
      <bottom style="thin">
        <color indexed="64"/>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right style="medium">
        <color theme="0"/>
      </right>
      <top style="thin">
        <color auto="1"/>
      </top>
      <bottom style="medium">
        <color theme="0"/>
      </bottom>
      <diagonal/>
    </border>
    <border>
      <left style="medium">
        <color theme="0"/>
      </left>
      <right style="medium">
        <color theme="0"/>
      </right>
      <top style="thin">
        <color auto="1"/>
      </top>
      <bottom style="medium">
        <color theme="0"/>
      </bottom>
      <diagonal/>
    </border>
    <border>
      <left style="medium">
        <color theme="0"/>
      </left>
      <right/>
      <top style="thin">
        <color auto="1"/>
      </top>
      <bottom style="medium">
        <color theme="0"/>
      </bottom>
      <diagonal/>
    </border>
    <border>
      <left/>
      <right style="medium">
        <color theme="0"/>
      </right>
      <top style="medium">
        <color theme="0"/>
      </top>
      <bottom style="thin">
        <color auto="1"/>
      </bottom>
      <diagonal/>
    </border>
    <border>
      <left style="medium">
        <color theme="0"/>
      </left>
      <right/>
      <top style="medium">
        <color theme="0"/>
      </top>
      <bottom style="thin">
        <color auto="1"/>
      </bottom>
      <diagonal/>
    </border>
    <border>
      <left/>
      <right style="medium">
        <color theme="0"/>
      </right>
      <top style="thin">
        <color theme="1"/>
      </top>
      <bottom style="medium">
        <color theme="0"/>
      </bottom>
      <diagonal/>
    </border>
    <border>
      <left style="medium">
        <color theme="0"/>
      </left>
      <right/>
      <top style="thin">
        <color theme="1"/>
      </top>
      <bottom style="medium">
        <color theme="0"/>
      </bottom>
      <diagonal/>
    </border>
    <border>
      <left/>
      <right style="medium">
        <color theme="0"/>
      </right>
      <top style="medium">
        <color theme="0"/>
      </top>
      <bottom style="thin">
        <color theme="1"/>
      </bottom>
      <diagonal/>
    </border>
    <border>
      <left style="medium">
        <color theme="0"/>
      </left>
      <right style="medium">
        <color theme="0"/>
      </right>
      <top style="medium">
        <color theme="0"/>
      </top>
      <bottom style="thin">
        <color theme="1"/>
      </bottom>
      <diagonal/>
    </border>
    <border>
      <left style="medium">
        <color theme="0"/>
      </left>
      <right/>
      <top style="medium">
        <color theme="0"/>
      </top>
      <bottom style="thin">
        <color theme="1"/>
      </bottom>
      <diagonal/>
    </border>
    <border>
      <left/>
      <right style="medium">
        <color theme="0"/>
      </right>
      <top/>
      <bottom/>
      <diagonal/>
    </border>
    <border>
      <left style="thick">
        <color theme="0"/>
      </left>
      <right style="thick">
        <color theme="0"/>
      </right>
      <top style="thin">
        <color theme="1"/>
      </top>
      <bottom style="thick">
        <color theme="0"/>
      </bottom>
      <diagonal/>
    </border>
    <border>
      <left style="thick">
        <color theme="0"/>
      </left>
      <right/>
      <top style="thin">
        <color theme="1"/>
      </top>
      <bottom style="thick">
        <color theme="0"/>
      </bottom>
      <diagonal/>
    </border>
    <border>
      <left style="thick">
        <color theme="0"/>
      </left>
      <right/>
      <top style="thick">
        <color theme="0"/>
      </top>
      <bottom style="thin">
        <color indexed="64"/>
      </bottom>
      <diagonal/>
    </border>
    <border>
      <left/>
      <right style="medium">
        <color theme="0"/>
      </right>
      <top style="thin">
        <color auto="1"/>
      </top>
      <bottom/>
      <diagonal/>
    </border>
    <border>
      <left/>
      <right style="medium">
        <color theme="0"/>
      </right>
      <top/>
      <bottom style="thin">
        <color indexed="64"/>
      </bottom>
      <diagonal/>
    </border>
    <border>
      <left style="medium">
        <color theme="0"/>
      </left>
      <right/>
      <top style="thin">
        <color auto="1"/>
      </top>
      <bottom/>
      <diagonal/>
    </border>
    <border>
      <left style="medium">
        <color theme="0"/>
      </left>
      <right style="medium">
        <color theme="0"/>
      </right>
      <top/>
      <bottom/>
      <diagonal/>
    </border>
    <border>
      <left/>
      <right/>
      <top style="thin">
        <color auto="1"/>
      </top>
      <bottom style="medium">
        <color theme="0"/>
      </bottom>
      <diagonal/>
    </border>
    <border>
      <left style="thin">
        <color indexed="64"/>
      </left>
      <right style="medium">
        <color theme="0"/>
      </right>
      <top style="thin">
        <color indexed="64"/>
      </top>
      <bottom style="thin">
        <color indexed="64"/>
      </bottom>
      <diagonal/>
    </border>
    <border>
      <left style="medium">
        <color theme="0"/>
      </left>
      <right style="thin">
        <color indexed="64"/>
      </right>
      <top style="thin">
        <color indexed="64"/>
      </top>
      <bottom style="thin">
        <color indexed="64"/>
      </bottom>
      <diagonal/>
    </border>
  </borders>
  <cellStyleXfs count="27">
    <xf numFmtId="0" fontId="0" fillId="0" borderId="0"/>
    <xf numFmtId="0" fontId="1" fillId="0" borderId="0"/>
    <xf numFmtId="0" fontId="2" fillId="0" borderId="0" applyAlignment="0">
      <alignment horizontal="centerContinuous" vertical="center"/>
    </xf>
    <xf numFmtId="0" fontId="4" fillId="0" borderId="0" applyAlignment="0">
      <alignment horizontal="centerContinuous" vertical="center"/>
    </xf>
    <xf numFmtId="1" fontId="9" fillId="2" borderId="1">
      <alignment horizontal="center" vertical="center"/>
    </xf>
    <xf numFmtId="0" fontId="10" fillId="2" borderId="1">
      <alignment horizontal="center" vertical="center" wrapText="1"/>
    </xf>
    <xf numFmtId="0" fontId="11" fillId="2" borderId="1">
      <alignment horizontal="center" vertical="center" wrapText="1"/>
    </xf>
    <xf numFmtId="0" fontId="5" fillId="2" borderId="2">
      <alignment horizontal="right" vertical="center" wrapText="1" indent="1" readingOrder="2"/>
    </xf>
    <xf numFmtId="0" fontId="14" fillId="0" borderId="2">
      <alignment horizontal="right" vertical="center" indent="1"/>
    </xf>
    <xf numFmtId="0" fontId="14" fillId="2" borderId="2">
      <alignment horizontal="left" vertical="center" wrapText="1" indent="1"/>
    </xf>
    <xf numFmtId="0" fontId="17" fillId="2" borderId="1" applyAlignment="0">
      <alignment horizontal="center" vertical="center"/>
    </xf>
    <xf numFmtId="0" fontId="13" fillId="0" borderId="0"/>
    <xf numFmtId="0" fontId="13" fillId="0" borderId="0"/>
    <xf numFmtId="0" fontId="5" fillId="0" borderId="0">
      <alignment horizontal="right" vertical="center"/>
    </xf>
    <xf numFmtId="0" fontId="13" fillId="0" borderId="0">
      <alignment horizontal="left" vertical="center"/>
    </xf>
    <xf numFmtId="0" fontId="14" fillId="0" borderId="3">
      <alignment horizontal="left" vertical="center"/>
    </xf>
    <xf numFmtId="0" fontId="5" fillId="2" borderId="2">
      <alignment horizontal="right" vertical="center" wrapText="1" indent="1" readingOrder="2"/>
    </xf>
    <xf numFmtId="0" fontId="21" fillId="0" borderId="2">
      <alignment horizontal="right" vertical="center" indent="1"/>
    </xf>
    <xf numFmtId="0" fontId="5" fillId="2" borderId="15">
      <alignment horizontal="right" vertical="center" wrapText="1"/>
    </xf>
    <xf numFmtId="1" fontId="20" fillId="2" borderId="16">
      <alignment horizontal="left" vertical="center" wrapText="1"/>
    </xf>
    <xf numFmtId="0" fontId="13" fillId="0" borderId="0">
      <alignment horizontal="center" vertical="center" readingOrder="2"/>
    </xf>
    <xf numFmtId="0" fontId="23" fillId="0" borderId="0">
      <alignment horizontal="left" vertical="center"/>
    </xf>
    <xf numFmtId="0" fontId="21" fillId="0" borderId="0">
      <alignment horizontal="right" vertical="center"/>
    </xf>
    <xf numFmtId="0" fontId="14" fillId="0" borderId="17">
      <alignment horizontal="left" vertical="center"/>
    </xf>
    <xf numFmtId="0" fontId="5" fillId="2" borderId="15">
      <alignment horizontal="right" vertical="center" wrapText="1"/>
    </xf>
    <xf numFmtId="0" fontId="5" fillId="0" borderId="0">
      <alignment horizontal="right" vertical="center"/>
    </xf>
    <xf numFmtId="0" fontId="5" fillId="2" borderId="2">
      <alignment horizontal="right" vertical="center" wrapText="1" indent="1" readingOrder="2"/>
    </xf>
  </cellStyleXfs>
  <cellXfs count="436">
    <xf numFmtId="0" fontId="0" fillId="0" borderId="0" xfId="0"/>
    <xf numFmtId="0" fontId="1" fillId="0" borderId="0" xfId="1"/>
    <xf numFmtId="1" fontId="5" fillId="0" borderId="0" xfId="1" applyNumberFormat="1" applyFont="1" applyAlignment="1">
      <alignment horizontal="right" vertical="center"/>
    </xf>
    <xf numFmtId="1" fontId="6" fillId="0" borderId="0" xfId="1" applyNumberFormat="1" applyFont="1" applyAlignment="1">
      <alignment horizontal="right" vertical="center"/>
    </xf>
    <xf numFmtId="1" fontId="6" fillId="0" borderId="0" xfId="1" applyNumberFormat="1" applyFont="1" applyAlignment="1">
      <alignment horizontal="center" vertical="center"/>
    </xf>
    <xf numFmtId="1" fontId="7" fillId="0" borderId="0" xfId="1" applyNumberFormat="1" applyFont="1" applyAlignment="1">
      <alignment horizontal="left" vertical="center"/>
    </xf>
    <xf numFmtId="1" fontId="8" fillId="0" borderId="0" xfId="1" applyNumberFormat="1" applyFont="1" applyAlignment="1">
      <alignment horizontal="left" vertical="center"/>
    </xf>
    <xf numFmtId="0" fontId="15" fillId="0" borderId="0" xfId="1" applyFont="1"/>
    <xf numFmtId="0" fontId="7" fillId="0" borderId="0" xfId="1" applyFont="1" applyAlignment="1">
      <alignment horizontal="left"/>
    </xf>
    <xf numFmtId="0" fontId="13" fillId="0" borderId="0" xfId="11"/>
    <xf numFmtId="1" fontId="5" fillId="0" borderId="0" xfId="11" applyNumberFormat="1" applyFont="1" applyAlignment="1">
      <alignment horizontal="right" vertical="center"/>
    </xf>
    <xf numFmtId="1" fontId="6" fillId="0" borderId="0" xfId="11" applyNumberFormat="1" applyFont="1" applyAlignment="1">
      <alignment horizontal="center" vertical="center"/>
    </xf>
    <xf numFmtId="1" fontId="8" fillId="0" borderId="0" xfId="11" applyNumberFormat="1" applyFont="1" applyAlignment="1">
      <alignment horizontal="left" vertical="center"/>
    </xf>
    <xf numFmtId="0" fontId="12" fillId="0" borderId="0" xfId="11" applyFont="1"/>
    <xf numFmtId="0" fontId="8" fillId="0" borderId="0" xfId="1" applyFont="1"/>
    <xf numFmtId="0" fontId="13" fillId="0" borderId="0" xfId="12" applyFont="1"/>
    <xf numFmtId="0" fontId="13" fillId="0" borderId="0" xfId="12" applyFont="1" applyAlignment="1">
      <alignment readingOrder="2"/>
    </xf>
    <xf numFmtId="0" fontId="3" fillId="0" borderId="0" xfId="1" applyFont="1" applyAlignment="1">
      <alignment vertical="center"/>
    </xf>
    <xf numFmtId="0" fontId="5" fillId="0" borderId="0" xfId="13" applyFont="1">
      <alignment horizontal="right" vertical="center"/>
    </xf>
    <xf numFmtId="1" fontId="18" fillId="0" borderId="0" xfId="1" applyNumberFormat="1" applyFont="1" applyAlignment="1">
      <alignment horizontal="center" vertical="center"/>
    </xf>
    <xf numFmtId="1" fontId="19" fillId="0" borderId="0" xfId="1" applyNumberFormat="1" applyFont="1" applyAlignment="1">
      <alignment horizontal="center" vertical="center"/>
    </xf>
    <xf numFmtId="0" fontId="8" fillId="0" borderId="0" xfId="14" applyFont="1">
      <alignment horizontal="left" vertical="center"/>
    </xf>
    <xf numFmtId="0" fontId="8" fillId="0" borderId="0" xfId="1" applyFont="1" applyAlignment="1">
      <alignment vertical="center"/>
    </xf>
    <xf numFmtId="0" fontId="8" fillId="0" borderId="0" xfId="1" applyFont="1" applyAlignment="1">
      <alignment horizontal="center" vertical="center" wrapText="1"/>
    </xf>
    <xf numFmtId="0" fontId="1" fillId="0" borderId="0" xfId="1" applyFill="1" applyAlignment="1">
      <alignment vertical="center"/>
    </xf>
    <xf numFmtId="0" fontId="16" fillId="0" borderId="0" xfId="1" applyFont="1" applyFill="1" applyAlignment="1">
      <alignment vertical="center"/>
    </xf>
    <xf numFmtId="0" fontId="1" fillId="0" borderId="0" xfId="1" applyAlignment="1">
      <alignment vertical="center"/>
    </xf>
    <xf numFmtId="0" fontId="1" fillId="0" borderId="0" xfId="1" applyAlignment="1">
      <alignment horizontal="center" vertical="center"/>
    </xf>
    <xf numFmtId="0" fontId="16" fillId="0" borderId="0" xfId="1" applyFont="1" applyAlignment="1">
      <alignment vertical="center"/>
    </xf>
    <xf numFmtId="0" fontId="3" fillId="0" borderId="0" xfId="2" applyFont="1" applyAlignment="1">
      <alignment vertical="center"/>
    </xf>
    <xf numFmtId="0" fontId="5" fillId="0" borderId="0" xfId="3" applyFont="1" applyAlignment="1">
      <alignment vertical="center"/>
    </xf>
    <xf numFmtId="0" fontId="5" fillId="0" borderId="0" xfId="1" applyFont="1" applyBorder="1" applyAlignment="1">
      <alignment horizontal="center" vertical="center"/>
    </xf>
    <xf numFmtId="0" fontId="5" fillId="0" borderId="0" xfId="1" applyFont="1" applyAlignment="1">
      <alignment horizontal="center" vertical="center"/>
    </xf>
    <xf numFmtId="0" fontId="8" fillId="0" borderId="0" xfId="1" applyFont="1" applyBorder="1" applyAlignment="1">
      <alignment horizontal="center" vertical="center" wrapText="1"/>
    </xf>
    <xf numFmtId="0" fontId="1" fillId="0" borderId="0" xfId="1" applyBorder="1" applyAlignment="1">
      <alignment vertical="center"/>
    </xf>
    <xf numFmtId="0" fontId="3" fillId="0" borderId="0" xfId="1" applyFont="1" applyBorder="1" applyAlignment="1">
      <alignment vertical="center"/>
    </xf>
    <xf numFmtId="1" fontId="8" fillId="0" borderId="0" xfId="1" applyNumberFormat="1" applyFont="1" applyAlignment="1">
      <alignment horizontal="center" vertical="center"/>
    </xf>
    <xf numFmtId="1" fontId="8" fillId="0" borderId="0" xfId="1" applyNumberFormat="1" applyFont="1" applyBorder="1" applyAlignment="1">
      <alignment horizontal="center" vertical="center"/>
    </xf>
    <xf numFmtId="0" fontId="8" fillId="0" borderId="0" xfId="1" applyFont="1" applyBorder="1" applyAlignment="1">
      <alignment vertical="center" wrapText="1"/>
    </xf>
    <xf numFmtId="0" fontId="8" fillId="0" borderId="0" xfId="1" applyFont="1" applyAlignment="1">
      <alignment vertical="center" wrapText="1"/>
    </xf>
    <xf numFmtId="0" fontId="16" fillId="0" borderId="0" xfId="1" applyFont="1" applyBorder="1" applyAlignment="1">
      <alignment horizontal="right" vertical="center" indent="1"/>
    </xf>
    <xf numFmtId="0" fontId="16" fillId="0" borderId="10" xfId="1" applyFont="1" applyBorder="1" applyAlignment="1">
      <alignment vertical="center"/>
    </xf>
    <xf numFmtId="0" fontId="6" fillId="0" borderId="0" xfId="1" applyFont="1" applyBorder="1" applyAlignment="1">
      <alignment horizontal="center" vertical="center"/>
    </xf>
    <xf numFmtId="0" fontId="3" fillId="0" borderId="0" xfId="1" applyFont="1" applyBorder="1" applyAlignment="1">
      <alignment horizontal="center" vertical="center"/>
    </xf>
    <xf numFmtId="0" fontId="3" fillId="0" borderId="0" xfId="1" applyFont="1" applyAlignment="1">
      <alignment horizontal="center" vertical="center"/>
    </xf>
    <xf numFmtId="1" fontId="6" fillId="0" borderId="0" xfId="1" applyNumberFormat="1" applyFont="1" applyBorder="1" applyAlignment="1">
      <alignment horizontal="center" vertical="center"/>
    </xf>
    <xf numFmtId="0" fontId="6" fillId="0" borderId="0" xfId="1" applyFont="1" applyBorder="1" applyAlignment="1">
      <alignment horizontal="center" vertical="center" wrapText="1"/>
    </xf>
    <xf numFmtId="0" fontId="1" fillId="0" borderId="0" xfId="1" applyBorder="1" applyAlignment="1">
      <alignment horizontal="center" vertical="center"/>
    </xf>
    <xf numFmtId="0" fontId="1" fillId="0" borderId="11" xfId="1" applyBorder="1" applyAlignment="1">
      <alignment horizontal="center" vertical="center"/>
    </xf>
    <xf numFmtId="0" fontId="6" fillId="0" borderId="0" xfId="1" applyFont="1" applyFill="1" applyBorder="1" applyAlignment="1">
      <alignment horizontal="center" vertical="center"/>
    </xf>
    <xf numFmtId="0" fontId="1" fillId="0" borderId="0" xfId="1" applyFill="1" applyBorder="1" applyAlignment="1">
      <alignment horizontal="center" vertical="center"/>
    </xf>
    <xf numFmtId="0" fontId="1" fillId="0" borderId="11" xfId="1" applyFill="1" applyBorder="1" applyAlignment="1">
      <alignment horizontal="center" vertical="center"/>
    </xf>
    <xf numFmtId="0" fontId="6" fillId="0" borderId="0" xfId="1" applyFont="1" applyAlignment="1">
      <alignment horizontal="center" vertical="center"/>
    </xf>
    <xf numFmtId="0" fontId="10" fillId="0" borderId="0" xfId="1" applyFont="1" applyAlignment="1">
      <alignment vertical="center"/>
    </xf>
    <xf numFmtId="0" fontId="24" fillId="0" borderId="0" xfId="1" applyFont="1" applyAlignment="1">
      <alignment vertical="center"/>
    </xf>
    <xf numFmtId="0" fontId="26" fillId="0" borderId="0" xfId="1" applyFont="1" applyAlignment="1">
      <alignment vertical="top"/>
    </xf>
    <xf numFmtId="0" fontId="1" fillId="0" borderId="0" xfId="1" applyAlignment="1">
      <alignment vertical="top"/>
    </xf>
    <xf numFmtId="0" fontId="1" fillId="0" borderId="0" xfId="1" applyAlignment="1">
      <alignment horizontal="right" vertical="top" readingOrder="2"/>
    </xf>
    <xf numFmtId="0" fontId="23" fillId="0" borderId="0" xfId="1" applyFont="1" applyAlignment="1">
      <alignment horizontal="justify" vertical="top"/>
    </xf>
    <xf numFmtId="0" fontId="13" fillId="0" borderId="0" xfId="1" applyFont="1" applyAlignment="1">
      <alignment horizontal="justify" vertical="top"/>
    </xf>
    <xf numFmtId="0" fontId="13" fillId="0" borderId="0" xfId="1" applyFont="1" applyAlignment="1">
      <alignment horizontal="justify" vertical="center"/>
    </xf>
    <xf numFmtId="0" fontId="13" fillId="0" borderId="0" xfId="11" applyFont="1"/>
    <xf numFmtId="0" fontId="5" fillId="0" borderId="7" xfId="7" applyFont="1" applyFill="1" applyBorder="1" applyAlignment="1">
      <alignment horizontal="right" vertical="center" wrapText="1" indent="1" readingOrder="2"/>
    </xf>
    <xf numFmtId="0" fontId="8" fillId="0" borderId="0" xfId="16" applyFont="1" applyFill="1" applyBorder="1" applyAlignment="1">
      <alignment horizontal="center" vertical="center" wrapText="1" readingOrder="2"/>
    </xf>
    <xf numFmtId="0" fontId="6" fillId="0" borderId="0" xfId="1" applyFont="1" applyAlignment="1">
      <alignment horizontal="center" vertical="center" wrapText="1"/>
    </xf>
    <xf numFmtId="0" fontId="6" fillId="0" borderId="7" xfId="7" applyFont="1" applyFill="1" applyBorder="1" applyAlignment="1">
      <alignment horizontal="right" vertical="center" wrapText="1" indent="1" readingOrder="2"/>
    </xf>
    <xf numFmtId="0" fontId="8" fillId="3" borderId="20" xfId="5" applyFont="1" applyFill="1" applyBorder="1" applyAlignment="1">
      <alignment horizontal="center" vertical="center" wrapText="1"/>
    </xf>
    <xf numFmtId="0" fontId="5" fillId="0" borderId="4" xfId="7" applyFont="1" applyFill="1" applyBorder="1" applyAlignment="1">
      <alignment horizontal="right" vertical="center" wrapText="1" indent="1" readingOrder="2"/>
    </xf>
    <xf numFmtId="0" fontId="5" fillId="3" borderId="7" xfId="7" applyFont="1" applyFill="1" applyBorder="1" applyAlignment="1">
      <alignment horizontal="right" vertical="center" wrapText="1" indent="1" readingOrder="2"/>
    </xf>
    <xf numFmtId="0" fontId="5" fillId="0" borderId="12" xfId="7" applyFont="1" applyFill="1" applyBorder="1" applyAlignment="1">
      <alignment horizontal="right" vertical="center" wrapText="1" indent="1" readingOrder="2"/>
    </xf>
    <xf numFmtId="3" fontId="13" fillId="0" borderId="5" xfId="8" applyNumberFormat="1" applyFont="1" applyFill="1" applyBorder="1" applyAlignment="1">
      <alignment horizontal="right" vertical="center" indent="1"/>
    </xf>
    <xf numFmtId="3" fontId="13" fillId="3" borderId="8" xfId="8" applyNumberFormat="1" applyFont="1" applyFill="1" applyBorder="1" applyAlignment="1">
      <alignment horizontal="right" vertical="center" indent="1"/>
    </xf>
    <xf numFmtId="3" fontId="13" fillId="0" borderId="8" xfId="8" applyNumberFormat="1" applyFont="1" applyFill="1" applyBorder="1" applyAlignment="1">
      <alignment horizontal="right" vertical="center" indent="1"/>
    </xf>
    <xf numFmtId="3" fontId="13" fillId="0" borderId="13" xfId="8" applyNumberFormat="1" applyFont="1" applyFill="1" applyBorder="1" applyAlignment="1">
      <alignment horizontal="right" vertical="center" indent="1"/>
    </xf>
    <xf numFmtId="3" fontId="8" fillId="3" borderId="20" xfId="8" applyNumberFormat="1" applyFont="1" applyFill="1" applyBorder="1" applyAlignment="1">
      <alignment horizontal="right" vertical="center" indent="1"/>
    </xf>
    <xf numFmtId="0" fontId="8" fillId="0" borderId="8" xfId="8" applyFont="1" applyFill="1" applyBorder="1" applyAlignment="1">
      <alignment horizontal="right" vertical="center" indent="1"/>
    </xf>
    <xf numFmtId="0" fontId="8" fillId="3" borderId="8" xfId="8" applyFont="1" applyFill="1" applyBorder="1" applyAlignment="1">
      <alignment horizontal="right" vertical="center" indent="1"/>
    </xf>
    <xf numFmtId="0" fontId="8" fillId="0" borderId="5" xfId="8" applyFont="1" applyFill="1" applyBorder="1" applyAlignment="1">
      <alignment horizontal="right" vertical="center" indent="1"/>
    </xf>
    <xf numFmtId="0" fontId="30" fillId="0" borderId="0" xfId="1" applyFont="1" applyAlignment="1">
      <alignment horizontal="center" vertical="center"/>
    </xf>
    <xf numFmtId="0" fontId="31" fillId="0" borderId="0" xfId="1" applyFont="1" applyAlignment="1">
      <alignment horizontal="center" vertical="center" readingOrder="1"/>
    </xf>
    <xf numFmtId="0" fontId="32" fillId="0" borderId="0" xfId="1" applyFont="1" applyAlignment="1">
      <alignment horizontal="center" vertical="center"/>
    </xf>
    <xf numFmtId="0" fontId="33" fillId="0" borderId="0" xfId="1" applyFont="1" applyAlignment="1">
      <alignment horizontal="center" vertical="center"/>
    </xf>
    <xf numFmtId="0" fontId="34" fillId="0" borderId="0" xfId="1" applyFont="1"/>
    <xf numFmtId="3" fontId="8" fillId="0" borderId="5" xfId="8" applyNumberFormat="1" applyFont="1" applyFill="1" applyBorder="1" applyAlignment="1">
      <alignment horizontal="right" vertical="center" indent="1"/>
    </xf>
    <xf numFmtId="3" fontId="8" fillId="3" borderId="8" xfId="8" applyNumberFormat="1" applyFont="1" applyFill="1" applyBorder="1" applyAlignment="1">
      <alignment horizontal="right" vertical="center" indent="1"/>
    </xf>
    <xf numFmtId="3" fontId="8" fillId="0" borderId="8" xfId="8" applyNumberFormat="1" applyFont="1" applyFill="1" applyBorder="1" applyAlignment="1">
      <alignment horizontal="right" vertical="center" indent="1"/>
    </xf>
    <xf numFmtId="3" fontId="8" fillId="0" borderId="13" xfId="8" applyNumberFormat="1" applyFont="1" applyFill="1" applyBorder="1" applyAlignment="1">
      <alignment horizontal="right" vertical="center" indent="1"/>
    </xf>
    <xf numFmtId="0" fontId="8" fillId="4" borderId="21" xfId="10" applyFont="1" applyFill="1" applyBorder="1" applyAlignment="1">
      <alignment horizontal="center" vertical="center"/>
    </xf>
    <xf numFmtId="0" fontId="13" fillId="0" borderId="0" xfId="1" applyFont="1"/>
    <xf numFmtId="0" fontId="8" fillId="3" borderId="31" xfId="5" applyFont="1" applyFill="1" applyBorder="1" applyAlignment="1">
      <alignment horizontal="center" vertical="center" wrapText="1"/>
    </xf>
    <xf numFmtId="0" fontId="29" fillId="0" borderId="8" xfId="8" applyFont="1" applyFill="1" applyBorder="1" applyAlignment="1">
      <alignment horizontal="left" vertical="center" indent="1"/>
    </xf>
    <xf numFmtId="3" fontId="13" fillId="3" borderId="13" xfId="8" applyNumberFormat="1" applyFont="1" applyFill="1" applyBorder="1" applyAlignment="1">
      <alignment horizontal="right" vertical="center" indent="1"/>
    </xf>
    <xf numFmtId="3" fontId="8" fillId="3" borderId="13" xfId="8" applyNumberFormat="1" applyFont="1" applyFill="1" applyBorder="1" applyAlignment="1">
      <alignment horizontal="right" vertical="center" indent="1"/>
    </xf>
    <xf numFmtId="3" fontId="8" fillId="0" borderId="31" xfId="10" applyNumberFormat="1" applyFont="1" applyFill="1" applyBorder="1" applyAlignment="1">
      <alignment horizontal="center" vertical="center"/>
    </xf>
    <xf numFmtId="3" fontId="8" fillId="4" borderId="20" xfId="10" applyNumberFormat="1" applyFont="1" applyFill="1" applyBorder="1" applyAlignment="1">
      <alignment horizontal="center" vertical="center"/>
    </xf>
    <xf numFmtId="0" fontId="8" fillId="3" borderId="8" xfId="7" applyFont="1" applyFill="1" applyBorder="1" applyAlignment="1">
      <alignment horizontal="right" vertical="center" wrapText="1" indent="1" readingOrder="2"/>
    </xf>
    <xf numFmtId="0" fontId="8" fillId="0" borderId="8" xfId="7" applyFont="1" applyFill="1" applyBorder="1" applyAlignment="1">
      <alignment horizontal="right" vertical="center" wrapText="1" indent="1" readingOrder="2"/>
    </xf>
    <xf numFmtId="0" fontId="29" fillId="0" borderId="8" xfId="8" applyFont="1" applyFill="1" applyBorder="1" applyAlignment="1">
      <alignment horizontal="left" vertical="center" wrapText="1" indent="1"/>
    </xf>
    <xf numFmtId="0" fontId="29" fillId="3" borderId="8" xfId="8" applyFont="1" applyFill="1" applyBorder="1" applyAlignment="1">
      <alignment horizontal="left" vertical="center" wrapText="1" indent="1"/>
    </xf>
    <xf numFmtId="0" fontId="8" fillId="0" borderId="5" xfId="7" applyFont="1" applyFill="1" applyBorder="1" applyAlignment="1">
      <alignment horizontal="right" vertical="center" wrapText="1" indent="1" readingOrder="2"/>
    </xf>
    <xf numFmtId="0" fontId="10" fillId="0" borderId="5" xfId="8" applyFont="1" applyFill="1" applyBorder="1" applyAlignment="1">
      <alignment horizontal="left" vertical="center" wrapText="1" indent="1"/>
    </xf>
    <xf numFmtId="0" fontId="8" fillId="0" borderId="13" xfId="7" applyFont="1" applyFill="1" applyBorder="1" applyAlignment="1">
      <alignment horizontal="right" vertical="center" wrapText="1" indent="1" readingOrder="2"/>
    </xf>
    <xf numFmtId="0" fontId="29" fillId="0" borderId="13" xfId="8" applyFont="1" applyFill="1" applyBorder="1" applyAlignment="1">
      <alignment horizontal="left" vertical="center" wrapText="1" indent="1"/>
    </xf>
    <xf numFmtId="0" fontId="8" fillId="3" borderId="29" xfId="7" applyFont="1" applyFill="1" applyBorder="1" applyAlignment="1">
      <alignment horizontal="right" vertical="center" wrapText="1" indent="1" readingOrder="2"/>
    </xf>
    <xf numFmtId="0" fontId="10" fillId="3" borderId="29" xfId="8" applyFont="1" applyFill="1" applyBorder="1" applyAlignment="1">
      <alignment horizontal="left" vertical="center" wrapText="1" indent="1"/>
    </xf>
    <xf numFmtId="0" fontId="8" fillId="3" borderId="22" xfId="7" applyFont="1" applyFill="1" applyBorder="1" applyAlignment="1">
      <alignment horizontal="right" vertical="center" wrapText="1" indent="1" readingOrder="2"/>
    </xf>
    <xf numFmtId="0" fontId="29" fillId="3" borderId="22" xfId="8" applyFont="1" applyFill="1" applyBorder="1" applyAlignment="1">
      <alignment horizontal="left" vertical="center" wrapText="1" indent="1"/>
    </xf>
    <xf numFmtId="3" fontId="8" fillId="3" borderId="29" xfId="8" applyNumberFormat="1" applyFont="1" applyFill="1" applyBorder="1" applyAlignment="1">
      <alignment horizontal="right" vertical="center" indent="1"/>
    </xf>
    <xf numFmtId="3" fontId="13" fillId="3" borderId="22" xfId="8" applyNumberFormat="1" applyFont="1" applyFill="1" applyBorder="1" applyAlignment="1">
      <alignment horizontal="right" vertical="center" indent="1"/>
    </xf>
    <xf numFmtId="3" fontId="8" fillId="3" borderId="22" xfId="8" applyNumberFormat="1" applyFont="1" applyFill="1" applyBorder="1" applyAlignment="1">
      <alignment horizontal="right" vertical="center" indent="1"/>
    </xf>
    <xf numFmtId="3" fontId="8" fillId="0" borderId="20" xfId="10" applyNumberFormat="1" applyFont="1" applyFill="1" applyBorder="1" applyAlignment="1">
      <alignment horizontal="center" vertical="center"/>
    </xf>
    <xf numFmtId="0" fontId="8" fillId="3" borderId="36" xfId="12" applyFont="1" applyFill="1" applyBorder="1" applyAlignment="1">
      <alignment horizontal="center" wrapText="1"/>
    </xf>
    <xf numFmtId="0" fontId="10" fillId="3" borderId="37" xfId="12" applyFont="1" applyFill="1" applyBorder="1" applyAlignment="1">
      <alignment horizontal="center" vertical="top" wrapText="1"/>
    </xf>
    <xf numFmtId="3" fontId="13" fillId="4" borderId="27" xfId="12" applyNumberFormat="1" applyFont="1" applyFill="1" applyBorder="1" applyAlignment="1">
      <alignment horizontal="right" vertical="center" indent="1" shrinkToFit="1"/>
    </xf>
    <xf numFmtId="0" fontId="10" fillId="4" borderId="27" xfId="12" applyFont="1" applyFill="1" applyBorder="1" applyAlignment="1">
      <alignment horizontal="left" vertical="center" wrapText="1" indent="1" shrinkToFit="1"/>
    </xf>
    <xf numFmtId="0" fontId="5" fillId="0" borderId="0" xfId="12" applyFont="1" applyAlignment="1">
      <alignment horizontal="center" vertical="center"/>
    </xf>
    <xf numFmtId="3" fontId="13" fillId="3" borderId="23" xfId="12" applyNumberFormat="1" applyFont="1" applyFill="1" applyBorder="1" applyAlignment="1">
      <alignment horizontal="right" vertical="center" indent="1" shrinkToFit="1"/>
    </xf>
    <xf numFmtId="0" fontId="10" fillId="3" borderId="23" xfId="12" applyFont="1" applyFill="1" applyBorder="1" applyAlignment="1">
      <alignment horizontal="left" vertical="center" wrapText="1" indent="1" shrinkToFit="1"/>
    </xf>
    <xf numFmtId="3" fontId="13" fillId="4" borderId="39" xfId="12" applyNumberFormat="1" applyFont="1" applyFill="1" applyBorder="1" applyAlignment="1">
      <alignment horizontal="right" vertical="center" indent="1" shrinkToFit="1"/>
    </xf>
    <xf numFmtId="0" fontId="10" fillId="4" borderId="39" xfId="12" applyFont="1" applyFill="1" applyBorder="1" applyAlignment="1">
      <alignment horizontal="left" vertical="center" wrapText="1" indent="1" shrinkToFit="1"/>
    </xf>
    <xf numFmtId="0" fontId="8" fillId="3" borderId="40" xfId="12" applyFont="1" applyFill="1" applyBorder="1" applyAlignment="1">
      <alignment horizontal="center" vertical="center" wrapText="1"/>
    </xf>
    <xf numFmtId="3" fontId="8" fillId="4" borderId="27" xfId="12" applyNumberFormat="1" applyFont="1" applyFill="1" applyBorder="1" applyAlignment="1">
      <alignment horizontal="right" vertical="center" indent="1" shrinkToFit="1"/>
    </xf>
    <xf numFmtId="3" fontId="8" fillId="3" borderId="23" xfId="12" applyNumberFormat="1" applyFont="1" applyFill="1" applyBorder="1" applyAlignment="1">
      <alignment horizontal="right" vertical="center" indent="1" shrinkToFit="1"/>
    </xf>
    <xf numFmtId="3" fontId="8" fillId="4" borderId="39" xfId="12" applyNumberFormat="1" applyFont="1" applyFill="1" applyBorder="1" applyAlignment="1">
      <alignment horizontal="right" vertical="center" indent="1" shrinkToFit="1"/>
    </xf>
    <xf numFmtId="3" fontId="8" fillId="3" borderId="40" xfId="12" applyNumberFormat="1" applyFont="1" applyFill="1" applyBorder="1" applyAlignment="1">
      <alignment horizontal="left" vertical="center" wrapText="1" indent="1" readingOrder="1"/>
    </xf>
    <xf numFmtId="0" fontId="6" fillId="4" borderId="27" xfId="12" applyFont="1" applyFill="1" applyBorder="1" applyAlignment="1">
      <alignment horizontal="right" vertical="center" indent="1" shrinkToFit="1"/>
    </xf>
    <xf numFmtId="0" fontId="6" fillId="3" borderId="23" xfId="12" applyFont="1" applyFill="1" applyBorder="1" applyAlignment="1">
      <alignment horizontal="right" vertical="center" indent="1" shrinkToFit="1"/>
    </xf>
    <xf numFmtId="0" fontId="6" fillId="4" borderId="39" xfId="12" applyFont="1" applyFill="1" applyBorder="1" applyAlignment="1">
      <alignment horizontal="right" vertical="center" indent="1" shrinkToFit="1"/>
    </xf>
    <xf numFmtId="0" fontId="6" fillId="3" borderId="40" xfId="12" applyFont="1" applyFill="1" applyBorder="1" applyAlignment="1">
      <alignment horizontal="center" vertical="center" wrapText="1"/>
    </xf>
    <xf numFmtId="0" fontId="7" fillId="0" borderId="8" xfId="7" applyFont="1" applyFill="1" applyBorder="1" applyAlignment="1">
      <alignment horizontal="right" vertical="center" wrapText="1" indent="1" readingOrder="2"/>
    </xf>
    <xf numFmtId="0" fontId="7" fillId="3" borderId="8" xfId="7" applyFont="1" applyFill="1" applyBorder="1" applyAlignment="1">
      <alignment horizontal="right" vertical="center" wrapText="1" indent="1" readingOrder="2"/>
    </xf>
    <xf numFmtId="0" fontId="6" fillId="0" borderId="4" xfId="7" applyFont="1" applyFill="1" applyBorder="1" applyAlignment="1">
      <alignment horizontal="right" vertical="center" wrapText="1" indent="1" readingOrder="2"/>
    </xf>
    <xf numFmtId="0" fontId="6" fillId="3" borderId="7" xfId="7" applyFont="1" applyFill="1" applyBorder="1" applyAlignment="1">
      <alignment horizontal="right" vertical="center" wrapText="1" indent="1" readingOrder="2"/>
    </xf>
    <xf numFmtId="0" fontId="5" fillId="3" borderId="19" xfId="10" applyFont="1" applyFill="1" applyBorder="1" applyAlignment="1">
      <alignment horizontal="center" vertical="center" wrapText="1"/>
    </xf>
    <xf numFmtId="3" fontId="8" fillId="3" borderId="20" xfId="10" applyNumberFormat="1" applyFont="1" applyFill="1" applyBorder="1" applyAlignment="1">
      <alignment horizontal="center" vertical="center"/>
    </xf>
    <xf numFmtId="0" fontId="6" fillId="3" borderId="21" xfId="10" applyFont="1" applyFill="1" applyBorder="1" applyAlignment="1">
      <alignment horizontal="center" vertical="center"/>
    </xf>
    <xf numFmtId="0" fontId="8" fillId="0" borderId="4" xfId="7" applyFont="1" applyFill="1" applyBorder="1" applyAlignment="1">
      <alignment horizontal="right" vertical="center" wrapText="1" indent="1" readingOrder="2"/>
    </xf>
    <xf numFmtId="0" fontId="8" fillId="3" borderId="7" xfId="7" applyFont="1" applyFill="1" applyBorder="1" applyAlignment="1">
      <alignment horizontal="right" vertical="center" wrapText="1" indent="1" readingOrder="2"/>
    </xf>
    <xf numFmtId="0" fontId="8" fillId="0" borderId="7" xfId="7" applyFont="1" applyFill="1" applyBorder="1" applyAlignment="1">
      <alignment horizontal="right" vertical="center" wrapText="1" indent="1" readingOrder="2"/>
    </xf>
    <xf numFmtId="49" fontId="8" fillId="3" borderId="7" xfId="7" applyNumberFormat="1" applyFont="1" applyFill="1" applyBorder="1" applyAlignment="1">
      <alignment horizontal="right" vertical="center" wrapText="1" indent="1" readingOrder="2"/>
    </xf>
    <xf numFmtId="49" fontId="8" fillId="0" borderId="7" xfId="7" applyNumberFormat="1" applyFont="1" applyFill="1" applyBorder="1" applyAlignment="1">
      <alignment horizontal="right" vertical="center" wrapText="1" indent="1" readingOrder="2"/>
    </xf>
    <xf numFmtId="49" fontId="8" fillId="0" borderId="12" xfId="7" applyNumberFormat="1" applyFont="1" applyFill="1" applyBorder="1" applyAlignment="1">
      <alignment horizontal="right" vertical="center" wrapText="1" indent="1" readingOrder="2"/>
    </xf>
    <xf numFmtId="0" fontId="7" fillId="0" borderId="6" xfId="1" applyFont="1" applyFill="1" applyBorder="1" applyAlignment="1">
      <alignment horizontal="left" vertical="center" wrapText="1" indent="1"/>
    </xf>
    <xf numFmtId="0" fontId="7" fillId="3" borderId="9" xfId="1" applyFont="1" applyFill="1" applyBorder="1" applyAlignment="1">
      <alignment horizontal="left" vertical="center" wrapText="1" indent="1"/>
    </xf>
    <xf numFmtId="0" fontId="7" fillId="0" borderId="9" xfId="1" applyFont="1" applyFill="1" applyBorder="1" applyAlignment="1">
      <alignment horizontal="left" vertical="center" wrapText="1" indent="1"/>
    </xf>
    <xf numFmtId="0" fontId="7" fillId="0" borderId="14" xfId="1" applyFont="1" applyFill="1" applyBorder="1" applyAlignment="1">
      <alignment horizontal="left" vertical="center" wrapText="1" indent="1"/>
    </xf>
    <xf numFmtId="0" fontId="6" fillId="0" borderId="12" xfId="7" applyFont="1" applyFill="1" applyBorder="1" applyAlignment="1">
      <alignment horizontal="right" vertical="center" wrapText="1" indent="1" readingOrder="2"/>
    </xf>
    <xf numFmtId="0" fontId="13" fillId="0" borderId="6" xfId="9" applyFont="1" applyFill="1" applyBorder="1" applyAlignment="1">
      <alignment horizontal="left" vertical="center" wrapText="1" indent="1"/>
    </xf>
    <xf numFmtId="0" fontId="13" fillId="3" borderId="9" xfId="9" applyFont="1" applyFill="1" applyBorder="1" applyAlignment="1">
      <alignment horizontal="left" vertical="center" wrapText="1" indent="1"/>
    </xf>
    <xf numFmtId="0" fontId="13" fillId="0" borderId="9" xfId="9" applyFont="1" applyFill="1" applyBorder="1" applyAlignment="1">
      <alignment horizontal="left" vertical="center" wrapText="1" indent="1"/>
    </xf>
    <xf numFmtId="0" fontId="13" fillId="0" borderId="14" xfId="9" applyFont="1" applyFill="1" applyBorder="1" applyAlignment="1">
      <alignment horizontal="left" vertical="center" wrapText="1" indent="1"/>
    </xf>
    <xf numFmtId="0" fontId="5" fillId="0" borderId="0" xfId="14" applyFont="1" applyAlignment="1">
      <alignment horizontal="right" vertical="center"/>
    </xf>
    <xf numFmtId="0" fontId="5" fillId="0" borderId="0" xfId="11" applyFont="1" applyAlignment="1">
      <alignment vertical="center"/>
    </xf>
    <xf numFmtId="0" fontId="28" fillId="0" borderId="0" xfId="11" applyFont="1" applyAlignment="1">
      <alignment vertical="center"/>
    </xf>
    <xf numFmtId="0" fontId="8" fillId="0" borderId="0" xfId="11" applyFont="1" applyAlignment="1">
      <alignment vertical="center"/>
    </xf>
    <xf numFmtId="0" fontId="13" fillId="0" borderId="0" xfId="11" applyFont="1" applyAlignment="1">
      <alignment vertical="center"/>
    </xf>
    <xf numFmtId="0" fontId="8" fillId="0" borderId="0" xfId="11" applyFont="1" applyAlignment="1">
      <alignment horizontal="center" vertical="center" wrapText="1"/>
    </xf>
    <xf numFmtId="0" fontId="8" fillId="4" borderId="27" xfId="16" applyFont="1" applyFill="1" applyBorder="1" applyAlignment="1">
      <alignment horizontal="center" vertical="center" wrapText="1" readingOrder="2"/>
    </xf>
    <xf numFmtId="0" fontId="10" fillId="4" borderId="27" xfId="9" applyFont="1" applyFill="1" applyBorder="1" applyAlignment="1">
      <alignment horizontal="center" vertical="center" wrapText="1"/>
    </xf>
    <xf numFmtId="0" fontId="8" fillId="4" borderId="23" xfId="16" applyFont="1" applyFill="1" applyBorder="1" applyAlignment="1">
      <alignment horizontal="center" vertical="center" wrapText="1" readingOrder="2"/>
    </xf>
    <xf numFmtId="0" fontId="10" fillId="4" borderId="23" xfId="9" applyFont="1" applyFill="1" applyBorder="1" applyAlignment="1">
      <alignment horizontal="center" vertical="center" wrapText="1"/>
    </xf>
    <xf numFmtId="0" fontId="8" fillId="4" borderId="23" xfId="10" applyFont="1" applyFill="1" applyBorder="1" applyAlignment="1">
      <alignment horizontal="center" vertical="center"/>
    </xf>
    <xf numFmtId="0" fontId="10" fillId="4" borderId="23" xfId="10" applyFont="1" applyFill="1" applyBorder="1" applyAlignment="1">
      <alignment horizontal="center" vertical="center"/>
    </xf>
    <xf numFmtId="0" fontId="8" fillId="3" borderId="23" xfId="16" applyFont="1" applyFill="1" applyBorder="1" applyAlignment="1">
      <alignment horizontal="center" vertical="center" wrapText="1" readingOrder="2"/>
    </xf>
    <xf numFmtId="0" fontId="10" fillId="3" borderId="23" xfId="9" applyFont="1" applyFill="1" applyBorder="1" applyAlignment="1">
      <alignment horizontal="center" vertical="center" wrapText="1"/>
    </xf>
    <xf numFmtId="0" fontId="8" fillId="3" borderId="23" xfId="10" applyFont="1" applyFill="1" applyBorder="1" applyAlignment="1">
      <alignment horizontal="center" vertical="center"/>
    </xf>
    <xf numFmtId="0" fontId="10" fillId="3" borderId="23" xfId="10" applyFont="1" applyFill="1" applyBorder="1" applyAlignment="1">
      <alignment horizontal="center" vertical="center"/>
    </xf>
    <xf numFmtId="3" fontId="13" fillId="4" borderId="27" xfId="8" applyNumberFormat="1" applyFont="1" applyFill="1" applyBorder="1">
      <alignment horizontal="right" vertical="center" indent="1"/>
    </xf>
    <xf numFmtId="3" fontId="8" fillId="4" borderId="27" xfId="17" applyNumberFormat="1" applyFont="1" applyFill="1" applyBorder="1">
      <alignment horizontal="right" vertical="center" indent="1"/>
    </xf>
    <xf numFmtId="0" fontId="13" fillId="0" borderId="0" xfId="11" applyFont="1" applyFill="1" applyAlignment="1">
      <alignment vertical="center"/>
    </xf>
    <xf numFmtId="3" fontId="13" fillId="4" borderId="23" xfId="8" applyNumberFormat="1" applyFont="1" applyFill="1" applyBorder="1">
      <alignment horizontal="right" vertical="center" indent="1"/>
    </xf>
    <xf numFmtId="3" fontId="8" fillId="4" borderId="23" xfId="17" applyNumberFormat="1" applyFont="1" applyFill="1" applyBorder="1">
      <alignment horizontal="right" vertical="center" indent="1"/>
    </xf>
    <xf numFmtId="3" fontId="8" fillId="4" borderId="23" xfId="10" applyNumberFormat="1" applyFont="1" applyFill="1" applyBorder="1" applyAlignment="1">
      <alignment horizontal="right" vertical="center" indent="1"/>
    </xf>
    <xf numFmtId="3" fontId="13" fillId="3" borderId="23" xfId="8" applyNumberFormat="1" applyFont="1" applyFill="1" applyBorder="1">
      <alignment horizontal="right" vertical="center" indent="1"/>
    </xf>
    <xf numFmtId="3" fontId="8" fillId="3" borderId="23" xfId="17" applyNumberFormat="1" applyFont="1" applyFill="1" applyBorder="1">
      <alignment horizontal="right" vertical="center" indent="1"/>
    </xf>
    <xf numFmtId="3" fontId="8" fillId="3" borderId="23" xfId="10" applyNumberFormat="1" applyFont="1" applyFill="1" applyBorder="1" applyAlignment="1">
      <alignment horizontal="right" vertical="center" indent="1"/>
    </xf>
    <xf numFmtId="3" fontId="8" fillId="3" borderId="38" xfId="10" applyNumberFormat="1" applyFont="1" applyFill="1" applyBorder="1" applyAlignment="1">
      <alignment horizontal="right" vertical="center" indent="1"/>
    </xf>
    <xf numFmtId="0" fontId="13" fillId="0" borderId="0" xfId="11" applyFont="1" applyAlignment="1">
      <alignment horizontal="center" vertical="center"/>
    </xf>
    <xf numFmtId="0" fontId="36" fillId="3" borderId="20" xfId="5" applyFont="1" applyFill="1" applyBorder="1" applyAlignment="1">
      <alignment horizontal="center" vertical="center" wrapText="1" readingOrder="1"/>
    </xf>
    <xf numFmtId="0" fontId="1" fillId="0" borderId="8" xfId="8" applyFont="1" applyFill="1" applyBorder="1" applyAlignment="1">
      <alignment horizontal="right" vertical="center" indent="1"/>
    </xf>
    <xf numFmtId="0" fontId="1" fillId="0" borderId="5" xfId="8" applyFont="1" applyFill="1" applyBorder="1" applyAlignment="1">
      <alignment horizontal="right" vertical="center" indent="1"/>
    </xf>
    <xf numFmtId="0" fontId="8" fillId="3" borderId="22" xfId="5" applyFont="1" applyFill="1" applyBorder="1" applyAlignment="1">
      <alignment horizontal="center" vertical="center" wrapText="1"/>
    </xf>
    <xf numFmtId="0" fontId="1" fillId="3" borderId="8" xfId="8" applyFont="1" applyFill="1" applyBorder="1" applyAlignment="1">
      <alignment horizontal="right" vertical="center" indent="1"/>
    </xf>
    <xf numFmtId="0" fontId="8" fillId="0" borderId="12" xfId="7" applyFont="1" applyFill="1" applyBorder="1" applyAlignment="1">
      <alignment horizontal="right" vertical="center" wrapText="1" indent="1" readingOrder="2"/>
    </xf>
    <xf numFmtId="0" fontId="8" fillId="3" borderId="19" xfId="10" applyFont="1" applyFill="1" applyBorder="1" applyAlignment="1">
      <alignment horizontal="center" vertical="center" wrapText="1"/>
    </xf>
    <xf numFmtId="0" fontId="29" fillId="0" borderId="6" xfId="9" applyFont="1" applyFill="1" applyBorder="1" applyAlignment="1">
      <alignment horizontal="left" vertical="center" wrapText="1" indent="1"/>
    </xf>
    <xf numFmtId="0" fontId="29" fillId="3" borderId="9" xfId="9" applyFont="1" applyFill="1" applyBorder="1" applyAlignment="1">
      <alignment horizontal="left" vertical="center" wrapText="1" indent="1"/>
    </xf>
    <xf numFmtId="0" fontId="29" fillId="0" borderId="9" xfId="9" applyFont="1" applyFill="1" applyBorder="1" applyAlignment="1">
      <alignment horizontal="left" vertical="center" wrapText="1" indent="1"/>
    </xf>
    <xf numFmtId="0" fontId="29" fillId="0" borderId="14" xfId="9" applyFont="1" applyFill="1" applyBorder="1" applyAlignment="1">
      <alignment horizontal="left" vertical="center" wrapText="1" indent="1"/>
    </xf>
    <xf numFmtId="0" fontId="10" fillId="3" borderId="21" xfId="10" applyFont="1" applyFill="1" applyBorder="1" applyAlignment="1">
      <alignment horizontal="center" vertical="center"/>
    </xf>
    <xf numFmtId="1" fontId="6" fillId="4" borderId="0" xfId="1" applyNumberFormat="1" applyFont="1" applyFill="1" applyAlignment="1">
      <alignment horizontal="right" vertical="center"/>
    </xf>
    <xf numFmtId="1" fontId="6" fillId="4" borderId="0" xfId="1" applyNumberFormat="1" applyFont="1" applyFill="1" applyAlignment="1">
      <alignment horizontal="center" vertical="center"/>
    </xf>
    <xf numFmtId="1" fontId="8" fillId="4" borderId="0" xfId="1" applyNumberFormat="1" applyFont="1" applyFill="1" applyAlignment="1">
      <alignment horizontal="left" vertical="center"/>
    </xf>
    <xf numFmtId="0" fontId="5" fillId="4" borderId="0" xfId="3" applyFont="1" applyFill="1" applyAlignment="1">
      <alignment horizontal="center" vertical="center"/>
    </xf>
    <xf numFmtId="3" fontId="1" fillId="0" borderId="5" xfId="8" applyNumberFormat="1" applyFont="1" applyFill="1" applyBorder="1" applyAlignment="1">
      <alignment horizontal="right" vertical="center" indent="1"/>
    </xf>
    <xf numFmtId="3" fontId="1" fillId="3" borderId="8" xfId="8" applyNumberFormat="1" applyFont="1" applyFill="1" applyBorder="1" applyAlignment="1">
      <alignment horizontal="right" vertical="center" indent="1"/>
    </xf>
    <xf numFmtId="3" fontId="1" fillId="0" borderId="8" xfId="8" applyNumberFormat="1" applyFont="1" applyFill="1" applyBorder="1" applyAlignment="1">
      <alignment horizontal="right" vertical="center" indent="1"/>
    </xf>
    <xf numFmtId="3" fontId="1" fillId="0" borderId="13" xfId="8" applyNumberFormat="1" applyFont="1" applyFill="1" applyBorder="1" applyAlignment="1">
      <alignment horizontal="right" vertical="center" indent="1"/>
    </xf>
    <xf numFmtId="3" fontId="8" fillId="3" borderId="20" xfId="10" applyNumberFormat="1" applyFont="1" applyFill="1" applyBorder="1" applyAlignment="1">
      <alignment horizontal="right" vertical="center" indent="1"/>
    </xf>
    <xf numFmtId="0" fontId="10" fillId="3" borderId="22" xfId="5" applyFont="1" applyFill="1" applyBorder="1" applyAlignment="1">
      <alignment horizontal="center" vertical="center" wrapText="1"/>
    </xf>
    <xf numFmtId="0" fontId="1" fillId="0" borderId="0" xfId="1" applyFont="1" applyBorder="1" applyAlignment="1">
      <alignment horizontal="center" vertical="center"/>
    </xf>
    <xf numFmtId="0" fontId="1" fillId="0" borderId="11" xfId="1" applyFont="1" applyBorder="1" applyAlignment="1">
      <alignment horizontal="center" vertical="center"/>
    </xf>
    <xf numFmtId="0" fontId="1" fillId="0" borderId="0" xfId="1" applyFont="1" applyFill="1" applyBorder="1" applyAlignment="1">
      <alignment horizontal="center" vertical="center"/>
    </xf>
    <xf numFmtId="0" fontId="1" fillId="0" borderId="11" xfId="1" applyFont="1" applyFill="1" applyBorder="1" applyAlignment="1">
      <alignment horizontal="center" vertical="center"/>
    </xf>
    <xf numFmtId="0" fontId="1" fillId="0" borderId="0" xfId="1" applyFont="1" applyAlignment="1">
      <alignment horizontal="center" vertical="center"/>
    </xf>
    <xf numFmtId="0" fontId="8" fillId="3" borderId="19" xfId="7" applyFont="1" applyFill="1" applyBorder="1" applyAlignment="1">
      <alignment horizontal="center" vertical="center" wrapText="1" readingOrder="2"/>
    </xf>
    <xf numFmtId="0" fontId="10" fillId="3" borderId="21" xfId="9" applyFont="1" applyFill="1" applyBorder="1" applyAlignment="1">
      <alignment horizontal="center" vertical="center" wrapText="1" readingOrder="2"/>
    </xf>
    <xf numFmtId="0" fontId="1" fillId="0" borderId="6" xfId="9" applyFont="1" applyFill="1" applyBorder="1" applyAlignment="1">
      <alignment horizontal="left" vertical="center" wrapText="1" indent="1"/>
    </xf>
    <xf numFmtId="0" fontId="1" fillId="3" borderId="9" xfId="9" applyFont="1" applyFill="1" applyBorder="1" applyAlignment="1">
      <alignment horizontal="left" vertical="center" wrapText="1" indent="1"/>
    </xf>
    <xf numFmtId="0" fontId="1" fillId="0" borderId="9" xfId="9" applyFont="1" applyFill="1" applyBorder="1" applyAlignment="1">
      <alignment horizontal="left" vertical="center" wrapText="1" indent="1"/>
    </xf>
    <xf numFmtId="0" fontId="1" fillId="0" borderId="14" xfId="9" applyFont="1" applyFill="1" applyBorder="1" applyAlignment="1">
      <alignment horizontal="left" vertical="center" wrapText="1" indent="1"/>
    </xf>
    <xf numFmtId="0" fontId="8" fillId="3" borderId="21" xfId="9" applyFont="1" applyFill="1" applyBorder="1" applyAlignment="1">
      <alignment horizontal="center" vertical="center" wrapText="1"/>
    </xf>
    <xf numFmtId="0" fontId="5" fillId="3" borderId="19" xfId="7" applyFont="1" applyFill="1" applyBorder="1" applyAlignment="1">
      <alignment horizontal="center" vertical="center" wrapText="1" readingOrder="2"/>
    </xf>
    <xf numFmtId="0" fontId="1" fillId="3" borderId="14" xfId="9" applyFont="1" applyFill="1" applyBorder="1" applyAlignment="1">
      <alignment horizontal="left" vertical="center" wrapText="1" indent="1"/>
    </xf>
    <xf numFmtId="0" fontId="7" fillId="0" borderId="29" xfId="7" applyFont="1" applyFill="1" applyBorder="1" applyAlignment="1">
      <alignment horizontal="right" vertical="center" wrapText="1" indent="1" readingOrder="2"/>
    </xf>
    <xf numFmtId="3" fontId="13" fillId="0" borderId="29" xfId="8" applyNumberFormat="1" applyFont="1" applyFill="1" applyBorder="1" applyAlignment="1">
      <alignment horizontal="right" vertical="center" indent="1"/>
    </xf>
    <xf numFmtId="3" fontId="8" fillId="0" borderId="29" xfId="8" applyNumberFormat="1" applyFont="1" applyFill="1" applyBorder="1" applyAlignment="1">
      <alignment horizontal="right" vertical="center" indent="1"/>
    </xf>
    <xf numFmtId="0" fontId="29" fillId="0" borderId="29" xfId="8" applyFont="1" applyFill="1" applyBorder="1" applyAlignment="1">
      <alignment horizontal="left" vertical="center" indent="1"/>
    </xf>
    <xf numFmtId="0" fontId="29" fillId="3" borderId="8" xfId="8" applyFont="1" applyFill="1" applyBorder="1" applyAlignment="1">
      <alignment horizontal="left" vertical="center" indent="1"/>
    </xf>
    <xf numFmtId="0" fontId="7" fillId="3" borderId="49" xfId="7" applyFont="1" applyFill="1" applyBorder="1" applyAlignment="1">
      <alignment horizontal="right" vertical="center" wrapText="1" indent="1" readingOrder="2"/>
    </xf>
    <xf numFmtId="3" fontId="13" fillId="3" borderId="49" xfId="8" applyNumberFormat="1" applyFont="1" applyFill="1" applyBorder="1" applyAlignment="1">
      <alignment horizontal="right" vertical="center" indent="1"/>
    </xf>
    <xf numFmtId="3" fontId="8" fillId="3" borderId="49" xfId="8" applyNumberFormat="1" applyFont="1" applyFill="1" applyBorder="1" applyAlignment="1">
      <alignment horizontal="right" vertical="center" indent="1"/>
    </xf>
    <xf numFmtId="0" fontId="29" fillId="3" borderId="49" xfId="8" applyFont="1" applyFill="1" applyBorder="1" applyAlignment="1">
      <alignment horizontal="left" vertical="center" indent="1"/>
    </xf>
    <xf numFmtId="0" fontId="6" fillId="3" borderId="12" xfId="7" applyFont="1" applyFill="1" applyBorder="1" applyAlignment="1">
      <alignment horizontal="right" vertical="center" wrapText="1" indent="1" readingOrder="2"/>
    </xf>
    <xf numFmtId="0" fontId="6" fillId="4" borderId="19" xfId="10" applyFont="1" applyFill="1" applyBorder="1" applyAlignment="1">
      <alignment horizontal="center" vertical="center" wrapText="1"/>
    </xf>
    <xf numFmtId="0" fontId="6" fillId="3" borderId="19" xfId="7" applyFont="1" applyFill="1" applyBorder="1" applyAlignment="1">
      <alignment horizontal="center" vertical="center" wrapText="1"/>
    </xf>
    <xf numFmtId="0" fontId="8" fillId="0" borderId="21" xfId="9" applyFont="1" applyFill="1" applyBorder="1" applyAlignment="1">
      <alignment horizontal="center" vertical="center" wrapText="1"/>
    </xf>
    <xf numFmtId="0" fontId="6" fillId="0" borderId="19" xfId="7" applyFont="1" applyFill="1" applyBorder="1" applyAlignment="1">
      <alignment horizontal="center" vertical="center" wrapText="1" readingOrder="2"/>
    </xf>
    <xf numFmtId="3" fontId="8" fillId="0" borderId="20" xfId="8" applyNumberFormat="1" applyFont="1" applyFill="1" applyBorder="1" applyAlignment="1">
      <alignment horizontal="right" vertical="center" indent="1"/>
    </xf>
    <xf numFmtId="0" fontId="6" fillId="3" borderId="19" xfId="7" applyFont="1" applyFill="1" applyBorder="1" applyAlignment="1">
      <alignment horizontal="center" vertical="center" wrapText="1" readingOrder="2"/>
    </xf>
    <xf numFmtId="0" fontId="8" fillId="3" borderId="23" xfId="10" applyFont="1" applyFill="1" applyBorder="1" applyAlignment="1">
      <alignment horizontal="center" vertical="center"/>
    </xf>
    <xf numFmtId="0" fontId="8" fillId="3" borderId="38" xfId="10" applyFont="1" applyFill="1" applyBorder="1" applyAlignment="1">
      <alignment horizontal="center" vertical="center"/>
    </xf>
    <xf numFmtId="0" fontId="10" fillId="3" borderId="23" xfId="10" applyFont="1" applyFill="1" applyBorder="1" applyAlignment="1">
      <alignment horizontal="center" vertical="center"/>
    </xf>
    <xf numFmtId="0" fontId="10" fillId="3" borderId="38" xfId="10" applyFont="1" applyFill="1" applyBorder="1" applyAlignment="1">
      <alignment horizontal="center" vertical="center"/>
    </xf>
    <xf numFmtId="0" fontId="5" fillId="4" borderId="0" xfId="3" applyFont="1" applyFill="1" applyAlignment="1">
      <alignment horizontal="center" vertical="center"/>
    </xf>
    <xf numFmtId="0" fontId="8" fillId="3" borderId="37" xfId="5" applyFont="1" applyFill="1" applyBorder="1" applyAlignment="1">
      <alignment horizontal="center" vertical="center" wrapText="1" readingOrder="1"/>
    </xf>
    <xf numFmtId="0" fontId="8" fillId="0" borderId="23" xfId="10" applyFont="1" applyFill="1" applyBorder="1" applyAlignment="1">
      <alignment horizontal="center" vertical="center"/>
    </xf>
    <xf numFmtId="0" fontId="10" fillId="0" borderId="23" xfId="10" applyFont="1" applyFill="1" applyBorder="1" applyAlignment="1">
      <alignment horizontal="center" vertical="center"/>
    </xf>
    <xf numFmtId="0" fontId="8" fillId="3" borderId="39" xfId="10" applyFont="1" applyFill="1" applyBorder="1" applyAlignment="1">
      <alignment horizontal="center" vertical="center"/>
    </xf>
    <xf numFmtId="3" fontId="8" fillId="3" borderId="39" xfId="10" applyNumberFormat="1" applyFont="1" applyFill="1" applyBorder="1" applyAlignment="1">
      <alignment horizontal="right" vertical="center" indent="1"/>
    </xf>
    <xf numFmtId="0" fontId="10" fillId="3" borderId="39" xfId="10" applyFont="1" applyFill="1" applyBorder="1" applyAlignment="1">
      <alignment horizontal="center" vertical="center"/>
    </xf>
    <xf numFmtId="0" fontId="8" fillId="0" borderId="52" xfId="10" applyFont="1" applyFill="1" applyBorder="1" applyAlignment="1">
      <alignment horizontal="center" vertical="center"/>
    </xf>
    <xf numFmtId="3" fontId="8" fillId="0" borderId="52" xfId="10" applyNumberFormat="1" applyFont="1" applyFill="1" applyBorder="1" applyAlignment="1">
      <alignment horizontal="right" vertical="center" indent="1"/>
    </xf>
    <xf numFmtId="0" fontId="10" fillId="0" borderId="52" xfId="10" applyFont="1" applyFill="1" applyBorder="1" applyAlignment="1">
      <alignment horizontal="center" vertical="center"/>
    </xf>
    <xf numFmtId="0" fontId="35" fillId="0" borderId="0" xfId="2" applyFont="1" applyAlignment="1">
      <alignment vertical="center" wrapText="1"/>
    </xf>
    <xf numFmtId="0" fontId="35" fillId="0" borderId="0" xfId="2" applyFont="1" applyAlignment="1">
      <alignment vertical="center" readingOrder="2"/>
    </xf>
    <xf numFmtId="0" fontId="5" fillId="0" borderId="0" xfId="3" applyFont="1" applyAlignment="1">
      <alignment vertical="center" wrapText="1"/>
    </xf>
    <xf numFmtId="0" fontId="8" fillId="0" borderId="25" xfId="10" applyFont="1" applyFill="1" applyBorder="1" applyAlignment="1">
      <alignment horizontal="center" vertical="center"/>
    </xf>
    <xf numFmtId="3" fontId="8" fillId="0" borderId="28" xfId="10" applyNumberFormat="1" applyFont="1" applyFill="1" applyBorder="1" applyAlignment="1">
      <alignment horizontal="right" vertical="center" indent="1"/>
    </xf>
    <xf numFmtId="0" fontId="10" fillId="0" borderId="25" xfId="10" applyFont="1" applyFill="1" applyBorder="1" applyAlignment="1">
      <alignment horizontal="center" vertical="center"/>
    </xf>
    <xf numFmtId="0" fontId="11" fillId="3" borderId="20" xfId="10" applyFont="1" applyFill="1" applyBorder="1" applyAlignment="1">
      <alignment horizontal="center" vertical="center" wrapText="1"/>
    </xf>
    <xf numFmtId="0" fontId="8" fillId="4" borderId="35" xfId="16" applyFont="1" applyFill="1" applyBorder="1" applyAlignment="1">
      <alignment horizontal="center" vertical="center" wrapText="1" readingOrder="2"/>
    </xf>
    <xf numFmtId="0" fontId="10" fillId="4" borderId="35" xfId="9" applyFont="1" applyFill="1" applyBorder="1" applyAlignment="1">
      <alignment horizontal="center" vertical="center" wrapText="1"/>
    </xf>
    <xf numFmtId="0" fontId="8" fillId="4" borderId="38" xfId="10" applyFont="1" applyFill="1" applyBorder="1" applyAlignment="1">
      <alignment horizontal="center" vertical="center"/>
    </xf>
    <xf numFmtId="3" fontId="8" fillId="4" borderId="38" xfId="10" applyNumberFormat="1" applyFont="1" applyFill="1" applyBorder="1" applyAlignment="1">
      <alignment horizontal="right" vertical="center" indent="1"/>
    </xf>
    <xf numFmtId="0" fontId="10" fillId="4" borderId="38" xfId="10" applyFont="1" applyFill="1" applyBorder="1" applyAlignment="1">
      <alignment horizontal="center" vertical="center"/>
    </xf>
    <xf numFmtId="3" fontId="8" fillId="4" borderId="35" xfId="8" applyNumberFormat="1" applyFont="1" applyFill="1" applyBorder="1">
      <alignment horizontal="right" vertical="center" indent="1"/>
    </xf>
    <xf numFmtId="3" fontId="8" fillId="4" borderId="23" xfId="8" applyNumberFormat="1" applyFont="1" applyFill="1" applyBorder="1">
      <alignment horizontal="right" vertical="center" indent="1"/>
    </xf>
    <xf numFmtId="3" fontId="13" fillId="0" borderId="58" xfId="8" applyNumberFormat="1" applyFont="1" applyFill="1" applyBorder="1" applyAlignment="1">
      <alignment horizontal="right" vertical="center" indent="1"/>
    </xf>
    <xf numFmtId="3" fontId="8" fillId="0" borderId="58" xfId="8" applyNumberFormat="1" applyFont="1" applyFill="1" applyBorder="1" applyAlignment="1">
      <alignment horizontal="right" vertical="center" indent="1"/>
    </xf>
    <xf numFmtId="0" fontId="6" fillId="3" borderId="19" xfId="7" applyFont="1" applyFill="1" applyBorder="1" applyAlignment="1">
      <alignment horizontal="right" vertical="center" wrapText="1" indent="1" readingOrder="2"/>
    </xf>
    <xf numFmtId="3" fontId="1" fillId="3" borderId="20" xfId="8" applyNumberFormat="1" applyFont="1" applyFill="1" applyBorder="1" applyAlignment="1">
      <alignment horizontal="right" vertical="center" indent="1"/>
    </xf>
    <xf numFmtId="0" fontId="8" fillId="3" borderId="21" xfId="9" applyFont="1" applyFill="1" applyBorder="1" applyAlignment="1">
      <alignment horizontal="left" vertical="center" wrapText="1" indent="1"/>
    </xf>
    <xf numFmtId="0" fontId="10" fillId="3" borderId="20" xfId="5" applyFont="1" applyFill="1" applyBorder="1" applyAlignment="1">
      <alignment horizontal="center" vertical="center" wrapText="1"/>
    </xf>
    <xf numFmtId="3" fontId="1" fillId="0" borderId="58" xfId="8" applyNumberFormat="1" applyFont="1" applyFill="1" applyBorder="1" applyAlignment="1">
      <alignment horizontal="right" vertical="center" indent="1"/>
    </xf>
    <xf numFmtId="0" fontId="8" fillId="0" borderId="51" xfId="7" applyFont="1" applyFill="1" applyBorder="1" applyAlignment="1">
      <alignment horizontal="right" vertical="center" wrapText="1" indent="1" readingOrder="2"/>
    </xf>
    <xf numFmtId="0" fontId="29" fillId="0" borderId="18" xfId="9" applyFont="1" applyFill="1" applyBorder="1" applyAlignment="1">
      <alignment horizontal="left" vertical="center" wrapText="1" indent="1"/>
    </xf>
    <xf numFmtId="0" fontId="8" fillId="3" borderId="12" xfId="7" applyFont="1" applyFill="1" applyBorder="1" applyAlignment="1">
      <alignment horizontal="right" vertical="center" wrapText="1" indent="1" readingOrder="2"/>
    </xf>
    <xf numFmtId="0" fontId="1" fillId="3" borderId="13" xfId="8" applyFont="1" applyFill="1" applyBorder="1" applyAlignment="1">
      <alignment horizontal="right" vertical="center" indent="1"/>
    </xf>
    <xf numFmtId="0" fontId="8" fillId="3" borderId="13" xfId="8" applyFont="1" applyFill="1" applyBorder="1" applyAlignment="1">
      <alignment horizontal="right" vertical="center" indent="1"/>
    </xf>
    <xf numFmtId="0" fontId="29" fillId="3" borderId="14" xfId="9" applyFont="1" applyFill="1" applyBorder="1" applyAlignment="1">
      <alignment horizontal="left" vertical="center" wrapText="1" indent="1"/>
    </xf>
    <xf numFmtId="0" fontId="8" fillId="0" borderId="19" xfId="10" applyFont="1" applyFill="1" applyBorder="1" applyAlignment="1">
      <alignment horizontal="center" vertical="center" wrapText="1"/>
    </xf>
    <xf numFmtId="0" fontId="10" fillId="0" borderId="21" xfId="10" applyFont="1" applyFill="1" applyBorder="1" applyAlignment="1">
      <alignment horizontal="center" vertical="center"/>
    </xf>
    <xf numFmtId="0" fontId="6" fillId="0" borderId="20" xfId="10" applyFont="1" applyFill="1" applyBorder="1" applyAlignment="1">
      <alignment horizontal="right" vertical="center" indent="1"/>
    </xf>
    <xf numFmtId="0" fontId="8" fillId="3" borderId="19" xfId="7" applyFont="1" applyFill="1" applyBorder="1" applyAlignment="1">
      <alignment horizontal="right" vertical="center" wrapText="1" indent="1" readingOrder="2"/>
    </xf>
    <xf numFmtId="0" fontId="29" fillId="3" borderId="21" xfId="9" applyFont="1" applyFill="1" applyBorder="1" applyAlignment="1">
      <alignment horizontal="left" vertical="center" wrapText="1" indent="1"/>
    </xf>
    <xf numFmtId="0" fontId="7" fillId="0" borderId="5" xfId="7" applyFont="1" applyFill="1" applyBorder="1" applyAlignment="1">
      <alignment horizontal="right" vertical="center" wrapText="1" indent="1" readingOrder="2"/>
    </xf>
    <xf numFmtId="0" fontId="29" fillId="0" borderId="5" xfId="8" applyFont="1" applyFill="1" applyBorder="1" applyAlignment="1">
      <alignment horizontal="left" vertical="center" indent="1"/>
    </xf>
    <xf numFmtId="0" fontId="7" fillId="3" borderId="22" xfId="7" applyFont="1" applyFill="1" applyBorder="1" applyAlignment="1">
      <alignment horizontal="right" vertical="center" wrapText="1" indent="1" readingOrder="2"/>
    </xf>
    <xf numFmtId="0" fontId="29" fillId="3" borderId="22" xfId="8" applyFont="1" applyFill="1" applyBorder="1" applyAlignment="1">
      <alignment horizontal="left" vertical="center" indent="1"/>
    </xf>
    <xf numFmtId="0" fontId="8" fillId="3" borderId="60" xfId="10" applyFont="1" applyFill="1" applyBorder="1" applyAlignment="1">
      <alignment horizontal="center" vertical="center" wrapText="1"/>
    </xf>
    <xf numFmtId="0" fontId="10" fillId="3" borderId="61" xfId="10" applyFont="1" applyFill="1" applyBorder="1" applyAlignment="1">
      <alignment horizontal="center" vertical="center"/>
    </xf>
    <xf numFmtId="0" fontId="5" fillId="4" borderId="0" xfId="3" applyFont="1" applyFill="1" applyAlignment="1">
      <alignment horizontal="center" vertical="center"/>
    </xf>
    <xf numFmtId="3" fontId="1" fillId="3" borderId="13" xfId="8" applyNumberFormat="1" applyFont="1" applyFill="1" applyBorder="1" applyAlignment="1">
      <alignment horizontal="right" vertical="center" indent="1"/>
    </xf>
    <xf numFmtId="0" fontId="8" fillId="0" borderId="19" xfId="7" applyFont="1" applyFill="1" applyBorder="1" applyAlignment="1">
      <alignment horizontal="center" vertical="center" wrapText="1" readingOrder="2"/>
    </xf>
    <xf numFmtId="0" fontId="10" fillId="0" borderId="21" xfId="9" applyFont="1" applyFill="1" applyBorder="1" applyAlignment="1">
      <alignment horizontal="center" vertical="center" wrapText="1" readingOrder="2"/>
    </xf>
    <xf numFmtId="0" fontId="6" fillId="0" borderId="0" xfId="1" applyFont="1" applyBorder="1" applyAlignment="1">
      <alignment horizontal="center" vertical="center" readingOrder="2"/>
    </xf>
    <xf numFmtId="0" fontId="3" fillId="0" borderId="0" xfId="1" applyFont="1" applyBorder="1" applyAlignment="1">
      <alignment horizontal="center" vertical="center" readingOrder="2"/>
    </xf>
    <xf numFmtId="0" fontId="3" fillId="0" borderId="0" xfId="1" applyFont="1" applyAlignment="1">
      <alignment horizontal="center" vertical="center" readingOrder="2"/>
    </xf>
    <xf numFmtId="1" fontId="5" fillId="4" borderId="0" xfId="11" applyNumberFormat="1" applyFont="1" applyFill="1" applyAlignment="1">
      <alignment horizontal="right" vertical="center"/>
    </xf>
    <xf numFmtId="1" fontId="6" fillId="4" borderId="0" xfId="11" applyNumberFormat="1" applyFont="1" applyFill="1" applyAlignment="1">
      <alignment horizontal="center" vertical="center"/>
    </xf>
    <xf numFmtId="1" fontId="8" fillId="4" borderId="0" xfId="11" applyNumberFormat="1" applyFont="1" applyFill="1" applyAlignment="1">
      <alignment horizontal="left" vertical="center"/>
    </xf>
    <xf numFmtId="0" fontId="28" fillId="0" borderId="0" xfId="11" applyFont="1"/>
    <xf numFmtId="0" fontId="1" fillId="0" borderId="0" xfId="11" applyFont="1"/>
    <xf numFmtId="3" fontId="8" fillId="3" borderId="5" xfId="8" applyNumberFormat="1" applyFont="1" applyFill="1" applyBorder="1" applyAlignment="1">
      <alignment horizontal="right" vertical="center" indent="1"/>
    </xf>
    <xf numFmtId="0" fontId="1" fillId="4" borderId="0" xfId="1" applyFill="1" applyAlignment="1">
      <alignment vertical="center"/>
    </xf>
    <xf numFmtId="0" fontId="13" fillId="4" borderId="0" xfId="1" applyFont="1" applyFill="1" applyAlignment="1">
      <alignment horizontal="justify" vertical="center"/>
    </xf>
    <xf numFmtId="0" fontId="35" fillId="4" borderId="0" xfId="0" applyFont="1" applyFill="1" applyAlignment="1">
      <alignment horizontal="center" vertical="center"/>
    </xf>
    <xf numFmtId="0" fontId="1" fillId="4" borderId="0" xfId="0" applyFont="1" applyFill="1" applyAlignment="1">
      <alignment vertical="center"/>
    </xf>
    <xf numFmtId="0" fontId="38" fillId="4" borderId="0" xfId="0" applyFont="1" applyFill="1" applyAlignment="1">
      <alignment horizontal="center" vertical="center"/>
    </xf>
    <xf numFmtId="0" fontId="13" fillId="4" borderId="0" xfId="1" applyFont="1" applyFill="1" applyBorder="1" applyAlignment="1">
      <alignment horizontal="justify" vertical="center"/>
    </xf>
    <xf numFmtId="0" fontId="5" fillId="4" borderId="0" xfId="0" applyFont="1" applyFill="1" applyAlignment="1">
      <alignment horizontal="right" vertical="top" wrapText="1"/>
    </xf>
    <xf numFmtId="0" fontId="26" fillId="4" borderId="0" xfId="1" applyFont="1" applyFill="1" applyAlignment="1">
      <alignment vertical="top"/>
    </xf>
    <xf numFmtId="0" fontId="13" fillId="4" borderId="0" xfId="1" applyFont="1" applyFill="1" applyAlignment="1">
      <alignment horizontal="justify" vertical="top" wrapText="1"/>
    </xf>
    <xf numFmtId="0" fontId="25" fillId="4" borderId="0" xfId="1" applyFont="1" applyFill="1" applyAlignment="1">
      <alignment horizontal="justify" vertical="top" wrapText="1"/>
    </xf>
    <xf numFmtId="0" fontId="13" fillId="4" borderId="0" xfId="1" applyFont="1" applyFill="1" applyBorder="1" applyAlignment="1">
      <alignment horizontal="justify" vertical="top" wrapText="1"/>
    </xf>
    <xf numFmtId="0" fontId="1" fillId="4" borderId="0" xfId="1" applyFont="1" applyFill="1" applyAlignment="1">
      <alignment horizontal="justify" vertical="top" wrapText="1"/>
    </xf>
    <xf numFmtId="0" fontId="3" fillId="4" borderId="0" xfId="2" applyFont="1" applyFill="1" applyAlignment="1">
      <alignment horizontal="center" vertical="center"/>
    </xf>
    <xf numFmtId="0" fontId="8" fillId="4" borderId="0" xfId="3" applyFont="1" applyFill="1" applyAlignment="1">
      <alignment horizontal="center" vertical="center" wrapText="1"/>
    </xf>
    <xf numFmtId="0" fontId="8" fillId="4" borderId="0" xfId="3" applyFont="1" applyFill="1" applyAlignment="1">
      <alignment horizontal="center" vertical="center"/>
    </xf>
    <xf numFmtId="0" fontId="5" fillId="4" borderId="0" xfId="3" applyFont="1" applyFill="1" applyAlignment="1">
      <alignment horizontal="center" vertical="center"/>
    </xf>
    <xf numFmtId="1" fontId="5" fillId="3" borderId="19" xfId="4" applyFont="1" applyFill="1" applyBorder="1" applyAlignment="1">
      <alignment horizontal="center" vertical="center"/>
    </xf>
    <xf numFmtId="0" fontId="8" fillId="3" borderId="20" xfId="5" applyFont="1" applyFill="1" applyBorder="1" applyAlignment="1">
      <alignment horizontal="center" vertical="center"/>
    </xf>
    <xf numFmtId="0" fontId="8" fillId="3" borderId="21" xfId="6" applyFont="1" applyFill="1" applyBorder="1" applyAlignment="1">
      <alignment horizontal="center" vertical="center" wrapText="1"/>
    </xf>
    <xf numFmtId="0" fontId="8" fillId="3" borderId="20" xfId="5" applyFont="1" applyFill="1" applyBorder="1" applyAlignment="1">
      <alignment horizontal="center" vertical="center" wrapText="1"/>
    </xf>
    <xf numFmtId="0" fontId="5" fillId="4" borderId="0" xfId="3" applyFont="1" applyFill="1" applyAlignment="1">
      <alignment horizontal="center" vertical="center" wrapText="1"/>
    </xf>
    <xf numFmtId="0" fontId="3" fillId="0" borderId="0" xfId="2" applyFont="1" applyAlignment="1">
      <alignment horizontal="center" vertical="center"/>
    </xf>
    <xf numFmtId="0" fontId="5" fillId="0" borderId="0" xfId="3" applyFont="1" applyAlignment="1">
      <alignment horizontal="center" vertical="center" wrapText="1"/>
    </xf>
    <xf numFmtId="0" fontId="5" fillId="0" borderId="0" xfId="3" applyFont="1" applyAlignment="1">
      <alignment horizontal="center" vertical="center"/>
    </xf>
    <xf numFmtId="0" fontId="8" fillId="0" borderId="0" xfId="3" applyFont="1" applyAlignment="1">
      <alignment horizontal="center" vertical="center"/>
    </xf>
    <xf numFmtId="0" fontId="8" fillId="0" borderId="30" xfId="10" applyFont="1" applyFill="1" applyBorder="1" applyAlignment="1">
      <alignment horizontal="center" vertical="center" wrapText="1"/>
    </xf>
    <xf numFmtId="0" fontId="8" fillId="0" borderId="31" xfId="10" applyFont="1" applyFill="1" applyBorder="1" applyAlignment="1">
      <alignment horizontal="center" vertical="center" wrapText="1"/>
    </xf>
    <xf numFmtId="0" fontId="20" fillId="0" borderId="31" xfId="10" applyFont="1" applyFill="1" applyBorder="1" applyAlignment="1">
      <alignment horizontal="center" vertical="center"/>
    </xf>
    <xf numFmtId="0" fontId="20" fillId="0" borderId="32" xfId="10" applyFont="1" applyFill="1" applyBorder="1" applyAlignment="1">
      <alignment horizontal="center" vertical="center"/>
    </xf>
    <xf numFmtId="1" fontId="5" fillId="3" borderId="30" xfId="4" applyFont="1" applyFill="1" applyBorder="1" applyAlignment="1">
      <alignment horizontal="center" vertical="center"/>
    </xf>
    <xf numFmtId="1" fontId="6" fillId="3" borderId="31" xfId="4" applyFont="1" applyFill="1" applyBorder="1" applyAlignment="1">
      <alignment horizontal="center" vertical="center"/>
    </xf>
    <xf numFmtId="0" fontId="8" fillId="3" borderId="31" xfId="5" applyFont="1" applyFill="1" applyBorder="1" applyAlignment="1">
      <alignment horizontal="center" vertical="center"/>
    </xf>
    <xf numFmtId="0" fontId="8" fillId="3" borderId="32" xfId="6" applyFont="1" applyFill="1" applyBorder="1" applyAlignment="1">
      <alignment horizontal="center" vertical="center" wrapText="1"/>
    </xf>
    <xf numFmtId="0" fontId="8" fillId="3" borderId="31" xfId="5" applyFont="1" applyFill="1" applyBorder="1" applyAlignment="1">
      <alignment horizontal="center" vertical="center" wrapText="1"/>
    </xf>
    <xf numFmtId="0" fontId="15" fillId="0" borderId="47" xfId="9" applyFont="1" applyFill="1" applyBorder="1" applyAlignment="1">
      <alignment horizontal="center" vertical="center" wrapText="1"/>
    </xf>
    <xf numFmtId="0" fontId="15" fillId="0" borderId="9" xfId="9" applyFont="1" applyFill="1" applyBorder="1" applyAlignment="1">
      <alignment horizontal="center" vertical="center" wrapText="1"/>
    </xf>
    <xf numFmtId="0" fontId="6" fillId="0" borderId="46" xfId="7" applyFont="1" applyFill="1" applyBorder="1" applyAlignment="1">
      <alignment horizontal="center" vertical="center" wrapText="1" readingOrder="2"/>
    </xf>
    <xf numFmtId="0" fontId="6" fillId="0" borderId="7" xfId="7" applyFont="1" applyFill="1" applyBorder="1" applyAlignment="1">
      <alignment horizontal="center" vertical="center" wrapText="1" readingOrder="2"/>
    </xf>
    <xf numFmtId="0" fontId="6" fillId="3" borderId="7" xfId="7" applyFont="1" applyFill="1" applyBorder="1" applyAlignment="1">
      <alignment horizontal="center" vertical="center" wrapText="1" readingOrder="2"/>
    </xf>
    <xf numFmtId="0" fontId="15" fillId="3" borderId="9" xfId="9" applyFont="1" applyFill="1" applyBorder="1" applyAlignment="1">
      <alignment horizontal="center" vertical="center" wrapText="1"/>
    </xf>
    <xf numFmtId="0" fontId="15" fillId="3" borderId="50" xfId="9" applyFont="1" applyFill="1" applyBorder="1" applyAlignment="1">
      <alignment horizontal="center" vertical="center" wrapText="1"/>
    </xf>
    <xf numFmtId="0" fontId="15" fillId="0" borderId="6" xfId="9" applyFont="1" applyFill="1" applyBorder="1" applyAlignment="1">
      <alignment horizontal="center" vertical="center" wrapText="1"/>
    </xf>
    <xf numFmtId="0" fontId="15" fillId="3" borderId="45" xfId="9" applyFont="1" applyFill="1" applyBorder="1" applyAlignment="1">
      <alignment horizontal="center" vertical="center" wrapText="1"/>
    </xf>
    <xf numFmtId="0" fontId="6" fillId="3" borderId="44" xfId="7" applyFont="1" applyFill="1" applyBorder="1" applyAlignment="1">
      <alignment horizontal="center" vertical="center" wrapText="1" readingOrder="2"/>
    </xf>
    <xf numFmtId="0" fontId="6" fillId="0" borderId="4" xfId="7" applyFont="1" applyFill="1" applyBorder="1" applyAlignment="1">
      <alignment horizontal="center" vertical="center" wrapText="1" readingOrder="2"/>
    </xf>
    <xf numFmtId="0" fontId="6" fillId="3" borderId="48" xfId="7" applyFont="1" applyFill="1" applyBorder="1" applyAlignment="1">
      <alignment horizontal="center" vertical="center" wrapText="1" readingOrder="2"/>
    </xf>
    <xf numFmtId="0" fontId="5" fillId="0" borderId="19" xfId="10" applyFont="1" applyFill="1" applyBorder="1" applyAlignment="1">
      <alignment horizontal="center" vertical="center" wrapText="1"/>
    </xf>
    <xf numFmtId="0" fontId="5" fillId="0" borderId="20" xfId="10" applyFont="1" applyFill="1" applyBorder="1" applyAlignment="1">
      <alignment horizontal="center" vertical="center" wrapText="1"/>
    </xf>
    <xf numFmtId="0" fontId="20" fillId="0" borderId="20" xfId="10" applyFont="1" applyFill="1" applyBorder="1" applyAlignment="1">
      <alignment horizontal="center" vertical="center"/>
    </xf>
    <xf numFmtId="0" fontId="20" fillId="0" borderId="21" xfId="10" applyFont="1" applyFill="1" applyBorder="1" applyAlignment="1">
      <alignment horizontal="center" vertical="center"/>
    </xf>
    <xf numFmtId="0" fontId="6" fillId="0" borderId="18" xfId="7" applyFont="1" applyFill="1" applyBorder="1" applyAlignment="1">
      <alignment horizontal="center" vertical="center" wrapText="1" readingOrder="2"/>
    </xf>
    <xf numFmtId="0" fontId="20" fillId="0" borderId="18" xfId="9" applyFont="1" applyFill="1" applyBorder="1" applyAlignment="1">
      <alignment horizontal="center" vertical="center" wrapText="1" readingOrder="2"/>
    </xf>
    <xf numFmtId="0" fontId="6" fillId="3" borderId="34" xfId="7" applyFont="1" applyFill="1" applyBorder="1" applyAlignment="1">
      <alignment horizontal="center" vertical="center" wrapText="1" readingOrder="2"/>
    </xf>
    <xf numFmtId="0" fontId="6" fillId="3" borderId="18" xfId="7" applyFont="1" applyFill="1" applyBorder="1" applyAlignment="1">
      <alignment horizontal="center" vertical="center" wrapText="1" readingOrder="2"/>
    </xf>
    <xf numFmtId="0" fontId="6" fillId="3" borderId="33" xfId="7" applyFont="1" applyFill="1" applyBorder="1" applyAlignment="1">
      <alignment horizontal="center" vertical="center" wrapText="1" readingOrder="2"/>
    </xf>
    <xf numFmtId="0" fontId="20" fillId="3" borderId="34" xfId="9" applyFont="1" applyFill="1" applyBorder="1" applyAlignment="1">
      <alignment horizontal="center" vertical="center" wrapText="1" readingOrder="2"/>
    </xf>
    <xf numFmtId="0" fontId="20" fillId="3" borderId="18" xfId="9" applyFont="1" applyFill="1" applyBorder="1" applyAlignment="1">
      <alignment horizontal="center" vertical="center" wrapText="1" readingOrder="2"/>
    </xf>
    <xf numFmtId="0" fontId="20" fillId="3" borderId="33" xfId="9" applyFont="1" applyFill="1" applyBorder="1" applyAlignment="1">
      <alignment horizontal="center" vertical="center" wrapText="1" readingOrder="2"/>
    </xf>
    <xf numFmtId="1" fontId="5" fillId="3" borderId="20" xfId="4" applyFont="1" applyFill="1" applyBorder="1" applyAlignment="1">
      <alignment horizontal="center" vertical="center"/>
    </xf>
    <xf numFmtId="0" fontId="8" fillId="3" borderId="21" xfId="5" applyFont="1" applyFill="1" applyBorder="1" applyAlignment="1">
      <alignment horizontal="center" vertical="center"/>
    </xf>
    <xf numFmtId="0" fontId="8" fillId="3" borderId="35" xfId="12" applyFont="1" applyFill="1" applyBorder="1" applyAlignment="1">
      <alignment horizontal="center" vertical="center" wrapText="1"/>
    </xf>
    <xf numFmtId="0" fontId="8" fillId="3" borderId="23" xfId="12" applyFont="1" applyFill="1" applyBorder="1" applyAlignment="1">
      <alignment horizontal="center" vertical="center" wrapText="1"/>
    </xf>
    <xf numFmtId="0" fontId="8" fillId="3" borderId="38" xfId="12" applyFont="1" applyFill="1" applyBorder="1" applyAlignment="1">
      <alignment horizontal="center" vertical="center" wrapText="1"/>
    </xf>
    <xf numFmtId="0" fontId="8" fillId="3" borderId="36" xfId="12" applyFont="1" applyFill="1" applyBorder="1" applyAlignment="1">
      <alignment horizontal="center" wrapText="1"/>
    </xf>
    <xf numFmtId="0" fontId="10" fillId="3" borderId="35" xfId="12" applyFont="1" applyFill="1" applyBorder="1" applyAlignment="1">
      <alignment horizontal="center" vertical="center" wrapText="1"/>
    </xf>
    <xf numFmtId="0" fontId="10" fillId="3" borderId="23" xfId="12" applyFont="1" applyFill="1" applyBorder="1" applyAlignment="1">
      <alignment horizontal="center" vertical="center" wrapText="1"/>
    </xf>
    <xf numFmtId="0" fontId="10" fillId="3" borderId="38" xfId="12" applyFont="1" applyFill="1" applyBorder="1" applyAlignment="1">
      <alignment horizontal="center" vertical="center" wrapText="1"/>
    </xf>
    <xf numFmtId="0" fontId="10" fillId="3" borderId="37" xfId="12" applyFont="1" applyFill="1" applyBorder="1" applyAlignment="1">
      <alignment horizontal="center" vertical="top"/>
    </xf>
    <xf numFmtId="0" fontId="10" fillId="3" borderId="35" xfId="6" applyFont="1" applyFill="1" applyBorder="1">
      <alignment horizontal="center" vertical="center" wrapText="1"/>
    </xf>
    <xf numFmtId="0" fontId="10" fillId="3" borderId="38" xfId="6" applyFont="1" applyFill="1" applyBorder="1">
      <alignment horizontal="center" vertical="center" wrapText="1"/>
    </xf>
    <xf numFmtId="0" fontId="35" fillId="0" borderId="0" xfId="2" applyFont="1" applyAlignment="1">
      <alignment horizontal="center" vertical="center" wrapText="1"/>
    </xf>
    <xf numFmtId="0" fontId="35" fillId="0" borderId="0" xfId="2" applyFont="1" applyAlignment="1">
      <alignment horizontal="center" vertical="center" readingOrder="2"/>
    </xf>
    <xf numFmtId="1" fontId="8" fillId="3" borderId="35" xfId="4" applyFont="1" applyFill="1" applyBorder="1">
      <alignment horizontal="center" vertical="center"/>
    </xf>
    <xf numFmtId="1" fontId="8" fillId="3" borderId="38" xfId="4" applyFont="1" applyFill="1" applyBorder="1">
      <alignment horizontal="center" vertical="center"/>
    </xf>
    <xf numFmtId="0" fontId="8" fillId="3" borderId="35" xfId="5" applyFont="1" applyFill="1" applyBorder="1">
      <alignment horizontal="center" vertical="center" wrapText="1"/>
    </xf>
    <xf numFmtId="0" fontId="8" fillId="3" borderId="38" xfId="5" applyFont="1" applyFill="1" applyBorder="1">
      <alignment horizontal="center" vertical="center" wrapText="1"/>
    </xf>
    <xf numFmtId="0" fontId="6" fillId="3" borderId="40" xfId="6" applyFont="1" applyFill="1" applyBorder="1">
      <alignment horizontal="center" vertical="center" wrapText="1"/>
    </xf>
    <xf numFmtId="0" fontId="6" fillId="3" borderId="35" xfId="10" applyFont="1" applyFill="1" applyBorder="1" applyAlignment="1">
      <alignment horizontal="center" vertical="center" wrapText="1"/>
    </xf>
    <xf numFmtId="0" fontId="5" fillId="3" borderId="38" xfId="10" applyFont="1" applyFill="1" applyBorder="1" applyAlignment="1">
      <alignment horizontal="center" vertical="center" wrapText="1"/>
    </xf>
    <xf numFmtId="0" fontId="10" fillId="3" borderId="35" xfId="5" applyFont="1" applyFill="1" applyBorder="1">
      <alignment horizontal="center" vertical="center" wrapText="1"/>
    </xf>
    <xf numFmtId="0" fontId="10" fillId="3" borderId="38" xfId="5" applyFont="1" applyFill="1" applyBorder="1">
      <alignment horizontal="center" vertical="center" wrapText="1"/>
    </xf>
    <xf numFmtId="0" fontId="8" fillId="4" borderId="27" xfId="16" applyFont="1" applyFill="1" applyBorder="1">
      <alignment horizontal="right" vertical="center" wrapText="1" indent="1" readingOrder="2"/>
    </xf>
    <xf numFmtId="0" fontId="8" fillId="4" borderId="23" xfId="16" applyFont="1" applyFill="1" applyBorder="1">
      <alignment horizontal="right" vertical="center" wrapText="1" indent="1" readingOrder="2"/>
    </xf>
    <xf numFmtId="0" fontId="29" fillId="4" borderId="27" xfId="9" applyFont="1" applyFill="1" applyBorder="1">
      <alignment horizontal="left" vertical="center" wrapText="1" indent="1"/>
    </xf>
    <xf numFmtId="0" fontId="29" fillId="4" borderId="23" xfId="9" applyFont="1" applyFill="1" applyBorder="1">
      <alignment horizontal="left" vertical="center" wrapText="1" indent="1"/>
    </xf>
    <xf numFmtId="0" fontId="8" fillId="3" borderId="23" xfId="16" applyFont="1" applyFill="1" applyBorder="1">
      <alignment horizontal="right" vertical="center" wrapText="1" indent="1" readingOrder="2"/>
    </xf>
    <xf numFmtId="0" fontId="29" fillId="3" borderId="23" xfId="9" applyFont="1" applyFill="1" applyBorder="1">
      <alignment horizontal="left" vertical="center" wrapText="1" indent="1"/>
    </xf>
    <xf numFmtId="0" fontId="8" fillId="0" borderId="52" xfId="10" applyFont="1" applyFill="1" applyBorder="1" applyAlignment="1">
      <alignment horizontal="center" vertical="center"/>
    </xf>
    <xf numFmtId="0" fontId="8" fillId="0" borderId="23" xfId="10" applyFont="1" applyFill="1" applyBorder="1" applyAlignment="1">
      <alignment horizontal="center" vertical="center"/>
    </xf>
    <xf numFmtId="0" fontId="8" fillId="0" borderId="25" xfId="10" applyFont="1" applyFill="1" applyBorder="1" applyAlignment="1">
      <alignment horizontal="center" vertical="center"/>
    </xf>
    <xf numFmtId="0" fontId="10" fillId="0" borderId="53" xfId="10" applyFont="1" applyFill="1" applyBorder="1" applyAlignment="1">
      <alignment horizontal="center" vertical="center"/>
    </xf>
    <xf numFmtId="0" fontId="10" fillId="0" borderId="24" xfId="10" applyFont="1" applyFill="1" applyBorder="1" applyAlignment="1">
      <alignment horizontal="center" vertical="center"/>
    </xf>
    <xf numFmtId="0" fontId="10" fillId="0" borderId="26" xfId="10" applyFont="1" applyFill="1" applyBorder="1" applyAlignment="1">
      <alignment horizontal="center" vertical="center"/>
    </xf>
    <xf numFmtId="0" fontId="8" fillId="3" borderId="39" xfId="16" applyFont="1" applyFill="1" applyBorder="1">
      <alignment horizontal="right" vertical="center" wrapText="1" indent="1" readingOrder="2"/>
    </xf>
    <xf numFmtId="0" fontId="29" fillId="3" borderId="39" xfId="9" applyFont="1" applyFill="1" applyBorder="1">
      <alignment horizontal="left" vertical="center" wrapText="1" indent="1"/>
    </xf>
    <xf numFmtId="0" fontId="8" fillId="3" borderId="38" xfId="16" applyFont="1" applyFill="1" applyBorder="1">
      <alignment horizontal="right" vertical="center" wrapText="1" indent="1" readingOrder="2"/>
    </xf>
    <xf numFmtId="0" fontId="29" fillId="3" borderId="38" xfId="9" applyFont="1" applyFill="1" applyBorder="1">
      <alignment horizontal="left" vertical="center" wrapText="1" indent="1"/>
    </xf>
    <xf numFmtId="1" fontId="9" fillId="3" borderId="19" xfId="4" applyFont="1" applyFill="1" applyBorder="1">
      <alignment horizontal="center" vertical="center"/>
    </xf>
    <xf numFmtId="0" fontId="36" fillId="3" borderId="20" xfId="5" applyFont="1" applyFill="1" applyBorder="1">
      <alignment horizontal="center" vertical="center" wrapText="1"/>
    </xf>
    <xf numFmtId="0" fontId="11" fillId="3" borderId="20" xfId="6" applyFont="1" applyFill="1" applyBorder="1" applyAlignment="1">
      <alignment horizontal="center" vertical="center" wrapText="1"/>
    </xf>
    <xf numFmtId="0" fontId="3" fillId="0" borderId="0" xfId="2" applyFont="1" applyAlignment="1">
      <alignment horizontal="center" vertical="center" readingOrder="2"/>
    </xf>
    <xf numFmtId="0" fontId="5" fillId="0" borderId="0" xfId="3" applyFont="1" applyBorder="1" applyAlignment="1">
      <alignment horizontal="center" vertical="center"/>
    </xf>
    <xf numFmtId="0" fontId="36" fillId="3" borderId="20" xfId="5" applyFont="1" applyFill="1" applyBorder="1" applyAlignment="1">
      <alignment horizontal="center" vertical="center" wrapText="1"/>
    </xf>
    <xf numFmtId="0" fontId="11" fillId="3" borderId="21" xfId="6" applyFont="1" applyFill="1" applyBorder="1" applyAlignment="1">
      <alignment horizontal="center" vertical="center" wrapText="1"/>
    </xf>
    <xf numFmtId="0" fontId="8" fillId="4" borderId="35" xfId="16" applyFont="1" applyFill="1" applyBorder="1">
      <alignment horizontal="right" vertical="center" wrapText="1" indent="1" readingOrder="2"/>
    </xf>
    <xf numFmtId="0" fontId="8" fillId="4" borderId="38" xfId="16" applyFont="1" applyFill="1" applyBorder="1">
      <alignment horizontal="right" vertical="center" wrapText="1" indent="1" readingOrder="2"/>
    </xf>
    <xf numFmtId="0" fontId="10" fillId="4" borderId="35" xfId="9" applyFont="1" applyFill="1" applyBorder="1">
      <alignment horizontal="left" vertical="center" wrapText="1" indent="1"/>
    </xf>
    <xf numFmtId="0" fontId="10" fillId="4" borderId="23" xfId="9" applyFont="1" applyFill="1" applyBorder="1">
      <alignment horizontal="left" vertical="center" wrapText="1" indent="1"/>
    </xf>
    <xf numFmtId="0" fontId="10" fillId="4" borderId="38" xfId="9" applyFont="1" applyFill="1" applyBorder="1">
      <alignment horizontal="left" vertical="center" wrapText="1" indent="1"/>
    </xf>
    <xf numFmtId="0" fontId="29" fillId="3" borderId="24" xfId="9" applyFont="1" applyFill="1" applyBorder="1">
      <alignment horizontal="left" vertical="center" wrapText="1" indent="1"/>
    </xf>
    <xf numFmtId="0" fontId="29" fillId="3" borderId="54" xfId="9" applyFont="1" applyFill="1" applyBorder="1">
      <alignment horizontal="left" vertical="center" wrapText="1" indent="1"/>
    </xf>
    <xf numFmtId="1" fontId="9" fillId="3" borderId="55" xfId="4" applyFont="1" applyFill="1" applyBorder="1" applyAlignment="1">
      <alignment horizontal="center" vertical="center"/>
    </xf>
    <xf numFmtId="1" fontId="9" fillId="3" borderId="51" xfId="4" applyFont="1" applyFill="1" applyBorder="1" applyAlignment="1">
      <alignment horizontal="center" vertical="center"/>
    </xf>
    <xf numFmtId="1" fontId="9" fillId="3" borderId="56" xfId="4" applyFont="1" applyFill="1" applyBorder="1" applyAlignment="1">
      <alignment horizontal="center" vertical="center"/>
    </xf>
    <xf numFmtId="0" fontId="11" fillId="3" borderId="57" xfId="6" applyFont="1" applyFill="1" applyBorder="1" applyAlignment="1">
      <alignment horizontal="center" vertical="center" wrapText="1"/>
    </xf>
    <xf numFmtId="0" fontId="11" fillId="3" borderId="18" xfId="6" applyFont="1" applyFill="1" applyBorder="1" applyAlignment="1">
      <alignment horizontal="center" vertical="center" wrapText="1"/>
    </xf>
    <xf numFmtId="0" fontId="11" fillId="3" borderId="33" xfId="6" applyFont="1" applyFill="1" applyBorder="1" applyAlignment="1">
      <alignment horizontal="center" vertical="center" wrapText="1"/>
    </xf>
    <xf numFmtId="0" fontId="6" fillId="0" borderId="0" xfId="1" applyFont="1" applyBorder="1" applyAlignment="1">
      <alignment horizontal="right" vertical="center" wrapText="1"/>
    </xf>
    <xf numFmtId="1" fontId="37" fillId="3" borderId="41" xfId="4" applyFont="1" applyFill="1" applyBorder="1" applyAlignment="1">
      <alignment horizontal="center" vertical="center"/>
    </xf>
    <xf numFmtId="1" fontId="37" fillId="3" borderId="44" xfId="4" applyFont="1" applyFill="1" applyBorder="1" applyAlignment="1">
      <alignment horizontal="center" vertical="center"/>
    </xf>
    <xf numFmtId="0" fontId="8" fillId="3" borderId="43" xfId="6" applyFont="1" applyFill="1" applyBorder="1" applyAlignment="1">
      <alignment horizontal="center" vertical="center" wrapText="1"/>
    </xf>
    <xf numFmtId="0" fontId="8" fillId="3" borderId="45" xfId="6" applyFont="1" applyFill="1" applyBorder="1" applyAlignment="1">
      <alignment horizontal="center" vertical="center" wrapText="1"/>
    </xf>
    <xf numFmtId="0" fontId="3" fillId="4" borderId="0" xfId="2" applyFont="1" applyFill="1" applyAlignment="1">
      <alignment horizontal="center" vertical="center" wrapText="1"/>
    </xf>
    <xf numFmtId="0" fontId="8" fillId="3" borderId="43" xfId="5" applyFont="1" applyFill="1" applyBorder="1" applyAlignment="1">
      <alignment horizontal="center" vertical="center"/>
    </xf>
    <xf numFmtId="0" fontId="8" fillId="3" borderId="59" xfId="5" applyFont="1" applyFill="1" applyBorder="1" applyAlignment="1">
      <alignment horizontal="center" vertical="center"/>
    </xf>
    <xf numFmtId="0" fontId="8" fillId="3" borderId="41" xfId="5" applyFont="1" applyFill="1" applyBorder="1" applyAlignment="1">
      <alignment horizontal="center" vertical="center"/>
    </xf>
    <xf numFmtId="0" fontId="8" fillId="3" borderId="42" xfId="5" applyFont="1" applyFill="1" applyBorder="1" applyAlignment="1">
      <alignment horizontal="center" vertical="center" wrapText="1"/>
    </xf>
    <xf numFmtId="0" fontId="3" fillId="4" borderId="0" xfId="2" applyFont="1" applyFill="1" applyAlignment="1">
      <alignment horizontal="center" vertical="center" readingOrder="2"/>
    </xf>
    <xf numFmtId="0" fontId="8" fillId="0" borderId="0" xfId="1" applyFont="1" applyBorder="1" applyAlignment="1">
      <alignment horizontal="right" vertical="center" wrapText="1"/>
    </xf>
    <xf numFmtId="0" fontId="29" fillId="0" borderId="0" xfId="1" applyFont="1" applyAlignment="1">
      <alignment horizontal="left" vertical="center" wrapText="1"/>
    </xf>
    <xf numFmtId="0" fontId="20" fillId="0" borderId="0" xfId="1" applyFont="1" applyAlignment="1">
      <alignment horizontal="left" vertical="center" wrapText="1"/>
    </xf>
    <xf numFmtId="1" fontId="8" fillId="3" borderId="41" xfId="4" applyFont="1" applyFill="1" applyBorder="1" applyAlignment="1">
      <alignment horizontal="center" vertical="center"/>
    </xf>
    <xf numFmtId="1" fontId="8" fillId="3" borderId="7" xfId="4" applyFont="1" applyFill="1" applyBorder="1" applyAlignment="1">
      <alignment horizontal="center" vertical="center"/>
    </xf>
    <xf numFmtId="1" fontId="8" fillId="3" borderId="44" xfId="4" applyFont="1" applyFill="1" applyBorder="1" applyAlignment="1">
      <alignment horizontal="center" vertical="center"/>
    </xf>
    <xf numFmtId="0" fontId="8" fillId="3" borderId="42" xfId="5" applyFont="1" applyFill="1" applyBorder="1" applyAlignment="1">
      <alignment horizontal="center" vertical="center"/>
    </xf>
    <xf numFmtId="0" fontId="10" fillId="3" borderId="43" xfId="6" applyFont="1" applyFill="1" applyBorder="1" applyAlignment="1">
      <alignment horizontal="center" vertical="center" wrapText="1"/>
    </xf>
    <xf numFmtId="0" fontId="10" fillId="3" borderId="9" xfId="6" applyFont="1" applyFill="1" applyBorder="1" applyAlignment="1">
      <alignment horizontal="center" vertical="center" wrapText="1"/>
    </xf>
    <xf numFmtId="0" fontId="10" fillId="3" borderId="45" xfId="6" applyFont="1" applyFill="1" applyBorder="1" applyAlignment="1">
      <alignment horizontal="center" vertical="center" wrapText="1"/>
    </xf>
    <xf numFmtId="0" fontId="10" fillId="3" borderId="8" xfId="5" applyFont="1" applyFill="1" applyBorder="1" applyAlignment="1">
      <alignment horizontal="center" vertical="center"/>
    </xf>
    <xf numFmtId="0" fontId="10" fillId="3" borderId="8" xfId="5" applyFont="1" applyFill="1" applyBorder="1" applyAlignment="1">
      <alignment horizontal="center" vertical="center" wrapText="1"/>
    </xf>
    <xf numFmtId="0" fontId="3" fillId="4" borderId="0" xfId="3" applyFont="1" applyFill="1" applyAlignment="1">
      <alignment horizontal="center" vertical="center" readingOrder="2"/>
    </xf>
  </cellXfs>
  <cellStyles count="27">
    <cellStyle name="H1" xfId="2"/>
    <cellStyle name="H2" xfId="3"/>
    <cellStyle name="had" xfId="18"/>
    <cellStyle name="had 2" xfId="24"/>
    <cellStyle name="had0" xfId="19"/>
    <cellStyle name="Had1" xfId="4"/>
    <cellStyle name="Had2" xfId="6"/>
    <cellStyle name="Had3" xfId="5"/>
    <cellStyle name="inxa" xfId="20"/>
    <cellStyle name="inxe" xfId="21"/>
    <cellStyle name="Normal" xfId="0" builtinId="0"/>
    <cellStyle name="Normal 2" xfId="1"/>
    <cellStyle name="Normal 2 2" xfId="11"/>
    <cellStyle name="Normal_ذوي الاحتياجات-بعد التعديل" xfId="12"/>
    <cellStyle name="NotA" xfId="22"/>
    <cellStyle name="T1" xfId="13"/>
    <cellStyle name="T1 2" xfId="25"/>
    <cellStyle name="T2" xfId="14"/>
    <cellStyle name="Total 2" xfId="10"/>
    <cellStyle name="Total1" xfId="17"/>
    <cellStyle name="TXT1" xfId="16"/>
    <cellStyle name="TXT1 2" xfId="26"/>
    <cellStyle name="TXT1_فصل ذوي الإعاقة- 2009" xfId="7"/>
    <cellStyle name="TXT2" xfId="8"/>
    <cellStyle name="TXT3" xfId="9"/>
    <cellStyle name="TXT4" xfId="15"/>
    <cellStyle name="TXT5" xfId="23"/>
  </cellStyles>
  <dxfs count="0"/>
  <tableStyles count="0" defaultTableStyle="TableStyleMedium9" defaultPivotStyle="PivotStyleLight16"/>
  <colors>
    <mruColors>
      <color rgb="FF993366"/>
      <color rgb="FF9900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chartsheet" Target="chartsheets/sheet1.xml"/><Relationship Id="rId18" Type="http://schemas.openxmlformats.org/officeDocument/2006/relationships/chartsheet" Target="chartsheets/sheet3.xml"/><Relationship Id="rId26" Type="http://schemas.openxmlformats.org/officeDocument/2006/relationships/worksheet" Target="worksheets/sheet22.xml"/><Relationship Id="rId39" Type="http://schemas.openxmlformats.org/officeDocument/2006/relationships/calcChain" Target="calcChain.xml"/><Relationship Id="rId21" Type="http://schemas.openxmlformats.org/officeDocument/2006/relationships/worksheet" Target="worksheets/sheet17.xml"/><Relationship Id="rId34" Type="http://schemas.openxmlformats.org/officeDocument/2006/relationships/worksheet" Target="worksheets/sheet30.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4.xml"/><Relationship Id="rId20" Type="http://schemas.openxmlformats.org/officeDocument/2006/relationships/chartsheet" Target="chartsheets/sheet4.xml"/><Relationship Id="rId29" Type="http://schemas.openxmlformats.org/officeDocument/2006/relationships/worksheet" Target="worksheets/sheet25.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0.xml"/><Relationship Id="rId32" Type="http://schemas.openxmlformats.org/officeDocument/2006/relationships/worksheet" Target="worksheets/sheet28.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hartsheet" Target="chartsheets/sheet2.xml"/><Relationship Id="rId23" Type="http://schemas.openxmlformats.org/officeDocument/2006/relationships/worksheet" Target="worksheets/sheet19.xml"/><Relationship Id="rId28" Type="http://schemas.openxmlformats.org/officeDocument/2006/relationships/worksheet" Target="worksheets/sheet24.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6.xml"/><Relationship Id="rId31" Type="http://schemas.openxmlformats.org/officeDocument/2006/relationships/worksheet" Target="worksheets/sheet2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 Id="rId22" Type="http://schemas.openxmlformats.org/officeDocument/2006/relationships/worksheet" Target="worksheets/sheet18.xml"/><Relationship Id="rId27" Type="http://schemas.openxmlformats.org/officeDocument/2006/relationships/worksheet" Target="worksheets/sheet23.xml"/><Relationship Id="rId30" Type="http://schemas.openxmlformats.org/officeDocument/2006/relationships/worksheet" Target="worksheets/sheet26.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5.xml"/><Relationship Id="rId25" Type="http://schemas.openxmlformats.org/officeDocument/2006/relationships/worksheet" Target="worksheets/sheet21.xml"/><Relationship Id="rId33" Type="http://schemas.openxmlformats.org/officeDocument/2006/relationships/worksheet" Target="worksheets/sheet29.xml"/><Relationship Id="rId38"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ar-QA" sz="1400" b="1" i="0" u="none" strike="noStrike" baseline="0">
                <a:solidFill>
                  <a:srgbClr val="000000"/>
                </a:solidFill>
                <a:latin typeface="Arial"/>
                <a:cs typeface="Arial"/>
              </a:rPr>
              <a:t>المسجلون في مراكز ذوي الإعاقة حسب نوع الإعاقة والنوع</a:t>
            </a:r>
          </a:p>
          <a:p>
            <a:pPr>
              <a:defRPr sz="1000" b="0" i="0" u="none" strike="noStrike" baseline="0">
                <a:solidFill>
                  <a:srgbClr val="000000"/>
                </a:solidFill>
                <a:latin typeface="Arial"/>
                <a:ea typeface="Arial"/>
                <a:cs typeface="Arial"/>
              </a:defRPr>
            </a:pPr>
            <a:r>
              <a:rPr lang="ar-QA" sz="1400" b="1" i="0" u="none" strike="noStrike" baseline="0">
                <a:solidFill>
                  <a:srgbClr val="000000"/>
                </a:solidFill>
                <a:latin typeface="Arial"/>
                <a:cs typeface="Arial"/>
              </a:rPr>
              <a:t> قطريون -2011</a:t>
            </a:r>
          </a:p>
          <a:p>
            <a:pPr>
              <a:defRPr sz="1000" b="0" i="0" u="none" strike="noStrike" baseline="0">
                <a:solidFill>
                  <a:srgbClr val="000000"/>
                </a:solidFill>
                <a:latin typeface="Arial"/>
                <a:ea typeface="Arial"/>
                <a:cs typeface="Arial"/>
              </a:defRPr>
            </a:pPr>
            <a:r>
              <a:rPr lang="en-US" sz="1200" b="1" i="0" u="none" strike="noStrike" baseline="0">
                <a:solidFill>
                  <a:srgbClr val="000000"/>
                </a:solidFill>
                <a:latin typeface="Arial"/>
                <a:cs typeface="Arial"/>
              </a:rPr>
              <a:t>Registered Disabled  by Type of Disability and Gender</a:t>
            </a:r>
          </a:p>
          <a:p>
            <a:pPr>
              <a:defRPr sz="1000" b="0" i="0" u="none" strike="noStrike" baseline="0">
                <a:solidFill>
                  <a:srgbClr val="000000"/>
                </a:solidFill>
                <a:latin typeface="Arial"/>
                <a:ea typeface="Arial"/>
                <a:cs typeface="Arial"/>
              </a:defRPr>
            </a:pPr>
            <a:r>
              <a:rPr lang="en-US" sz="1200" b="1" i="0" u="none" strike="noStrike" baseline="0">
                <a:solidFill>
                  <a:srgbClr val="000000"/>
                </a:solidFill>
                <a:latin typeface="Arial"/>
                <a:cs typeface="Arial"/>
              </a:rPr>
              <a:t> Qataris - 2011</a:t>
            </a:r>
            <a:endParaRPr lang="en-US" sz="1400" b="1" i="0" u="none" strike="noStrike" baseline="0">
              <a:solidFill>
                <a:srgbClr val="000000"/>
              </a:solidFill>
              <a:latin typeface="Arial"/>
              <a:cs typeface="Arial"/>
            </a:endParaRPr>
          </a:p>
          <a:p>
            <a:pPr>
              <a:defRPr sz="1000" b="0" i="0" u="none" strike="noStrike" baseline="0">
                <a:solidFill>
                  <a:srgbClr val="000000"/>
                </a:solidFill>
                <a:latin typeface="Arial"/>
                <a:ea typeface="Arial"/>
                <a:cs typeface="Arial"/>
              </a:defRPr>
            </a:pPr>
            <a:endParaRPr lang="en-US" sz="1400" b="1" i="0" u="none" strike="noStrike" baseline="0">
              <a:solidFill>
                <a:srgbClr val="000000"/>
              </a:solidFill>
              <a:latin typeface="Arial"/>
              <a:cs typeface="Arial"/>
            </a:endParaRPr>
          </a:p>
        </c:rich>
      </c:tx>
      <c:layout>
        <c:manualLayout>
          <c:xMode val="edge"/>
          <c:yMode val="edge"/>
          <c:x val="0.32288407699038146"/>
          <c:y val="4.7619047619047623E-3"/>
        </c:manualLayout>
      </c:layout>
      <c:overlay val="0"/>
      <c:spPr>
        <a:noFill/>
        <a:ln w="25400">
          <a:noFill/>
        </a:ln>
      </c:spPr>
    </c:title>
    <c:autoTitleDeleted val="0"/>
    <c:plotArea>
      <c:layout>
        <c:manualLayout>
          <c:layoutTarget val="inner"/>
          <c:xMode val="edge"/>
          <c:yMode val="edge"/>
          <c:x val="6.9581281528154473E-2"/>
          <c:y val="0.20073956682514529"/>
          <c:w val="0.9200746160632115"/>
          <c:h val="0.59421723631614198"/>
        </c:manualLayout>
      </c:layout>
      <c:barChart>
        <c:barDir val="col"/>
        <c:grouping val="clustered"/>
        <c:varyColors val="0"/>
        <c:ser>
          <c:idx val="0"/>
          <c:order val="0"/>
          <c:tx>
            <c:strRef>
              <c:f>'192'!$D$51</c:f>
              <c:strCache>
                <c:ptCount val="1"/>
                <c:pt idx="0">
                  <c:v>ذكور Males  </c:v>
                </c:pt>
              </c:strCache>
            </c:strRef>
          </c:tx>
          <c:spPr>
            <a:solidFill>
              <a:schemeClr val="accent1"/>
            </a:solidFill>
            <a:ln w="12700">
              <a:noFill/>
              <a:prstDash val="solid"/>
            </a:ln>
          </c:spPr>
          <c:invertIfNegative val="0"/>
          <c:cat>
            <c:strRef>
              <c:f>'192'!$C$52:$C$61</c:f>
              <c:strCache>
                <c:ptCount val="10"/>
                <c:pt idx="0">
                  <c:v>اعاقه ذهنيه
Intellectual Disability</c:v>
                </c:pt>
                <c:pt idx="1">
                  <c:v> اعاقه حركيه
Physical Disability  </c:v>
                </c:pt>
                <c:pt idx="2">
                  <c:v> اعاقه متعدده
Multiple Disability</c:v>
                </c:pt>
                <c:pt idx="3">
                  <c:v> اعاقه بصريه
Visual Disability</c:v>
                </c:pt>
                <c:pt idx="4">
                  <c:v>اعاقه سمعيه
 Hearing Disability </c:v>
                </c:pt>
                <c:pt idx="5">
                  <c:v>  اضطرابات النطق واللغه
Speech &amp; Language Disability </c:v>
                </c:pt>
                <c:pt idx="6">
                  <c:v> اعاقه نفسيه واجتماعيه
Psycho-Social Disability  </c:v>
                </c:pt>
                <c:pt idx="7">
                  <c:v> اعاقات نمائيه
Development Disability  </c:v>
                </c:pt>
                <c:pt idx="8">
                  <c:v> اعاقات كبر السن
Elderly Age Disability </c:v>
                </c:pt>
                <c:pt idx="9">
                  <c:v>   أخرى    Others</c:v>
                </c:pt>
              </c:strCache>
            </c:strRef>
          </c:cat>
          <c:val>
            <c:numRef>
              <c:f>'192'!$D$52:$D$61</c:f>
              <c:numCache>
                <c:formatCode>General</c:formatCode>
                <c:ptCount val="10"/>
                <c:pt idx="0">
                  <c:v>730</c:v>
                </c:pt>
                <c:pt idx="1">
                  <c:v>586</c:v>
                </c:pt>
                <c:pt idx="2">
                  <c:v>455</c:v>
                </c:pt>
                <c:pt idx="3">
                  <c:v>264</c:v>
                </c:pt>
                <c:pt idx="4">
                  <c:v>190</c:v>
                </c:pt>
                <c:pt idx="5">
                  <c:v>7</c:v>
                </c:pt>
                <c:pt idx="6">
                  <c:v>6</c:v>
                </c:pt>
                <c:pt idx="7">
                  <c:v>5</c:v>
                </c:pt>
                <c:pt idx="8">
                  <c:v>4</c:v>
                </c:pt>
                <c:pt idx="9">
                  <c:v>0</c:v>
                </c:pt>
              </c:numCache>
            </c:numRef>
          </c:val>
        </c:ser>
        <c:ser>
          <c:idx val="1"/>
          <c:order val="1"/>
          <c:tx>
            <c:strRef>
              <c:f>'192'!$E$51</c:f>
              <c:strCache>
                <c:ptCount val="1"/>
                <c:pt idx="0">
                  <c:v>إناث Females</c:v>
                </c:pt>
              </c:strCache>
            </c:strRef>
          </c:tx>
          <c:spPr>
            <a:solidFill>
              <a:schemeClr val="accent2"/>
            </a:solidFill>
            <a:ln w="12700">
              <a:noFill/>
              <a:prstDash val="solid"/>
            </a:ln>
          </c:spPr>
          <c:invertIfNegative val="0"/>
          <c:cat>
            <c:strRef>
              <c:f>'192'!$C$52:$C$61</c:f>
              <c:strCache>
                <c:ptCount val="10"/>
                <c:pt idx="0">
                  <c:v>اعاقه ذهنيه
Intellectual Disability</c:v>
                </c:pt>
                <c:pt idx="1">
                  <c:v> اعاقه حركيه
Physical Disability  </c:v>
                </c:pt>
                <c:pt idx="2">
                  <c:v> اعاقه متعدده
Multiple Disability</c:v>
                </c:pt>
                <c:pt idx="3">
                  <c:v> اعاقه بصريه
Visual Disability</c:v>
                </c:pt>
                <c:pt idx="4">
                  <c:v>اعاقه سمعيه
 Hearing Disability </c:v>
                </c:pt>
                <c:pt idx="5">
                  <c:v>  اضطرابات النطق واللغه
Speech &amp; Language Disability </c:v>
                </c:pt>
                <c:pt idx="6">
                  <c:v> اعاقه نفسيه واجتماعيه
Psycho-Social Disability  </c:v>
                </c:pt>
                <c:pt idx="7">
                  <c:v> اعاقات نمائيه
Development Disability  </c:v>
                </c:pt>
                <c:pt idx="8">
                  <c:v> اعاقات كبر السن
Elderly Age Disability </c:v>
                </c:pt>
                <c:pt idx="9">
                  <c:v>   أخرى    Others</c:v>
                </c:pt>
              </c:strCache>
            </c:strRef>
          </c:cat>
          <c:val>
            <c:numRef>
              <c:f>'192'!$E$52:$E$61</c:f>
              <c:numCache>
                <c:formatCode>General</c:formatCode>
                <c:ptCount val="10"/>
                <c:pt idx="0">
                  <c:v>497</c:v>
                </c:pt>
                <c:pt idx="1">
                  <c:v>321</c:v>
                </c:pt>
                <c:pt idx="2">
                  <c:v>329</c:v>
                </c:pt>
                <c:pt idx="3">
                  <c:v>245</c:v>
                </c:pt>
                <c:pt idx="4">
                  <c:v>144</c:v>
                </c:pt>
                <c:pt idx="5">
                  <c:v>0</c:v>
                </c:pt>
                <c:pt idx="6">
                  <c:v>1</c:v>
                </c:pt>
                <c:pt idx="7">
                  <c:v>3</c:v>
                </c:pt>
                <c:pt idx="8">
                  <c:v>0</c:v>
                </c:pt>
                <c:pt idx="9">
                  <c:v>0</c:v>
                </c:pt>
              </c:numCache>
            </c:numRef>
          </c:val>
        </c:ser>
        <c:dLbls>
          <c:showLegendKey val="0"/>
          <c:showVal val="0"/>
          <c:showCatName val="0"/>
          <c:showSerName val="0"/>
          <c:showPercent val="0"/>
          <c:showBubbleSize val="0"/>
        </c:dLbls>
        <c:gapWidth val="90"/>
        <c:axId val="108801408"/>
        <c:axId val="108803584"/>
      </c:barChart>
      <c:catAx>
        <c:axId val="108801408"/>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Arial"/>
                    <a:ea typeface="Arial"/>
                    <a:cs typeface="+mn-cs"/>
                  </a:defRPr>
                </a:pPr>
                <a:r>
                  <a:rPr lang="ar-QA" sz="1000" b="1" i="0" u="none" strike="noStrike" baseline="0">
                    <a:solidFill>
                      <a:srgbClr val="000000"/>
                    </a:solidFill>
                    <a:latin typeface="Times New Roman"/>
                    <a:cs typeface="+mn-cs"/>
                  </a:rPr>
                  <a:t>نوع الإعاقة </a:t>
                </a:r>
                <a:r>
                  <a:rPr lang="en-US" sz="1000" b="1" i="0" u="none" strike="noStrike" baseline="0">
                    <a:solidFill>
                      <a:srgbClr val="000000"/>
                    </a:solidFill>
                    <a:latin typeface="Arial" pitchFamily="34" charset="0"/>
                    <a:cs typeface="Arial" pitchFamily="34" charset="0"/>
                  </a:rPr>
                  <a:t>Type of Disability</a:t>
                </a:r>
              </a:p>
            </c:rich>
          </c:tx>
          <c:layout>
            <c:manualLayout>
              <c:xMode val="edge"/>
              <c:yMode val="edge"/>
              <c:x val="0.37155478353967647"/>
              <c:y val="0.95129923339614531"/>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ar-QA"/>
          </a:p>
        </c:txPr>
        <c:crossAx val="108803584"/>
        <c:crosses val="autoZero"/>
        <c:auto val="1"/>
        <c:lblAlgn val="ctr"/>
        <c:lblOffset val="100"/>
        <c:tickLblSkip val="1"/>
        <c:tickMarkSkip val="1"/>
        <c:noMultiLvlLbl val="0"/>
      </c:catAx>
      <c:valAx>
        <c:axId val="108803584"/>
        <c:scaling>
          <c:orientation val="minMax"/>
        </c:scaling>
        <c:delete val="0"/>
        <c:axPos val="l"/>
        <c:majorGridlines>
          <c:spPr>
            <a:ln w="19050">
              <a:solidFill>
                <a:schemeClr val="bg1">
                  <a:lumMod val="85000"/>
                </a:schemeClr>
              </a:solidFill>
              <a:prstDash val="sysDash"/>
            </a:ln>
          </c:spPr>
        </c:majorGridlines>
        <c:title>
          <c:tx>
            <c:rich>
              <a:bodyPr rot="0" vert="horz"/>
              <a:lstStyle/>
              <a:p>
                <a:pPr algn="ctr">
                  <a:defRPr sz="1000" b="0" i="0" u="none" strike="noStrike" baseline="0">
                    <a:solidFill>
                      <a:srgbClr val="000000"/>
                    </a:solidFill>
                    <a:latin typeface="Arial"/>
                    <a:ea typeface="Arial"/>
                    <a:cs typeface="+mn-cs"/>
                  </a:defRPr>
                </a:pPr>
                <a:r>
                  <a:rPr lang="ar-QA" sz="1200" b="1" i="0" u="none" strike="noStrike" baseline="0">
                    <a:solidFill>
                      <a:srgbClr val="000000"/>
                    </a:solidFill>
                    <a:latin typeface="Times New Roman"/>
                    <a:cs typeface="+mn-cs"/>
                  </a:rPr>
                  <a:t>العدد .</a:t>
                </a:r>
                <a:r>
                  <a:rPr lang="en-US" sz="1200" b="1" i="0" u="none" strike="noStrike" baseline="0">
                    <a:solidFill>
                      <a:srgbClr val="000000"/>
                    </a:solidFill>
                    <a:latin typeface="Arial" pitchFamily="34" charset="0"/>
                    <a:cs typeface="Arial" pitchFamily="34" charset="0"/>
                  </a:rPr>
                  <a:t>No</a:t>
                </a:r>
              </a:p>
            </c:rich>
          </c:tx>
          <c:layout>
            <c:manualLayout>
              <c:xMode val="edge"/>
              <c:yMode val="edge"/>
              <c:x val="9.4507853531836383E-3"/>
              <c:y val="0.139410759075083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ar-QA"/>
          </a:p>
        </c:txPr>
        <c:crossAx val="108801408"/>
        <c:crosses val="autoZero"/>
        <c:crossBetween val="between"/>
      </c:valAx>
      <c:spPr>
        <a:solidFill>
          <a:srgbClr val="FFFFFF"/>
        </a:solidFill>
        <a:ln w="25400">
          <a:noFill/>
        </a:ln>
      </c:spPr>
    </c:plotArea>
    <c:legend>
      <c:legendPos val="r"/>
      <c:layout>
        <c:manualLayout>
          <c:xMode val="edge"/>
          <c:yMode val="edge"/>
          <c:x val="0.77430869528405888"/>
          <c:y val="0.10012070995087612"/>
          <c:w val="0.21815814126251909"/>
          <c:h val="6.3950484794788959E-2"/>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ar-QA"/>
        </a:p>
      </c:txPr>
    </c:legend>
    <c:plotVisOnly val="1"/>
    <c:dispBlanksAs val="gap"/>
    <c:showDLblsOverMax val="0"/>
  </c:chart>
  <c:spPr>
    <a:noFill/>
    <a:ln w="38100">
      <a:noFill/>
      <a:prstDash val="solid"/>
    </a:ln>
  </c:spPr>
  <c:txPr>
    <a:bodyPr/>
    <a:lstStyle/>
    <a:p>
      <a:pPr>
        <a:defRPr sz="1000" b="0" i="0" u="none" strike="noStrike" baseline="0">
          <a:solidFill>
            <a:srgbClr val="000000"/>
          </a:solidFill>
          <a:latin typeface="Arial"/>
          <a:ea typeface="Arial"/>
          <a:cs typeface="Arial"/>
        </a:defRPr>
      </a:pPr>
      <a:endParaRPr lang="ar-QA"/>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ar-QA" sz="1400" b="1" i="0" u="none" strike="noStrike" baseline="0">
                <a:solidFill>
                  <a:srgbClr val="000000"/>
                </a:solidFill>
                <a:latin typeface="Arial"/>
                <a:cs typeface="Arial"/>
              </a:rPr>
              <a:t>المسجلون في مراكز ذوي الإعاقة حسب  نوع الإعاقة والنوع </a:t>
            </a:r>
          </a:p>
          <a:p>
            <a:pPr>
              <a:defRPr sz="1000" b="0" i="0" u="none" strike="noStrike" baseline="0">
                <a:solidFill>
                  <a:srgbClr val="000000"/>
                </a:solidFill>
                <a:latin typeface="Arial"/>
                <a:ea typeface="Arial"/>
                <a:cs typeface="Arial"/>
              </a:defRPr>
            </a:pPr>
            <a:r>
              <a:rPr lang="ar-QA" sz="1400" b="1" i="0" u="none" strike="noStrike" baseline="0">
                <a:solidFill>
                  <a:srgbClr val="000000"/>
                </a:solidFill>
                <a:latin typeface="Arial"/>
                <a:cs typeface="Arial"/>
              </a:rPr>
              <a:t>غير قطريين - 2011</a:t>
            </a:r>
            <a:endParaRPr lang="ar-QA" sz="1200" b="1" i="0" u="none" strike="noStrike" baseline="0">
              <a:solidFill>
                <a:srgbClr val="000000"/>
              </a:solidFill>
              <a:latin typeface="Arial"/>
              <a:cs typeface="Arial"/>
            </a:endParaRPr>
          </a:p>
          <a:p>
            <a:pPr>
              <a:defRPr sz="1000" b="0" i="0" u="none" strike="noStrike" baseline="0">
                <a:solidFill>
                  <a:srgbClr val="000000"/>
                </a:solidFill>
                <a:latin typeface="Arial"/>
                <a:ea typeface="Arial"/>
                <a:cs typeface="Arial"/>
              </a:defRPr>
            </a:pPr>
            <a:r>
              <a:rPr lang="en-US" sz="1200" b="1" i="0" u="none" strike="noStrike" baseline="0">
                <a:solidFill>
                  <a:srgbClr val="000000"/>
                </a:solidFill>
                <a:latin typeface="Arial"/>
                <a:cs typeface="Arial"/>
              </a:rPr>
              <a:t>Registered Disabled by Type of Disability and Gender</a:t>
            </a:r>
          </a:p>
          <a:p>
            <a:pPr>
              <a:defRPr sz="1000" b="0" i="0" u="none" strike="noStrike" baseline="0">
                <a:solidFill>
                  <a:srgbClr val="000000"/>
                </a:solidFill>
                <a:latin typeface="Arial"/>
                <a:ea typeface="Arial"/>
                <a:cs typeface="Arial"/>
              </a:defRPr>
            </a:pPr>
            <a:r>
              <a:rPr lang="en-US" sz="1200" b="1" i="0" u="none" strike="noStrike" baseline="0">
                <a:solidFill>
                  <a:srgbClr val="000000"/>
                </a:solidFill>
                <a:latin typeface="Arial"/>
                <a:cs typeface="Arial"/>
              </a:rPr>
              <a:t>  Non-Qataris - 2011</a:t>
            </a:r>
          </a:p>
        </c:rich>
      </c:tx>
      <c:layout>
        <c:manualLayout>
          <c:xMode val="edge"/>
          <c:yMode val="edge"/>
          <c:x val="0.28847220764071424"/>
          <c:y val="1.8820784656820033E-2"/>
        </c:manualLayout>
      </c:layout>
      <c:overlay val="0"/>
      <c:spPr>
        <a:noFill/>
        <a:ln w="25400">
          <a:noFill/>
        </a:ln>
      </c:spPr>
    </c:title>
    <c:autoTitleDeleted val="0"/>
    <c:plotArea>
      <c:layout>
        <c:manualLayout>
          <c:layoutTarget val="inner"/>
          <c:xMode val="edge"/>
          <c:yMode val="edge"/>
          <c:x val="4.8834628190899003E-2"/>
          <c:y val="0.19359065410941279"/>
          <c:w val="0.94488760571595032"/>
          <c:h val="0.60737755819738215"/>
        </c:manualLayout>
      </c:layout>
      <c:barChart>
        <c:barDir val="col"/>
        <c:grouping val="clustered"/>
        <c:varyColors val="0"/>
        <c:ser>
          <c:idx val="0"/>
          <c:order val="0"/>
          <c:tx>
            <c:strRef>
              <c:f>'193'!$E$50</c:f>
              <c:strCache>
                <c:ptCount val="1"/>
                <c:pt idx="0">
                  <c:v>ذكور Males  </c:v>
                </c:pt>
              </c:strCache>
            </c:strRef>
          </c:tx>
          <c:spPr>
            <a:solidFill>
              <a:schemeClr val="accent1"/>
            </a:solidFill>
            <a:ln w="25400">
              <a:solidFill>
                <a:schemeClr val="bg1"/>
              </a:solidFill>
            </a:ln>
          </c:spPr>
          <c:invertIfNegative val="0"/>
          <c:cat>
            <c:strRef>
              <c:f>'193'!$D$51:$D$60</c:f>
              <c:strCache>
                <c:ptCount val="10"/>
                <c:pt idx="0">
                  <c:v>اعاقه ذهنيه
Intellectual Disability</c:v>
                </c:pt>
                <c:pt idx="1">
                  <c:v> اعاقه حركيه
Physical Disability  </c:v>
                </c:pt>
                <c:pt idx="2">
                  <c:v> اعاقه متعدده
Multiple Disability</c:v>
                </c:pt>
                <c:pt idx="3">
                  <c:v>اعاقه سمعيه
 Hearing Disability </c:v>
                </c:pt>
                <c:pt idx="4">
                  <c:v> اعاقه بصريه
Visual Disability</c:v>
                </c:pt>
                <c:pt idx="5">
                  <c:v> اعاقات نمائيه
Development Disability  </c:v>
                </c:pt>
                <c:pt idx="6">
                  <c:v>  اضطرابات النطق واللغه
Speech &amp; Language Disability </c:v>
                </c:pt>
                <c:pt idx="7">
                  <c:v> اعاقه نفسيه واجتماعيه
Psycho-Social Disability  </c:v>
                </c:pt>
                <c:pt idx="8">
                  <c:v> اعاقات كبر السن
Elderly Age Disability </c:v>
                </c:pt>
                <c:pt idx="9">
                  <c:v>   أخرى    Others</c:v>
                </c:pt>
              </c:strCache>
            </c:strRef>
          </c:cat>
          <c:val>
            <c:numRef>
              <c:f>'193'!$E$51:$E$60</c:f>
              <c:numCache>
                <c:formatCode>General</c:formatCode>
                <c:ptCount val="10"/>
                <c:pt idx="0">
                  <c:v>501</c:v>
                </c:pt>
                <c:pt idx="1">
                  <c:v>387</c:v>
                </c:pt>
                <c:pt idx="2">
                  <c:v>374</c:v>
                </c:pt>
                <c:pt idx="3">
                  <c:v>254</c:v>
                </c:pt>
                <c:pt idx="4">
                  <c:v>208</c:v>
                </c:pt>
                <c:pt idx="5">
                  <c:v>43</c:v>
                </c:pt>
                <c:pt idx="6">
                  <c:v>10</c:v>
                </c:pt>
                <c:pt idx="7">
                  <c:v>7</c:v>
                </c:pt>
                <c:pt idx="8">
                  <c:v>5</c:v>
                </c:pt>
                <c:pt idx="9">
                  <c:v>1</c:v>
                </c:pt>
              </c:numCache>
            </c:numRef>
          </c:val>
        </c:ser>
        <c:ser>
          <c:idx val="1"/>
          <c:order val="1"/>
          <c:tx>
            <c:strRef>
              <c:f>'193'!$F$50</c:f>
              <c:strCache>
                <c:ptCount val="1"/>
                <c:pt idx="0">
                  <c:v>إناث Females</c:v>
                </c:pt>
              </c:strCache>
            </c:strRef>
          </c:tx>
          <c:spPr>
            <a:solidFill>
              <a:schemeClr val="accent2"/>
            </a:solidFill>
            <a:ln w="12700">
              <a:solidFill>
                <a:schemeClr val="bg1"/>
              </a:solidFill>
              <a:prstDash val="solid"/>
            </a:ln>
          </c:spPr>
          <c:invertIfNegative val="0"/>
          <c:cat>
            <c:strRef>
              <c:f>'193'!$D$51:$D$60</c:f>
              <c:strCache>
                <c:ptCount val="10"/>
                <c:pt idx="0">
                  <c:v>اعاقه ذهنيه
Intellectual Disability</c:v>
                </c:pt>
                <c:pt idx="1">
                  <c:v> اعاقه حركيه
Physical Disability  </c:v>
                </c:pt>
                <c:pt idx="2">
                  <c:v> اعاقه متعدده
Multiple Disability</c:v>
                </c:pt>
                <c:pt idx="3">
                  <c:v>اعاقه سمعيه
 Hearing Disability </c:v>
                </c:pt>
                <c:pt idx="4">
                  <c:v> اعاقه بصريه
Visual Disability</c:v>
                </c:pt>
                <c:pt idx="5">
                  <c:v> اعاقات نمائيه
Development Disability  </c:v>
                </c:pt>
                <c:pt idx="6">
                  <c:v>  اضطرابات النطق واللغه
Speech &amp; Language Disability </c:v>
                </c:pt>
                <c:pt idx="7">
                  <c:v> اعاقه نفسيه واجتماعيه
Psycho-Social Disability  </c:v>
                </c:pt>
                <c:pt idx="8">
                  <c:v> اعاقات كبر السن
Elderly Age Disability </c:v>
                </c:pt>
                <c:pt idx="9">
                  <c:v>   أخرى    Others</c:v>
                </c:pt>
              </c:strCache>
            </c:strRef>
          </c:cat>
          <c:val>
            <c:numRef>
              <c:f>'193'!$F$51:$F$60</c:f>
              <c:numCache>
                <c:formatCode>General</c:formatCode>
                <c:ptCount val="10"/>
                <c:pt idx="0">
                  <c:v>278</c:v>
                </c:pt>
                <c:pt idx="1">
                  <c:v>179</c:v>
                </c:pt>
                <c:pt idx="2">
                  <c:v>251</c:v>
                </c:pt>
                <c:pt idx="3">
                  <c:v>125</c:v>
                </c:pt>
                <c:pt idx="4">
                  <c:v>114</c:v>
                </c:pt>
                <c:pt idx="5">
                  <c:v>6</c:v>
                </c:pt>
                <c:pt idx="6">
                  <c:v>3</c:v>
                </c:pt>
                <c:pt idx="7">
                  <c:v>2</c:v>
                </c:pt>
                <c:pt idx="8">
                  <c:v>0</c:v>
                </c:pt>
                <c:pt idx="9">
                  <c:v>1</c:v>
                </c:pt>
              </c:numCache>
            </c:numRef>
          </c:val>
        </c:ser>
        <c:dLbls>
          <c:showLegendKey val="0"/>
          <c:showVal val="0"/>
          <c:showCatName val="0"/>
          <c:showSerName val="0"/>
          <c:showPercent val="0"/>
          <c:showBubbleSize val="0"/>
        </c:dLbls>
        <c:gapWidth val="150"/>
        <c:axId val="109133824"/>
        <c:axId val="109135744"/>
      </c:barChart>
      <c:catAx>
        <c:axId val="109133824"/>
        <c:scaling>
          <c:orientation val="minMax"/>
        </c:scaling>
        <c:delete val="0"/>
        <c:axPos val="b"/>
        <c:majorGridlines>
          <c:spPr>
            <a:ln>
              <a:solidFill>
                <a:schemeClr val="bg1">
                  <a:lumMod val="85000"/>
                </a:schemeClr>
              </a:solidFill>
            </a:ln>
          </c:spPr>
        </c:majorGridlines>
        <c:title>
          <c:tx>
            <c:rich>
              <a:bodyPr/>
              <a:lstStyle/>
              <a:p>
                <a:pPr>
                  <a:defRPr sz="1000" b="0" i="0" u="none" strike="noStrike" baseline="0">
                    <a:solidFill>
                      <a:srgbClr val="000000"/>
                    </a:solidFill>
                    <a:latin typeface="Arial"/>
                    <a:ea typeface="Arial"/>
                    <a:cs typeface="Arial"/>
                  </a:defRPr>
                </a:pPr>
                <a:r>
                  <a:rPr lang="ar-QA" sz="1000" b="1" i="0" u="none" strike="noStrike" baseline="0">
                    <a:solidFill>
                      <a:srgbClr val="000000"/>
                    </a:solidFill>
                    <a:latin typeface="Arial"/>
                    <a:cs typeface="Arial"/>
                  </a:rPr>
                  <a:t>نوع الإعاقة </a:t>
                </a:r>
                <a:r>
                  <a:rPr lang="en-US" sz="1000" b="1" i="0" u="none" strike="noStrike" baseline="0">
                    <a:solidFill>
                      <a:srgbClr val="000000"/>
                    </a:solidFill>
                    <a:latin typeface="Arial"/>
                    <a:cs typeface="Arial"/>
                  </a:rPr>
                  <a:t>Type of Disability</a:t>
                </a:r>
              </a:p>
            </c:rich>
          </c:tx>
          <c:layout>
            <c:manualLayout>
              <c:xMode val="edge"/>
              <c:yMode val="edge"/>
              <c:x val="0.42850662000583351"/>
              <c:y val="0.95274509803921781"/>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ar-QA"/>
          </a:p>
        </c:txPr>
        <c:crossAx val="109135744"/>
        <c:crosses val="autoZero"/>
        <c:auto val="1"/>
        <c:lblAlgn val="ctr"/>
        <c:lblOffset val="100"/>
        <c:tickLblSkip val="1"/>
        <c:tickMarkSkip val="1"/>
        <c:noMultiLvlLbl val="0"/>
      </c:catAx>
      <c:valAx>
        <c:axId val="109135744"/>
        <c:scaling>
          <c:orientation val="minMax"/>
        </c:scaling>
        <c:delete val="0"/>
        <c:axPos val="l"/>
        <c:majorGridlines>
          <c:spPr>
            <a:ln w="3175">
              <a:solidFill>
                <a:srgbClr val="E3E3E3"/>
              </a:solidFill>
              <a:prstDash val="solid"/>
            </a:ln>
          </c:spPr>
        </c:majorGridlines>
        <c:title>
          <c:tx>
            <c:rich>
              <a:bodyPr rot="0" vert="horz"/>
              <a:lstStyle/>
              <a:p>
                <a:pPr algn="ctr">
                  <a:defRPr sz="1000" b="0" i="0" u="none" strike="noStrike" baseline="0">
                    <a:solidFill>
                      <a:srgbClr val="000000"/>
                    </a:solidFill>
                    <a:latin typeface="Arial"/>
                    <a:ea typeface="Arial"/>
                    <a:cs typeface="Arial"/>
                  </a:defRPr>
                </a:pPr>
                <a:r>
                  <a:rPr lang="ar-QA" sz="1200" b="1" i="0" u="none" strike="noStrike" baseline="0">
                    <a:solidFill>
                      <a:srgbClr val="000000"/>
                    </a:solidFill>
                    <a:latin typeface="Arial"/>
                    <a:cs typeface="Arial"/>
                  </a:rPr>
                  <a:t>العدد .</a:t>
                </a:r>
                <a:r>
                  <a:rPr lang="en-US" sz="1200" b="1" i="0" u="none" strike="noStrike" baseline="0">
                    <a:solidFill>
                      <a:srgbClr val="000000"/>
                    </a:solidFill>
                    <a:latin typeface="Arial"/>
                    <a:cs typeface="Arial"/>
                  </a:rPr>
                  <a:t>No </a:t>
                </a:r>
              </a:p>
            </c:rich>
          </c:tx>
          <c:layout>
            <c:manualLayout>
              <c:xMode val="edge"/>
              <c:yMode val="edge"/>
              <c:x val="9.6391221607276967E-3"/>
              <c:y val="0.134227002112540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ar-QA"/>
          </a:p>
        </c:txPr>
        <c:crossAx val="109133824"/>
        <c:crosses val="autoZero"/>
        <c:crossBetween val="between"/>
      </c:valAx>
      <c:spPr>
        <a:noFill/>
        <a:ln w="25400">
          <a:solidFill>
            <a:schemeClr val="bg1">
              <a:lumMod val="85000"/>
            </a:schemeClr>
          </a:solidFill>
          <a:prstDash val="solid"/>
        </a:ln>
      </c:spPr>
    </c:plotArea>
    <c:legend>
      <c:legendPos val="r"/>
      <c:layout>
        <c:manualLayout>
          <c:xMode val="edge"/>
          <c:yMode val="edge"/>
          <c:x val="0.78742082239720035"/>
          <c:y val="0.12893606436450342"/>
          <c:w val="0.20072732575094779"/>
          <c:h val="4.9713173108263571E-2"/>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ar-QA"/>
        </a:p>
      </c:txPr>
    </c:legend>
    <c:plotVisOnly val="1"/>
    <c:dispBlanksAs val="gap"/>
    <c:showDLblsOverMax val="0"/>
  </c:chart>
  <c:spPr>
    <a:noFill/>
    <a:ln w="38100">
      <a:noFill/>
      <a:prstDash val="solid"/>
    </a:ln>
  </c:spPr>
  <c:txPr>
    <a:bodyPr/>
    <a:lstStyle/>
    <a:p>
      <a:pPr>
        <a:defRPr sz="1000" b="0" i="0" u="none" strike="noStrike" baseline="0">
          <a:solidFill>
            <a:srgbClr val="000000"/>
          </a:solidFill>
          <a:latin typeface="Arial"/>
          <a:ea typeface="Arial"/>
          <a:cs typeface="Arial"/>
        </a:defRPr>
      </a:pPr>
      <a:endParaRPr lang="ar-QA"/>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ar-QA" sz="1400" b="1" i="0" u="none" strike="noStrike" baseline="0">
                <a:solidFill>
                  <a:srgbClr val="000000"/>
                </a:solidFill>
                <a:latin typeface="Arial"/>
                <a:cs typeface="Arial"/>
              </a:rPr>
              <a:t>المسجلون في مراكز ذوي الإعاقة حسب الفئات العمرية والنوع</a:t>
            </a:r>
          </a:p>
          <a:p>
            <a:pPr>
              <a:defRPr sz="1000" b="0" i="0" u="none" strike="noStrike" baseline="0">
                <a:solidFill>
                  <a:srgbClr val="000000"/>
                </a:solidFill>
                <a:latin typeface="Arial"/>
                <a:ea typeface="Arial"/>
                <a:cs typeface="Arial"/>
              </a:defRPr>
            </a:pPr>
            <a:r>
              <a:rPr lang="ar-QA" sz="1400" b="1" i="0" u="none" strike="noStrike" baseline="0">
                <a:solidFill>
                  <a:srgbClr val="000000"/>
                </a:solidFill>
                <a:latin typeface="Arial"/>
                <a:cs typeface="Arial"/>
              </a:rPr>
              <a:t> قطريون - </a:t>
            </a:r>
            <a:r>
              <a:rPr lang="ar-SA" sz="1400" b="1" i="0" u="none" strike="noStrike" baseline="0">
                <a:solidFill>
                  <a:srgbClr val="000000"/>
                </a:solidFill>
                <a:latin typeface="Arial"/>
                <a:cs typeface="Arial"/>
              </a:rPr>
              <a:t>2011</a:t>
            </a:r>
            <a:endParaRPr lang="ar-QA" sz="1400" b="1" i="0" u="none" strike="noStrike" baseline="0">
              <a:solidFill>
                <a:srgbClr val="000000"/>
              </a:solidFill>
              <a:latin typeface="Arial"/>
              <a:cs typeface="Arial"/>
            </a:endParaRPr>
          </a:p>
          <a:p>
            <a:pPr>
              <a:defRPr sz="1000" b="0" i="0" u="none" strike="noStrike" baseline="0">
                <a:solidFill>
                  <a:srgbClr val="000000"/>
                </a:solidFill>
                <a:latin typeface="Arial"/>
                <a:ea typeface="Arial"/>
                <a:cs typeface="Arial"/>
              </a:defRPr>
            </a:pPr>
            <a:r>
              <a:rPr lang="en-US" sz="1200" b="1" i="0" u="none" strike="noStrike" baseline="0">
                <a:solidFill>
                  <a:srgbClr val="000000"/>
                </a:solidFill>
                <a:latin typeface="Arial"/>
                <a:cs typeface="Arial"/>
              </a:rPr>
              <a:t>Registered Disabled by  Age Group and Gender</a:t>
            </a:r>
          </a:p>
          <a:p>
            <a:pPr>
              <a:defRPr sz="1000" b="0" i="0" u="none" strike="noStrike" baseline="0">
                <a:solidFill>
                  <a:srgbClr val="000000"/>
                </a:solidFill>
                <a:latin typeface="Arial"/>
                <a:ea typeface="Arial"/>
                <a:cs typeface="Arial"/>
              </a:defRPr>
            </a:pPr>
            <a:r>
              <a:rPr lang="en-US" sz="1200" b="1" i="0" u="none" strike="noStrike" baseline="0">
                <a:solidFill>
                  <a:srgbClr val="000000"/>
                </a:solidFill>
                <a:latin typeface="Arial"/>
                <a:cs typeface="Arial"/>
              </a:rPr>
              <a:t> Qataris - 2011</a:t>
            </a:r>
            <a:endParaRPr lang="en-US" sz="1400" b="1" i="0" u="none" strike="noStrike" baseline="0">
              <a:solidFill>
                <a:srgbClr val="000000"/>
              </a:solidFill>
              <a:latin typeface="Arial"/>
              <a:cs typeface="Arial"/>
            </a:endParaRPr>
          </a:p>
          <a:p>
            <a:pPr>
              <a:defRPr sz="1000" b="0" i="0" u="none" strike="noStrike" baseline="0">
                <a:solidFill>
                  <a:srgbClr val="000000"/>
                </a:solidFill>
                <a:latin typeface="Arial"/>
                <a:ea typeface="Arial"/>
                <a:cs typeface="Arial"/>
              </a:defRPr>
            </a:pPr>
            <a:endParaRPr lang="en-US" sz="1400" b="1" i="0" u="none" strike="noStrike" baseline="0">
              <a:solidFill>
                <a:srgbClr val="000000"/>
              </a:solidFill>
              <a:latin typeface="Arial"/>
              <a:cs typeface="Arial"/>
            </a:endParaRPr>
          </a:p>
        </c:rich>
      </c:tx>
      <c:layout>
        <c:manualLayout>
          <c:xMode val="edge"/>
          <c:yMode val="edge"/>
          <c:x val="0.30680628272251648"/>
          <c:y val="2.0634920634920652E-2"/>
        </c:manualLayout>
      </c:layout>
      <c:overlay val="0"/>
      <c:spPr>
        <a:noFill/>
        <a:ln w="25400">
          <a:noFill/>
        </a:ln>
      </c:spPr>
    </c:title>
    <c:autoTitleDeleted val="0"/>
    <c:plotArea>
      <c:layout>
        <c:manualLayout>
          <c:layoutTarget val="inner"/>
          <c:xMode val="edge"/>
          <c:yMode val="edge"/>
          <c:x val="8.4467713787085522E-2"/>
          <c:y val="0.22380952380952382"/>
          <c:w val="0.95338615657336023"/>
          <c:h val="0.61037037037037223"/>
        </c:manualLayout>
      </c:layout>
      <c:barChart>
        <c:barDir val="col"/>
        <c:grouping val="stacked"/>
        <c:varyColors val="0"/>
        <c:ser>
          <c:idx val="0"/>
          <c:order val="0"/>
          <c:tx>
            <c:strRef>
              <c:f>'195'!$A$48</c:f>
              <c:strCache>
                <c:ptCount val="1"/>
                <c:pt idx="0">
                  <c:v>ذكور Males  </c:v>
                </c:pt>
              </c:strCache>
            </c:strRef>
          </c:tx>
          <c:spPr>
            <a:solidFill>
              <a:schemeClr val="accent2"/>
            </a:solidFill>
            <a:ln w="25400">
              <a:noFill/>
              <a:prstDash val="solid"/>
            </a:ln>
          </c:spPr>
          <c:invertIfNegative val="0"/>
          <c:dLbls>
            <c:spPr>
              <a:noFill/>
              <a:ln w="25400">
                <a:noFill/>
              </a:ln>
            </c:spPr>
            <c:txPr>
              <a:bodyPr/>
              <a:lstStyle/>
              <a:p>
                <a:pPr>
                  <a:defRPr sz="1000" b="1" i="0" u="none" strike="noStrike" baseline="0">
                    <a:solidFill>
                      <a:schemeClr val="bg1"/>
                    </a:solidFill>
                    <a:latin typeface="Arial"/>
                    <a:ea typeface="Arial"/>
                    <a:cs typeface="Arial"/>
                  </a:defRPr>
                </a:pPr>
                <a:endParaRPr lang="ar-QA"/>
              </a:p>
            </c:txPr>
            <c:showLegendKey val="0"/>
            <c:showVal val="1"/>
            <c:showCatName val="0"/>
            <c:showSerName val="0"/>
            <c:showPercent val="0"/>
            <c:showBubbleSize val="0"/>
            <c:showLeaderLines val="0"/>
          </c:dLbls>
          <c:cat>
            <c:strRef>
              <c:f>'195'!$C$7:$P$7</c:f>
              <c:strCache>
                <c:ptCount val="14"/>
                <c:pt idx="0">
                  <c:v>أقـل من 5 سنوات Less than 5 years</c:v>
                </c:pt>
                <c:pt idx="1">
                  <c:v>9 - 5</c:v>
                </c:pt>
                <c:pt idx="2">
                  <c:v>14 - 10</c:v>
                </c:pt>
                <c:pt idx="3">
                  <c:v>19 - 15</c:v>
                </c:pt>
                <c:pt idx="4">
                  <c:v>24 - 20</c:v>
                </c:pt>
                <c:pt idx="5">
                  <c:v>25 - 29</c:v>
                </c:pt>
                <c:pt idx="6">
                  <c:v>30 - 34</c:v>
                </c:pt>
                <c:pt idx="7">
                  <c:v>35 - 39</c:v>
                </c:pt>
                <c:pt idx="8">
                  <c:v>40 - 44</c:v>
                </c:pt>
                <c:pt idx="9">
                  <c:v>45 - 49</c:v>
                </c:pt>
                <c:pt idx="10">
                  <c:v>50 - 54</c:v>
                </c:pt>
                <c:pt idx="11">
                  <c:v>55 - 59</c:v>
                </c:pt>
                <c:pt idx="12">
                  <c:v>60 - 64</c:v>
                </c:pt>
                <c:pt idx="13">
                  <c:v>65سنة فأكثر more than 65 years</c:v>
                </c:pt>
              </c:strCache>
            </c:strRef>
          </c:cat>
          <c:val>
            <c:numRef>
              <c:f>'195'!$C$44:$P$44</c:f>
              <c:numCache>
                <c:formatCode>#,##0</c:formatCode>
                <c:ptCount val="14"/>
                <c:pt idx="0">
                  <c:v>50</c:v>
                </c:pt>
                <c:pt idx="1">
                  <c:v>204</c:v>
                </c:pt>
                <c:pt idx="2">
                  <c:v>292</c:v>
                </c:pt>
                <c:pt idx="3">
                  <c:v>326</c:v>
                </c:pt>
                <c:pt idx="4">
                  <c:v>301</c:v>
                </c:pt>
                <c:pt idx="5">
                  <c:v>208</c:v>
                </c:pt>
                <c:pt idx="6">
                  <c:v>169</c:v>
                </c:pt>
                <c:pt idx="7">
                  <c:v>143</c:v>
                </c:pt>
                <c:pt idx="8">
                  <c:v>130</c:v>
                </c:pt>
                <c:pt idx="9">
                  <c:v>95</c:v>
                </c:pt>
                <c:pt idx="10">
                  <c:v>64</c:v>
                </c:pt>
                <c:pt idx="11">
                  <c:v>48</c:v>
                </c:pt>
                <c:pt idx="12">
                  <c:v>41</c:v>
                </c:pt>
                <c:pt idx="13">
                  <c:v>176</c:v>
                </c:pt>
              </c:numCache>
            </c:numRef>
          </c:val>
        </c:ser>
        <c:ser>
          <c:idx val="1"/>
          <c:order val="1"/>
          <c:tx>
            <c:strRef>
              <c:f>'195'!$A$49</c:f>
              <c:strCache>
                <c:ptCount val="1"/>
                <c:pt idx="0">
                  <c:v>إناث Females</c:v>
                </c:pt>
              </c:strCache>
            </c:strRef>
          </c:tx>
          <c:spPr>
            <a:solidFill>
              <a:schemeClr val="accent1"/>
            </a:solidFill>
            <a:ln w="25400">
              <a:noFill/>
              <a:prstDash val="solid"/>
            </a:ln>
          </c:spPr>
          <c:invertIfNegative val="0"/>
          <c:dLbls>
            <c:dLbl>
              <c:idx val="0"/>
              <c:layout>
                <c:manualLayout>
                  <c:x val="-6.5080870126836652E-5"/>
                  <c:y val="-4.6030912802566496E-3"/>
                </c:manualLayout>
              </c:layout>
              <c:dLblPos val="ctr"/>
              <c:showLegendKey val="0"/>
              <c:showVal val="1"/>
              <c:showCatName val="0"/>
              <c:showSerName val="0"/>
              <c:showPercent val="0"/>
              <c:showBubbleSize val="0"/>
            </c:dLbl>
            <c:spPr>
              <a:noFill/>
              <a:ln w="25400">
                <a:noFill/>
              </a:ln>
            </c:spPr>
            <c:txPr>
              <a:bodyPr/>
              <a:lstStyle/>
              <a:p>
                <a:pPr>
                  <a:defRPr sz="1000" b="1" i="0" u="none" strike="noStrike" baseline="0">
                    <a:solidFill>
                      <a:schemeClr val="bg1"/>
                    </a:solidFill>
                    <a:latin typeface="Arial"/>
                    <a:ea typeface="Arial"/>
                    <a:cs typeface="Arial"/>
                  </a:defRPr>
                </a:pPr>
                <a:endParaRPr lang="ar-QA"/>
              </a:p>
            </c:txPr>
            <c:showLegendKey val="0"/>
            <c:showVal val="1"/>
            <c:showCatName val="0"/>
            <c:showSerName val="0"/>
            <c:showPercent val="0"/>
            <c:showBubbleSize val="0"/>
            <c:showLeaderLines val="0"/>
          </c:dLbls>
          <c:cat>
            <c:strRef>
              <c:f>'195'!$C$7:$P$7</c:f>
              <c:strCache>
                <c:ptCount val="14"/>
                <c:pt idx="0">
                  <c:v>أقـل من 5 سنوات Less than 5 years</c:v>
                </c:pt>
                <c:pt idx="1">
                  <c:v>9 - 5</c:v>
                </c:pt>
                <c:pt idx="2">
                  <c:v>14 - 10</c:v>
                </c:pt>
                <c:pt idx="3">
                  <c:v>19 - 15</c:v>
                </c:pt>
                <c:pt idx="4">
                  <c:v>24 - 20</c:v>
                </c:pt>
                <c:pt idx="5">
                  <c:v>25 - 29</c:v>
                </c:pt>
                <c:pt idx="6">
                  <c:v>30 - 34</c:v>
                </c:pt>
                <c:pt idx="7">
                  <c:v>35 - 39</c:v>
                </c:pt>
                <c:pt idx="8">
                  <c:v>40 - 44</c:v>
                </c:pt>
                <c:pt idx="9">
                  <c:v>45 - 49</c:v>
                </c:pt>
                <c:pt idx="10">
                  <c:v>50 - 54</c:v>
                </c:pt>
                <c:pt idx="11">
                  <c:v>55 - 59</c:v>
                </c:pt>
                <c:pt idx="12">
                  <c:v>60 - 64</c:v>
                </c:pt>
                <c:pt idx="13">
                  <c:v>65سنة فأكثر more than 65 years</c:v>
                </c:pt>
              </c:strCache>
            </c:strRef>
          </c:cat>
          <c:val>
            <c:numRef>
              <c:f>'195'!$C$45:$P$45</c:f>
              <c:numCache>
                <c:formatCode>#,##0</c:formatCode>
                <c:ptCount val="14"/>
                <c:pt idx="0">
                  <c:v>46</c:v>
                </c:pt>
                <c:pt idx="1">
                  <c:v>182</c:v>
                </c:pt>
                <c:pt idx="2">
                  <c:v>213</c:v>
                </c:pt>
                <c:pt idx="3">
                  <c:v>237</c:v>
                </c:pt>
                <c:pt idx="4">
                  <c:v>164</c:v>
                </c:pt>
                <c:pt idx="5">
                  <c:v>119</c:v>
                </c:pt>
                <c:pt idx="6">
                  <c:v>101</c:v>
                </c:pt>
                <c:pt idx="7">
                  <c:v>85</c:v>
                </c:pt>
                <c:pt idx="8">
                  <c:v>77</c:v>
                </c:pt>
                <c:pt idx="9">
                  <c:v>73</c:v>
                </c:pt>
                <c:pt idx="10">
                  <c:v>37</c:v>
                </c:pt>
                <c:pt idx="11">
                  <c:v>51</c:v>
                </c:pt>
                <c:pt idx="12">
                  <c:v>26</c:v>
                </c:pt>
                <c:pt idx="13">
                  <c:v>129</c:v>
                </c:pt>
              </c:numCache>
            </c:numRef>
          </c:val>
        </c:ser>
        <c:dLbls>
          <c:showLegendKey val="0"/>
          <c:showVal val="0"/>
          <c:showCatName val="0"/>
          <c:showSerName val="0"/>
          <c:showPercent val="0"/>
          <c:showBubbleSize val="0"/>
        </c:dLbls>
        <c:gapWidth val="70"/>
        <c:overlap val="100"/>
        <c:axId val="115480064"/>
        <c:axId val="115481984"/>
      </c:barChart>
      <c:catAx>
        <c:axId val="11548006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ar-QA" sz="1200" b="1" i="0" u="none" strike="noStrike" baseline="0">
                    <a:solidFill>
                      <a:srgbClr val="000000"/>
                    </a:solidFill>
                    <a:latin typeface="Arial"/>
                    <a:cs typeface="Arial"/>
                  </a:rPr>
                  <a:t>الفئات العمرية </a:t>
                </a:r>
                <a:r>
                  <a:rPr lang="en-US" sz="1200" b="1" i="0" u="none" strike="noStrike" baseline="0">
                    <a:solidFill>
                      <a:srgbClr val="000000"/>
                    </a:solidFill>
                    <a:latin typeface="Arial"/>
                    <a:cs typeface="Arial"/>
                  </a:rPr>
                  <a:t>Age Groups </a:t>
                </a:r>
              </a:p>
            </c:rich>
          </c:tx>
          <c:layout>
            <c:manualLayout>
              <c:xMode val="edge"/>
              <c:yMode val="edge"/>
              <c:x val="0.44293193717277485"/>
              <c:y val="0.9285714285714286"/>
            </c:manualLayout>
          </c:layout>
          <c:overlay val="0"/>
          <c:spPr>
            <a:noFill/>
            <a:ln w="25400">
              <a:noFill/>
            </a:ln>
          </c:spPr>
        </c:title>
        <c:numFmt formatCode="General" sourceLinked="1"/>
        <c:majorTickMark val="out"/>
        <c:minorTickMark val="none"/>
        <c:tickLblPos val="nextTo"/>
        <c:spPr>
          <a:ln w="9525">
            <a:noFill/>
          </a:ln>
        </c:spPr>
        <c:txPr>
          <a:bodyPr rot="0" vert="horz"/>
          <a:lstStyle/>
          <a:p>
            <a:pPr rtl="0">
              <a:defRPr sz="1000" b="0" i="0" u="none" strike="noStrike" baseline="0">
                <a:solidFill>
                  <a:srgbClr val="000000"/>
                </a:solidFill>
                <a:latin typeface="Arial"/>
                <a:ea typeface="Arial"/>
                <a:cs typeface="Arial"/>
              </a:defRPr>
            </a:pPr>
            <a:endParaRPr lang="ar-QA"/>
          </a:p>
        </c:txPr>
        <c:crossAx val="115481984"/>
        <c:crosses val="autoZero"/>
        <c:auto val="1"/>
        <c:lblAlgn val="ctr"/>
        <c:lblOffset val="100"/>
        <c:tickLblSkip val="1"/>
        <c:tickMarkSkip val="1"/>
        <c:noMultiLvlLbl val="0"/>
      </c:catAx>
      <c:valAx>
        <c:axId val="115481984"/>
        <c:scaling>
          <c:orientation val="minMax"/>
        </c:scaling>
        <c:delete val="0"/>
        <c:axPos val="l"/>
        <c:majorGridlines>
          <c:spPr>
            <a:ln w="3175">
              <a:solidFill>
                <a:srgbClr val="000000"/>
              </a:solidFill>
              <a:prstDash val="lgDash"/>
            </a:ln>
          </c:spPr>
        </c:majorGridlines>
        <c:title>
          <c:tx>
            <c:rich>
              <a:bodyPr rot="0" vert="horz"/>
              <a:lstStyle/>
              <a:p>
                <a:pPr algn="ctr">
                  <a:defRPr sz="1000" b="0" i="0" u="none" strike="noStrike" baseline="0">
                    <a:solidFill>
                      <a:srgbClr val="000000"/>
                    </a:solidFill>
                    <a:latin typeface="Arial"/>
                    <a:ea typeface="Arial"/>
                    <a:cs typeface="Arial"/>
                  </a:defRPr>
                </a:pPr>
                <a:r>
                  <a:rPr lang="ar-QA" sz="1200" b="1" i="0" u="none" strike="noStrike" baseline="0">
                    <a:solidFill>
                      <a:srgbClr val="000000"/>
                    </a:solidFill>
                    <a:latin typeface="Arial"/>
                    <a:cs typeface="Arial"/>
                  </a:rPr>
                  <a:t>العدد .</a:t>
                </a:r>
                <a:r>
                  <a:rPr lang="en-US" sz="1200" b="1" i="0" u="none" strike="noStrike" baseline="0">
                    <a:solidFill>
                      <a:srgbClr val="000000"/>
                    </a:solidFill>
                    <a:latin typeface="Arial"/>
                    <a:cs typeface="Arial"/>
                  </a:rPr>
                  <a:t>No</a:t>
                </a:r>
              </a:p>
            </c:rich>
          </c:tx>
          <c:layout>
            <c:manualLayout>
              <c:xMode val="edge"/>
              <c:yMode val="edge"/>
              <c:x val="3.5253054101221641E-2"/>
              <c:y val="0.1412698412698414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100" b="1" i="0" u="none" strike="noStrike" baseline="0">
                <a:solidFill>
                  <a:srgbClr val="000000"/>
                </a:solidFill>
                <a:latin typeface="Arial"/>
                <a:ea typeface="Arial"/>
                <a:cs typeface="Arial"/>
              </a:defRPr>
            </a:pPr>
            <a:endParaRPr lang="ar-QA"/>
          </a:p>
        </c:txPr>
        <c:crossAx val="115480064"/>
        <c:crosses val="autoZero"/>
        <c:crossBetween val="between"/>
      </c:valAx>
      <c:spPr>
        <a:solidFill>
          <a:srgbClr val="FFFFFF"/>
        </a:solidFill>
        <a:ln w="25400">
          <a:solidFill>
            <a:schemeClr val="bg1">
              <a:lumMod val="85000"/>
            </a:schemeClr>
          </a:solidFill>
          <a:prstDash val="solid"/>
        </a:ln>
      </c:spPr>
    </c:plotArea>
    <c:legend>
      <c:legendPos val="b"/>
      <c:layout>
        <c:manualLayout>
          <c:xMode val="edge"/>
          <c:yMode val="edge"/>
          <c:x val="0.71378708551483461"/>
          <c:y val="0.17777777777777778"/>
          <c:w val="0.21552233719476252"/>
          <c:h val="3.6112652585093642E-2"/>
        </c:manualLayout>
      </c:layout>
      <c:overlay val="0"/>
      <c:spPr>
        <a:noFill/>
        <a:ln w="3175">
          <a:noFill/>
          <a:prstDash val="solid"/>
        </a:ln>
      </c:spPr>
      <c:txPr>
        <a:bodyPr/>
        <a:lstStyle/>
        <a:p>
          <a:pPr>
            <a:defRPr sz="1000" b="1" i="0" u="none" strike="noStrike" baseline="0">
              <a:solidFill>
                <a:srgbClr val="000000"/>
              </a:solidFill>
              <a:latin typeface="Arial"/>
              <a:ea typeface="Arial"/>
              <a:cs typeface="Arial"/>
            </a:defRPr>
          </a:pPr>
          <a:endParaRPr lang="ar-QA"/>
        </a:p>
      </c:txPr>
    </c:legend>
    <c:plotVisOnly val="1"/>
    <c:dispBlanksAs val="gap"/>
    <c:showDLblsOverMax val="0"/>
  </c:chart>
  <c:spPr>
    <a:noFill/>
    <a:ln w="38100">
      <a:noFill/>
      <a:prstDash val="solid"/>
    </a:ln>
  </c:spPr>
  <c:txPr>
    <a:bodyPr/>
    <a:lstStyle/>
    <a:p>
      <a:pPr>
        <a:defRPr sz="1000" b="0" i="0" u="none" strike="noStrike" baseline="0">
          <a:solidFill>
            <a:srgbClr val="000000"/>
          </a:solidFill>
          <a:latin typeface="Arial"/>
          <a:ea typeface="Arial"/>
          <a:cs typeface="Arial"/>
        </a:defRPr>
      </a:pPr>
      <a:endParaRPr lang="ar-QA"/>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ar-QA" sz="1400" b="1" i="0" u="none" strike="noStrike" baseline="0">
                <a:solidFill>
                  <a:srgbClr val="000000"/>
                </a:solidFill>
                <a:latin typeface="Arial"/>
                <a:cs typeface="Arial"/>
              </a:rPr>
              <a:t>المسجلون في مراكز ذوي الإعاقة حسب الفئات العمرية والنوع</a:t>
            </a:r>
          </a:p>
          <a:p>
            <a:pPr>
              <a:defRPr sz="1000" b="0" i="0" u="none" strike="noStrike" baseline="0">
                <a:solidFill>
                  <a:srgbClr val="000000"/>
                </a:solidFill>
                <a:latin typeface="Arial"/>
                <a:ea typeface="Arial"/>
                <a:cs typeface="Arial"/>
              </a:defRPr>
            </a:pPr>
            <a:r>
              <a:rPr lang="ar-QA" sz="1400" b="1" i="0" u="none" strike="noStrike" baseline="0">
                <a:solidFill>
                  <a:srgbClr val="000000"/>
                </a:solidFill>
                <a:latin typeface="Arial"/>
                <a:cs typeface="Arial"/>
              </a:rPr>
              <a:t> غير قطريين - 2011</a:t>
            </a:r>
          </a:p>
          <a:p>
            <a:pPr>
              <a:defRPr sz="1000" b="0" i="0" u="none" strike="noStrike" baseline="0">
                <a:solidFill>
                  <a:srgbClr val="000000"/>
                </a:solidFill>
                <a:latin typeface="Arial"/>
                <a:ea typeface="Arial"/>
                <a:cs typeface="Arial"/>
              </a:defRPr>
            </a:pPr>
            <a:r>
              <a:rPr lang="ar-QA" sz="1400" b="1" i="0" u="none" strike="noStrike" baseline="0">
                <a:solidFill>
                  <a:srgbClr val="000000"/>
                </a:solidFill>
                <a:latin typeface="Arial"/>
                <a:cs typeface="Arial"/>
              </a:rPr>
              <a:t> </a:t>
            </a:r>
            <a:r>
              <a:rPr lang="en-US" sz="1200" b="1" i="0" u="none" strike="noStrike" baseline="0">
                <a:solidFill>
                  <a:srgbClr val="000000"/>
                </a:solidFill>
                <a:latin typeface="Arial"/>
                <a:cs typeface="Arial"/>
              </a:rPr>
              <a:t>Registered Disabled by  Age Group, and Gender</a:t>
            </a:r>
          </a:p>
          <a:p>
            <a:pPr>
              <a:defRPr sz="1000" b="0" i="0" u="none" strike="noStrike" baseline="0">
                <a:solidFill>
                  <a:srgbClr val="000000"/>
                </a:solidFill>
                <a:latin typeface="Arial"/>
                <a:ea typeface="Arial"/>
                <a:cs typeface="Arial"/>
              </a:defRPr>
            </a:pPr>
            <a:r>
              <a:rPr lang="en-US" sz="1200" b="1" i="0" u="none" strike="noStrike" baseline="0">
                <a:solidFill>
                  <a:srgbClr val="000000"/>
                </a:solidFill>
                <a:latin typeface="Arial"/>
                <a:cs typeface="Arial"/>
              </a:rPr>
              <a:t> Non-Qataris - 2011</a:t>
            </a:r>
          </a:p>
        </c:rich>
      </c:tx>
      <c:layout>
        <c:manualLayout>
          <c:xMode val="edge"/>
          <c:yMode val="edge"/>
          <c:x val="0.2925886898489683"/>
          <c:y val="2.3923444976076555E-2"/>
        </c:manualLayout>
      </c:layout>
      <c:overlay val="0"/>
      <c:spPr>
        <a:noFill/>
        <a:ln w="25400">
          <a:noFill/>
        </a:ln>
      </c:spPr>
    </c:title>
    <c:autoTitleDeleted val="0"/>
    <c:plotArea>
      <c:layout>
        <c:manualLayout>
          <c:layoutTarget val="inner"/>
          <c:xMode val="edge"/>
          <c:yMode val="edge"/>
          <c:x val="6.2978518623001425E-2"/>
          <c:y val="0.20147450468213021"/>
          <c:w val="0.93010186160871555"/>
          <c:h val="0.67573605930838465"/>
        </c:manualLayout>
      </c:layout>
      <c:barChart>
        <c:barDir val="col"/>
        <c:grouping val="stacked"/>
        <c:varyColors val="0"/>
        <c:ser>
          <c:idx val="0"/>
          <c:order val="0"/>
          <c:tx>
            <c:strRef>
              <c:f>'196'!$A$48</c:f>
              <c:strCache>
                <c:ptCount val="1"/>
                <c:pt idx="0">
                  <c:v>ذكور Males  </c:v>
                </c:pt>
              </c:strCache>
            </c:strRef>
          </c:tx>
          <c:spPr>
            <a:solidFill>
              <a:schemeClr val="accent1"/>
            </a:solidFill>
            <a:ln w="25400">
              <a:noFill/>
              <a:prstDash val="solid"/>
            </a:ln>
          </c:spPr>
          <c:invertIfNegative val="0"/>
          <c:dLbls>
            <c:txPr>
              <a:bodyPr/>
              <a:lstStyle/>
              <a:p>
                <a:pPr>
                  <a:defRPr b="1">
                    <a:solidFill>
                      <a:schemeClr val="bg1"/>
                    </a:solidFill>
                  </a:defRPr>
                </a:pPr>
                <a:endParaRPr lang="ar-QA"/>
              </a:p>
            </c:txPr>
            <c:dLblPos val="ctr"/>
            <c:showLegendKey val="0"/>
            <c:showVal val="1"/>
            <c:showCatName val="0"/>
            <c:showSerName val="0"/>
            <c:showPercent val="0"/>
            <c:showBubbleSize val="0"/>
            <c:showLeaderLines val="0"/>
          </c:dLbls>
          <c:cat>
            <c:strRef>
              <c:f>'196'!$C$7:$P$7</c:f>
              <c:strCache>
                <c:ptCount val="14"/>
                <c:pt idx="0">
                  <c:v>أقـل من 5 سنوات Less than 5 years</c:v>
                </c:pt>
                <c:pt idx="1">
                  <c:v>9 - 5</c:v>
                </c:pt>
                <c:pt idx="2">
                  <c:v>14 - 10</c:v>
                </c:pt>
                <c:pt idx="3">
                  <c:v>19 - 15</c:v>
                </c:pt>
                <c:pt idx="4">
                  <c:v>24 - 20</c:v>
                </c:pt>
                <c:pt idx="5">
                  <c:v>25 - 29</c:v>
                </c:pt>
                <c:pt idx="6">
                  <c:v>30 - 34</c:v>
                </c:pt>
                <c:pt idx="7">
                  <c:v>35 - 39</c:v>
                </c:pt>
                <c:pt idx="8">
                  <c:v>40 - 44</c:v>
                </c:pt>
                <c:pt idx="9">
                  <c:v>45 - 49</c:v>
                </c:pt>
                <c:pt idx="10">
                  <c:v>50 - 54</c:v>
                </c:pt>
                <c:pt idx="11">
                  <c:v>55 - 59</c:v>
                </c:pt>
                <c:pt idx="12">
                  <c:v>60 - 64</c:v>
                </c:pt>
                <c:pt idx="13">
                  <c:v>65سنة فأكثر more than 65 years</c:v>
                </c:pt>
              </c:strCache>
            </c:strRef>
          </c:cat>
          <c:val>
            <c:numRef>
              <c:f>'196'!$C$44:$P$44</c:f>
              <c:numCache>
                <c:formatCode>#,##0</c:formatCode>
                <c:ptCount val="14"/>
                <c:pt idx="0">
                  <c:v>40</c:v>
                </c:pt>
                <c:pt idx="1">
                  <c:v>259</c:v>
                </c:pt>
                <c:pt idx="2">
                  <c:v>299</c:v>
                </c:pt>
                <c:pt idx="3">
                  <c:v>287</c:v>
                </c:pt>
                <c:pt idx="4">
                  <c:v>219</c:v>
                </c:pt>
                <c:pt idx="5">
                  <c:v>173</c:v>
                </c:pt>
                <c:pt idx="6">
                  <c:v>111</c:v>
                </c:pt>
                <c:pt idx="7">
                  <c:v>88</c:v>
                </c:pt>
                <c:pt idx="8">
                  <c:v>68</c:v>
                </c:pt>
                <c:pt idx="9">
                  <c:v>63</c:v>
                </c:pt>
                <c:pt idx="10">
                  <c:v>40</c:v>
                </c:pt>
                <c:pt idx="11">
                  <c:v>31</c:v>
                </c:pt>
                <c:pt idx="12">
                  <c:v>36</c:v>
                </c:pt>
                <c:pt idx="13">
                  <c:v>76</c:v>
                </c:pt>
              </c:numCache>
            </c:numRef>
          </c:val>
        </c:ser>
        <c:ser>
          <c:idx val="1"/>
          <c:order val="1"/>
          <c:tx>
            <c:strRef>
              <c:f>'196'!$A$49</c:f>
              <c:strCache>
                <c:ptCount val="1"/>
                <c:pt idx="0">
                  <c:v>إناث Females</c:v>
                </c:pt>
              </c:strCache>
            </c:strRef>
          </c:tx>
          <c:spPr>
            <a:solidFill>
              <a:schemeClr val="accent2"/>
            </a:solidFill>
            <a:ln w="25400">
              <a:noFill/>
              <a:prstDash val="solid"/>
            </a:ln>
          </c:spPr>
          <c:invertIfNegative val="0"/>
          <c:dLbls>
            <c:txPr>
              <a:bodyPr/>
              <a:lstStyle/>
              <a:p>
                <a:pPr>
                  <a:defRPr b="1">
                    <a:solidFill>
                      <a:schemeClr val="bg1"/>
                    </a:solidFill>
                  </a:defRPr>
                </a:pPr>
                <a:endParaRPr lang="ar-QA"/>
              </a:p>
            </c:txPr>
            <c:dLblPos val="ctr"/>
            <c:showLegendKey val="0"/>
            <c:showVal val="1"/>
            <c:showCatName val="0"/>
            <c:showSerName val="0"/>
            <c:showPercent val="0"/>
            <c:showBubbleSize val="0"/>
            <c:showLeaderLines val="0"/>
          </c:dLbls>
          <c:cat>
            <c:strRef>
              <c:f>'196'!$C$7:$P$7</c:f>
              <c:strCache>
                <c:ptCount val="14"/>
                <c:pt idx="0">
                  <c:v>أقـل من 5 سنوات Less than 5 years</c:v>
                </c:pt>
                <c:pt idx="1">
                  <c:v>9 - 5</c:v>
                </c:pt>
                <c:pt idx="2">
                  <c:v>14 - 10</c:v>
                </c:pt>
                <c:pt idx="3">
                  <c:v>19 - 15</c:v>
                </c:pt>
                <c:pt idx="4">
                  <c:v>24 - 20</c:v>
                </c:pt>
                <c:pt idx="5">
                  <c:v>25 - 29</c:v>
                </c:pt>
                <c:pt idx="6">
                  <c:v>30 - 34</c:v>
                </c:pt>
                <c:pt idx="7">
                  <c:v>35 - 39</c:v>
                </c:pt>
                <c:pt idx="8">
                  <c:v>40 - 44</c:v>
                </c:pt>
                <c:pt idx="9">
                  <c:v>45 - 49</c:v>
                </c:pt>
                <c:pt idx="10">
                  <c:v>50 - 54</c:v>
                </c:pt>
                <c:pt idx="11">
                  <c:v>55 - 59</c:v>
                </c:pt>
                <c:pt idx="12">
                  <c:v>60 - 64</c:v>
                </c:pt>
                <c:pt idx="13">
                  <c:v>65سنة فأكثر more than 65 years</c:v>
                </c:pt>
              </c:strCache>
            </c:strRef>
          </c:cat>
          <c:val>
            <c:numRef>
              <c:f>'196'!$C$45:$P$45</c:f>
              <c:numCache>
                <c:formatCode>#,##0</c:formatCode>
                <c:ptCount val="14"/>
                <c:pt idx="0">
                  <c:v>39</c:v>
                </c:pt>
                <c:pt idx="1">
                  <c:v>153</c:v>
                </c:pt>
                <c:pt idx="2">
                  <c:v>174</c:v>
                </c:pt>
                <c:pt idx="3">
                  <c:v>141</c:v>
                </c:pt>
                <c:pt idx="4">
                  <c:v>124</c:v>
                </c:pt>
                <c:pt idx="5">
                  <c:v>90</c:v>
                </c:pt>
                <c:pt idx="6">
                  <c:v>63</c:v>
                </c:pt>
                <c:pt idx="7">
                  <c:v>49</c:v>
                </c:pt>
                <c:pt idx="8">
                  <c:v>21</c:v>
                </c:pt>
                <c:pt idx="9">
                  <c:v>18</c:v>
                </c:pt>
                <c:pt idx="10">
                  <c:v>16</c:v>
                </c:pt>
                <c:pt idx="11">
                  <c:v>22</c:v>
                </c:pt>
                <c:pt idx="12">
                  <c:v>14</c:v>
                </c:pt>
                <c:pt idx="13">
                  <c:v>44</c:v>
                </c:pt>
              </c:numCache>
            </c:numRef>
          </c:val>
        </c:ser>
        <c:dLbls>
          <c:showLegendKey val="0"/>
          <c:showVal val="0"/>
          <c:showCatName val="0"/>
          <c:showSerName val="0"/>
          <c:showPercent val="0"/>
          <c:showBubbleSize val="0"/>
        </c:dLbls>
        <c:gapWidth val="69"/>
        <c:overlap val="100"/>
        <c:axId val="115599616"/>
        <c:axId val="115933568"/>
      </c:barChart>
      <c:catAx>
        <c:axId val="115599616"/>
        <c:scaling>
          <c:orientation val="minMax"/>
        </c:scaling>
        <c:delete val="0"/>
        <c:axPos val="b"/>
        <c:majorGridlines>
          <c:spPr>
            <a:ln>
              <a:solidFill>
                <a:schemeClr val="bg1">
                  <a:lumMod val="85000"/>
                </a:schemeClr>
              </a:solidFill>
            </a:ln>
          </c:spPr>
        </c:majorGridlines>
        <c:title>
          <c:tx>
            <c:rich>
              <a:bodyPr/>
              <a:lstStyle/>
              <a:p>
                <a:pPr>
                  <a:defRPr sz="1000" b="0" i="0" u="none" strike="noStrike" baseline="0">
                    <a:solidFill>
                      <a:srgbClr val="000000"/>
                    </a:solidFill>
                    <a:latin typeface="Arial"/>
                    <a:ea typeface="Arial"/>
                    <a:cs typeface="Arial"/>
                  </a:defRPr>
                </a:pPr>
                <a:r>
                  <a:rPr lang="ar-QA" sz="1200" b="1" i="0" u="none" strike="noStrike" baseline="0">
                    <a:solidFill>
                      <a:srgbClr val="000000"/>
                    </a:solidFill>
                    <a:latin typeface="Arial"/>
                    <a:cs typeface="Arial"/>
                  </a:rPr>
                  <a:t>الفئات العمرية </a:t>
                </a:r>
                <a:r>
                  <a:rPr lang="en-US" sz="1200" b="1" i="0" u="none" strike="noStrike" baseline="0">
                    <a:solidFill>
                      <a:srgbClr val="000000"/>
                    </a:solidFill>
                    <a:latin typeface="Arial"/>
                    <a:cs typeface="Arial"/>
                  </a:rPr>
                  <a:t>Age Groups</a:t>
                </a:r>
              </a:p>
            </c:rich>
          </c:tx>
          <c:layout>
            <c:manualLayout>
              <c:xMode val="edge"/>
              <c:yMode val="edge"/>
              <c:x val="0.3846153846153848"/>
              <c:y val="0.94045720361510265"/>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ar-QA"/>
          </a:p>
        </c:txPr>
        <c:crossAx val="115933568"/>
        <c:crosses val="autoZero"/>
        <c:auto val="1"/>
        <c:lblAlgn val="ctr"/>
        <c:lblOffset val="100"/>
        <c:tickLblSkip val="1"/>
        <c:tickMarkSkip val="1"/>
        <c:noMultiLvlLbl val="0"/>
      </c:catAx>
      <c:valAx>
        <c:axId val="115933568"/>
        <c:scaling>
          <c:orientation val="minMax"/>
        </c:scaling>
        <c:delete val="0"/>
        <c:axPos val="l"/>
        <c:majorGridlines>
          <c:spPr>
            <a:ln w="3175">
              <a:solidFill>
                <a:srgbClr val="E3E3E3"/>
              </a:solidFill>
              <a:prstDash val="solid"/>
            </a:ln>
          </c:spPr>
        </c:majorGridlines>
        <c:title>
          <c:tx>
            <c:rich>
              <a:bodyPr rot="0" vert="horz"/>
              <a:lstStyle/>
              <a:p>
                <a:pPr algn="ctr">
                  <a:defRPr sz="1000" b="0" i="0" u="none" strike="noStrike" baseline="0">
                    <a:solidFill>
                      <a:srgbClr val="000000"/>
                    </a:solidFill>
                    <a:latin typeface="Arial"/>
                    <a:ea typeface="Arial"/>
                    <a:cs typeface="Arial"/>
                  </a:defRPr>
                </a:pPr>
                <a:r>
                  <a:rPr lang="ar-QA" sz="1200" b="1" i="0" u="none" strike="noStrike" baseline="0">
                    <a:solidFill>
                      <a:srgbClr val="000000"/>
                    </a:solidFill>
                    <a:latin typeface="Arial"/>
                    <a:cs typeface="Arial"/>
                  </a:rPr>
                  <a:t>العدد .</a:t>
                </a:r>
                <a:r>
                  <a:rPr lang="en-US" sz="1200" b="1" i="0" u="none" strike="noStrike" baseline="0">
                    <a:solidFill>
                      <a:srgbClr val="000000"/>
                    </a:solidFill>
                    <a:latin typeface="Arial"/>
                    <a:cs typeface="Arial"/>
                  </a:rPr>
                  <a:t>No</a:t>
                </a:r>
              </a:p>
            </c:rich>
          </c:tx>
          <c:layout>
            <c:manualLayout>
              <c:xMode val="edge"/>
              <c:yMode val="edge"/>
              <c:x val="1.5454864769933383E-2"/>
              <c:y val="0.13556618819776942"/>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100" b="1" i="0" u="none" strike="noStrike" baseline="0">
                <a:solidFill>
                  <a:srgbClr val="000000"/>
                </a:solidFill>
                <a:latin typeface="Arial"/>
                <a:ea typeface="Arial"/>
                <a:cs typeface="Arial"/>
              </a:defRPr>
            </a:pPr>
            <a:endParaRPr lang="ar-QA"/>
          </a:p>
        </c:txPr>
        <c:crossAx val="115599616"/>
        <c:crosses val="autoZero"/>
        <c:crossBetween val="between"/>
      </c:valAx>
      <c:spPr>
        <a:noFill/>
        <a:ln w="25400">
          <a:noFill/>
          <a:prstDash val="solid"/>
        </a:ln>
      </c:spPr>
    </c:plotArea>
    <c:legend>
      <c:legendPos val="l"/>
      <c:layout>
        <c:manualLayout>
          <c:xMode val="edge"/>
          <c:yMode val="edge"/>
          <c:x val="0.7657182999648785"/>
          <c:y val="0.15228974368634612"/>
          <c:w val="0.21483534263169757"/>
          <c:h val="4.8253442003959798E-2"/>
        </c:manualLayout>
      </c:layout>
      <c:overlay val="0"/>
      <c:txPr>
        <a:bodyPr/>
        <a:lstStyle/>
        <a:p>
          <a:pPr>
            <a:defRPr sz="1000" b="1"/>
          </a:pPr>
          <a:endParaRPr lang="ar-QA"/>
        </a:p>
      </c:txPr>
    </c:legend>
    <c:plotVisOnly val="1"/>
    <c:dispBlanksAs val="gap"/>
    <c:showDLblsOverMax val="0"/>
  </c:chart>
  <c:spPr>
    <a:noFill/>
    <a:ln w="38100">
      <a:noFill/>
      <a:prstDash val="solid"/>
    </a:ln>
  </c:spPr>
  <c:txPr>
    <a:bodyPr/>
    <a:lstStyle/>
    <a:p>
      <a:pPr>
        <a:defRPr sz="1000" b="0" i="0" u="none" strike="noStrike" baseline="0">
          <a:solidFill>
            <a:srgbClr val="000000"/>
          </a:solidFill>
          <a:latin typeface="Arial"/>
          <a:ea typeface="Arial"/>
          <a:cs typeface="Arial"/>
        </a:defRPr>
      </a:pPr>
      <a:endParaRPr lang="ar-QA"/>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0.bin"/></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8740157480314965" right="0.78740157480314965" top="0.78740157480314965" bottom="0.78740157480314965" header="0.51181102362204722" footer="0.51181102362204722"/>
  <pageSetup paperSize="9" orientation="landscape" r:id="rId1"/>
  <headerFooter alignWithMargins="0">
    <oddFooter>&amp;LGraph No. (44)&amp;Rشكل رقم (44)</oddFooter>
  </headerFooter>
  <drawing r:id="rId2"/>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4803149606299213" right="0.74803149606299213" top="0.98425196850393704" bottom="0.98425196850393704" header="0.51181102362204722" footer="0.51181102362204722"/>
  <pageSetup orientation="landscape" r:id="rId1"/>
  <headerFooter alignWithMargins="0">
    <oddFooter>&amp;LGraph No. (45)&amp;Rشكل رقم (45)</oddFooter>
  </headerFooter>
  <drawing r:id="rId2"/>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8740157480314965" right="0.78740157480314965" top="0.78740157480314965" bottom="0.78740157480314965" header="0.51181102362204722" footer="0.51181102362204722"/>
  <pageSetup paperSize="9" orientation="landscape" r:id="rId1"/>
  <headerFooter alignWithMargins="0">
    <oddFooter>&amp;LGraph No.(46)&amp;Rشكل رقم (46)</oddFooter>
  </headerFooter>
  <drawing r:id="rId2"/>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8740157480314965" right="0.78740157480314965" top="0.78740157480314965" bottom="0.78740157480314965" header="0.51181102362204722" footer="0.51181102362204722"/>
  <pageSetup paperSize="9" orientation="landscape" r:id="rId1"/>
  <headerFooter alignWithMargins="0">
    <oddFooter>&amp;LGraph No.(47)&amp;Rشكل رقم (47)</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0</xdr:rowOff>
    </xdr:from>
    <xdr:to>
      <xdr:col>0</xdr:col>
      <xdr:colOff>4848225</xdr:colOff>
      <xdr:row>6</xdr:row>
      <xdr:rowOff>533399</xdr:rowOff>
    </xdr:to>
    <xdr:sp macro="" textlink="">
      <xdr:nvSpPr>
        <xdr:cNvPr id="3" name="Text Box 2"/>
        <xdr:cNvSpPr txBox="1">
          <a:spLocks noChangeArrowheads="1"/>
        </xdr:cNvSpPr>
      </xdr:nvSpPr>
      <xdr:spPr bwMode="auto">
        <a:xfrm>
          <a:off x="9987219675" y="0"/>
          <a:ext cx="4705350" cy="2733674"/>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algn="ctr">
            <a:lnSpc>
              <a:spcPct val="100000"/>
            </a:lnSpc>
            <a:spcBef>
              <a:spcPts val="0"/>
            </a:spcBef>
            <a:spcAft>
              <a:spcPts val="0"/>
            </a:spcAft>
          </a:pPr>
          <a:r>
            <a:rPr lang="ar-QA" sz="2800" b="1">
              <a:solidFill>
                <a:srgbClr val="0000FF"/>
              </a:solidFill>
              <a:effectLst/>
              <a:latin typeface="+mn-lt"/>
              <a:ea typeface="Calibri"/>
              <a:cs typeface="+mn-cs"/>
            </a:rPr>
            <a:t>ذوي الإعاقة </a:t>
          </a:r>
          <a:endParaRPr lang="en-US" sz="2800" b="1">
            <a:solidFill>
              <a:srgbClr val="0000FF"/>
            </a:solidFill>
            <a:effectLst/>
            <a:latin typeface="+mn-lt"/>
            <a:ea typeface="Calibri"/>
            <a:cs typeface="+mn-cs"/>
          </a:endParaRPr>
        </a:p>
        <a:p>
          <a:pPr algn="ctr">
            <a:lnSpc>
              <a:spcPct val="100000"/>
            </a:lnSpc>
            <a:spcBef>
              <a:spcPts val="0"/>
            </a:spcBef>
            <a:spcAft>
              <a:spcPts val="0"/>
            </a:spcAft>
          </a:pPr>
          <a:endParaRPr lang="en-US" sz="2800" b="1">
            <a:solidFill>
              <a:srgbClr val="0000FF"/>
            </a:solidFill>
            <a:effectLst/>
            <a:latin typeface="+mn-lt"/>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IX</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 DISABILITIES</a:t>
          </a:r>
          <a:endParaRPr lang="en-US" sz="1800">
            <a:solidFill>
              <a:srgbClr val="0000FF"/>
            </a:solidFill>
            <a:effectLst/>
            <a:latin typeface="Arial Rounded MT Bold" pitchFamily="34" charset="0"/>
            <a:ea typeface="+mn-ea"/>
            <a:cs typeface="+mn-cs"/>
          </a:endParaRPr>
        </a:p>
      </xdr:txBody>
    </xdr:sp>
    <xdr:clientData/>
  </xdr:twoCellAnchor>
  <xdr:twoCellAnchor>
    <xdr:from>
      <xdr:col>0</xdr:col>
      <xdr:colOff>56371</xdr:colOff>
      <xdr:row>0</xdr:row>
      <xdr:rowOff>0</xdr:rowOff>
    </xdr:from>
    <xdr:to>
      <xdr:col>0</xdr:col>
      <xdr:colOff>4952221</xdr:colOff>
      <xdr:row>6</xdr:row>
      <xdr:rowOff>438150</xdr:rowOff>
    </xdr:to>
    <xdr:pic>
      <xdr:nvPicPr>
        <xdr:cNvPr id="4"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10032836068" y="-1130559"/>
          <a:ext cx="2634732" cy="4895850"/>
        </a:xfrm>
        <a:prstGeom prst="rect">
          <a:avLst/>
        </a:prstGeom>
        <a:noFill/>
        <a:ln w="9525">
          <a:noFill/>
          <a:miter lim="800000"/>
          <a:headEnd/>
          <a:tailEnd/>
        </a:ln>
      </xdr:spPr>
    </xdr:pic>
    <xdr:clientData/>
  </xdr:twoCellAnchor>
  <xdr:twoCellAnchor>
    <xdr:from>
      <xdr:col>0</xdr:col>
      <xdr:colOff>161191</xdr:colOff>
      <xdr:row>0</xdr:row>
      <xdr:rowOff>0</xdr:rowOff>
    </xdr:from>
    <xdr:to>
      <xdr:col>5</xdr:col>
      <xdr:colOff>459722</xdr:colOff>
      <xdr:row>1</xdr:row>
      <xdr:rowOff>0</xdr:rowOff>
    </xdr:to>
    <xdr:sp macro="" textlink="">
      <xdr:nvSpPr>
        <xdr:cNvPr id="2" name="Text Box 3"/>
        <xdr:cNvSpPr txBox="1">
          <a:spLocks noChangeArrowheads="1"/>
        </xdr:cNvSpPr>
      </xdr:nvSpPr>
      <xdr:spPr bwMode="auto">
        <a:xfrm>
          <a:off x="10028752957" y="0"/>
          <a:ext cx="7743582" cy="165230"/>
        </a:xfrm>
        <a:prstGeom prst="rect">
          <a:avLst/>
        </a:prstGeom>
        <a:noFill/>
        <a:ln w="9525">
          <a:noFill/>
          <a:miter lim="800000"/>
          <a:headEnd/>
          <a:tailEnd/>
        </a:ln>
      </xdr:spPr>
      <xdr:txBody>
        <a:bodyPr vertOverflow="clip" wrap="square" lIns="246888" tIns="155448" rIns="246888" bIns="0" anchor="t" upright="1"/>
        <a:lstStyle/>
        <a:p>
          <a:pPr algn="ctr" rtl="0">
            <a:defRPr sz="1000"/>
          </a:pPr>
          <a:endParaRPr lang="ar-QA" sz="2000" b="1" i="0" u="none" strike="noStrike" baseline="0">
            <a:solidFill>
              <a:srgbClr val="0000FF"/>
            </a:solidFill>
            <a:latin typeface="Arial"/>
            <a:cs typeface="Arial"/>
          </a:endParaRPr>
        </a:p>
        <a:p>
          <a:pPr algn="ctr" rtl="0">
            <a:defRPr sz="1000"/>
          </a:pPr>
          <a:r>
            <a:rPr lang="en-US" sz="2000" b="1" i="0" u="none" strike="noStrike" baseline="0">
              <a:solidFill>
                <a:srgbClr val="0000FF"/>
              </a:solidFill>
              <a:latin typeface="Arial"/>
              <a:cs typeface="Arial"/>
            </a:rPr>
            <a:t>JUDICIAL AND SECURITY SERVICES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1600200</xdr:colOff>
      <xdr:row>0</xdr:row>
      <xdr:rowOff>38100</xdr:rowOff>
    </xdr:from>
    <xdr:to>
      <xdr:col>10</xdr:col>
      <xdr:colOff>2342079</xdr:colOff>
      <xdr:row>3</xdr:row>
      <xdr:rowOff>38657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58071" y="38100"/>
          <a:ext cx="741879" cy="64825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1152525</xdr:colOff>
      <xdr:row>0</xdr:row>
      <xdr:rowOff>66675</xdr:rowOff>
    </xdr:from>
    <xdr:to>
      <xdr:col>10</xdr:col>
      <xdr:colOff>1894404</xdr:colOff>
      <xdr:row>3</xdr:row>
      <xdr:rowOff>67232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19971" y="66675"/>
          <a:ext cx="741879" cy="64825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14</xdr:col>
      <xdr:colOff>657225</xdr:colOff>
      <xdr:row>0</xdr:row>
      <xdr:rowOff>104775</xdr:rowOff>
    </xdr:from>
    <xdr:to>
      <xdr:col>14</xdr:col>
      <xdr:colOff>1399104</xdr:colOff>
      <xdr:row>3</xdr:row>
      <xdr:rowOff>38657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8610146" y="104775"/>
          <a:ext cx="741879" cy="64825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absoluteAnchor>
    <xdr:pos x="0" y="0"/>
    <xdr:ext cx="9153525" cy="60102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0.00312</cdr:x>
      <cdr:y>0.0206</cdr:y>
    </cdr:from>
    <cdr:to>
      <cdr:x>0.08417</cdr:x>
      <cdr:y>0.12846</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28575" y="123825"/>
          <a:ext cx="741879" cy="648257"/>
        </a:xfrm>
        <a:prstGeom xmlns:a="http://schemas.openxmlformats.org/drawingml/2006/main" prst="rect">
          <a:avLst/>
        </a:prstGeom>
      </cdr:spPr>
    </cdr:pic>
  </cdr:relSizeAnchor>
</c:userShapes>
</file>

<file path=xl/drawings/drawing15.xml><?xml version="1.0" encoding="utf-8"?>
<xdr:wsDr xmlns:xdr="http://schemas.openxmlformats.org/drawingml/2006/spreadsheetDrawing" xmlns:a="http://schemas.openxmlformats.org/drawingml/2006/main">
  <xdr:twoCellAnchor>
    <xdr:from>
      <xdr:col>7</xdr:col>
      <xdr:colOff>523875</xdr:colOff>
      <xdr:row>69</xdr:row>
      <xdr:rowOff>200025</xdr:rowOff>
    </xdr:from>
    <xdr:to>
      <xdr:col>11</xdr:col>
      <xdr:colOff>219075</xdr:colOff>
      <xdr:row>70</xdr:row>
      <xdr:rowOff>190500</xdr:rowOff>
    </xdr:to>
    <xdr:sp macro="" textlink="">
      <xdr:nvSpPr>
        <xdr:cNvPr id="2" name="Text Box 3"/>
        <xdr:cNvSpPr txBox="1">
          <a:spLocks noChangeArrowheads="1"/>
        </xdr:cNvSpPr>
      </xdr:nvSpPr>
      <xdr:spPr bwMode="auto">
        <a:xfrm>
          <a:off x="9982047600" y="15335250"/>
          <a:ext cx="1552575" cy="238125"/>
        </a:xfrm>
        <a:prstGeom prst="rect">
          <a:avLst/>
        </a:prstGeom>
        <a:noFill/>
        <a:ln w="9525">
          <a:noFill/>
          <a:miter lim="800000"/>
          <a:headEnd/>
          <a:tailEnd/>
        </a:ln>
      </xdr:spPr>
    </xdr:sp>
    <xdr:clientData/>
  </xdr:twoCellAnchor>
  <xdr:twoCellAnchor editAs="oneCell">
    <xdr:from>
      <xdr:col>14</xdr:col>
      <xdr:colOff>676275</xdr:colOff>
      <xdr:row>0</xdr:row>
      <xdr:rowOff>104775</xdr:rowOff>
    </xdr:from>
    <xdr:to>
      <xdr:col>14</xdr:col>
      <xdr:colOff>1418154</xdr:colOff>
      <xdr:row>3</xdr:row>
      <xdr:rowOff>105332</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8591096" y="104775"/>
          <a:ext cx="741879" cy="648257"/>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absoluteAnchor>
    <xdr:pos x="0" y="0"/>
    <xdr:ext cx="8591550" cy="58578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c:userShapes xmlns:c="http://schemas.openxmlformats.org/drawingml/2006/chart">
  <cdr:relSizeAnchor xmlns:cdr="http://schemas.openxmlformats.org/drawingml/2006/chartDrawing">
    <cdr:from>
      <cdr:x>0.00111</cdr:x>
      <cdr:y>0.0065</cdr:y>
    </cdr:from>
    <cdr:to>
      <cdr:x>0.08746</cdr:x>
      <cdr:y>0.11717</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9525" y="38100"/>
          <a:ext cx="741879" cy="648257"/>
        </a:xfrm>
        <a:prstGeom xmlns:a="http://schemas.openxmlformats.org/drawingml/2006/main" prst="rect">
          <a:avLst/>
        </a:prstGeom>
      </cdr:spPr>
    </cdr:pic>
  </cdr:relSizeAnchor>
</c:userShapes>
</file>

<file path=xl/drawings/drawing18.xml><?xml version="1.0" encoding="utf-8"?>
<xdr:wsDr xmlns:xdr="http://schemas.openxmlformats.org/drawingml/2006/spreadsheetDrawing" xmlns:a="http://schemas.openxmlformats.org/drawingml/2006/main">
  <xdr:twoCellAnchor>
    <xdr:from>
      <xdr:col>7</xdr:col>
      <xdr:colOff>523875</xdr:colOff>
      <xdr:row>69</xdr:row>
      <xdr:rowOff>200025</xdr:rowOff>
    </xdr:from>
    <xdr:to>
      <xdr:col>11</xdr:col>
      <xdr:colOff>219075</xdr:colOff>
      <xdr:row>70</xdr:row>
      <xdr:rowOff>190500</xdr:rowOff>
    </xdr:to>
    <xdr:sp macro="" textlink="">
      <xdr:nvSpPr>
        <xdr:cNvPr id="2" name="Text Box 3"/>
        <xdr:cNvSpPr txBox="1">
          <a:spLocks noChangeArrowheads="1"/>
        </xdr:cNvSpPr>
      </xdr:nvSpPr>
      <xdr:spPr bwMode="auto">
        <a:xfrm>
          <a:off x="9981533250" y="15335250"/>
          <a:ext cx="2286000" cy="238125"/>
        </a:xfrm>
        <a:prstGeom prst="rect">
          <a:avLst/>
        </a:prstGeom>
        <a:noFill/>
        <a:ln w="9525">
          <a:noFill/>
          <a:miter lim="800000"/>
          <a:headEnd/>
          <a:tailEnd/>
        </a:ln>
      </xdr:spPr>
    </xdr:sp>
    <xdr:clientData/>
  </xdr:twoCellAnchor>
  <xdr:twoCellAnchor editAs="oneCell">
    <xdr:from>
      <xdr:col>14</xdr:col>
      <xdr:colOff>657225</xdr:colOff>
      <xdr:row>0</xdr:row>
      <xdr:rowOff>76200</xdr:rowOff>
    </xdr:from>
    <xdr:to>
      <xdr:col>14</xdr:col>
      <xdr:colOff>1399104</xdr:colOff>
      <xdr:row>3</xdr:row>
      <xdr:rowOff>10082</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8610146" y="76200"/>
          <a:ext cx="741879" cy="64825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18</xdr:col>
      <xdr:colOff>542925</xdr:colOff>
      <xdr:row>0</xdr:row>
      <xdr:rowOff>85725</xdr:rowOff>
    </xdr:from>
    <xdr:to>
      <xdr:col>18</xdr:col>
      <xdr:colOff>1284804</xdr:colOff>
      <xdr:row>3</xdr:row>
      <xdr:rowOff>67232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6143171" y="85725"/>
          <a:ext cx="741879" cy="6482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2924175</xdr:colOff>
      <xdr:row>1</xdr:row>
      <xdr:rowOff>19050</xdr:rowOff>
    </xdr:from>
    <xdr:to>
      <xdr:col>2</xdr:col>
      <xdr:colOff>332304</xdr:colOff>
      <xdr:row>4</xdr:row>
      <xdr:rowOff>181532</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1392424946" y="180975"/>
          <a:ext cx="741879" cy="64825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absoluteAnchor>
    <xdr:pos x="0" y="0"/>
    <xdr:ext cx="9153525" cy="60102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0.00728</cdr:x>
      <cdr:y>0.00951</cdr:y>
    </cdr:from>
    <cdr:to>
      <cdr:x>0.08833</cdr:x>
      <cdr:y>0.11737</cdr:y>
    </cdr:to>
    <cdr:pic>
      <cdr:nvPicPr>
        <cdr:cNvPr id="3" name="Picture 2"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66675" y="57150"/>
          <a:ext cx="741879" cy="648257"/>
        </a:xfrm>
        <a:prstGeom xmlns:a="http://schemas.openxmlformats.org/drawingml/2006/main" prst="rect">
          <a:avLst/>
        </a:prstGeom>
      </cdr:spPr>
    </cdr:pic>
  </cdr:relSizeAnchor>
</c:userShapes>
</file>

<file path=xl/drawings/drawing22.xml><?xml version="1.0" encoding="utf-8"?>
<xdr:wsDr xmlns:xdr="http://schemas.openxmlformats.org/drawingml/2006/spreadsheetDrawing" xmlns:a="http://schemas.openxmlformats.org/drawingml/2006/main">
  <xdr:twoCellAnchor editAs="oneCell">
    <xdr:from>
      <xdr:col>18</xdr:col>
      <xdr:colOff>542925</xdr:colOff>
      <xdr:row>0</xdr:row>
      <xdr:rowOff>76200</xdr:rowOff>
    </xdr:from>
    <xdr:to>
      <xdr:col>18</xdr:col>
      <xdr:colOff>1284804</xdr:colOff>
      <xdr:row>3</xdr:row>
      <xdr:rowOff>57707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6143171" y="76200"/>
          <a:ext cx="741879" cy="648257"/>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absoluteAnchor>
    <xdr:pos x="0" y="0"/>
    <xdr:ext cx="9153525" cy="60102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c:userShapes xmlns:c="http://schemas.openxmlformats.org/drawingml/2006/chart">
  <cdr:relSizeAnchor xmlns:cdr="http://schemas.openxmlformats.org/drawingml/2006/chartDrawing">
    <cdr:from>
      <cdr:x>0.00624</cdr:x>
      <cdr:y>0.00792</cdr:y>
    </cdr:from>
    <cdr:to>
      <cdr:x>0.08729</cdr:x>
      <cdr:y>0.11578</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57150" y="47625"/>
          <a:ext cx="741879" cy="648257"/>
        </a:xfrm>
        <a:prstGeom xmlns:a="http://schemas.openxmlformats.org/drawingml/2006/main" prst="rect">
          <a:avLst/>
        </a:prstGeom>
      </cdr:spPr>
    </cdr:pic>
  </cdr:relSizeAnchor>
</c:userShapes>
</file>

<file path=xl/drawings/drawing25.xml><?xml version="1.0" encoding="utf-8"?>
<xdr:wsDr xmlns:xdr="http://schemas.openxmlformats.org/drawingml/2006/spreadsheetDrawing" xmlns:a="http://schemas.openxmlformats.org/drawingml/2006/main">
  <xdr:twoCellAnchor editAs="oneCell">
    <xdr:from>
      <xdr:col>18</xdr:col>
      <xdr:colOff>542925</xdr:colOff>
      <xdr:row>0</xdr:row>
      <xdr:rowOff>38100</xdr:rowOff>
    </xdr:from>
    <xdr:to>
      <xdr:col>18</xdr:col>
      <xdr:colOff>1284804</xdr:colOff>
      <xdr:row>3</xdr:row>
      <xdr:rowOff>19607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6143171" y="38100"/>
          <a:ext cx="741879" cy="648257"/>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10</xdr:col>
      <xdr:colOff>1285875</xdr:colOff>
      <xdr:row>0</xdr:row>
      <xdr:rowOff>76200</xdr:rowOff>
    </xdr:from>
    <xdr:to>
      <xdr:col>10</xdr:col>
      <xdr:colOff>2027754</xdr:colOff>
      <xdr:row>3</xdr:row>
      <xdr:rowOff>38657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543846" y="76200"/>
          <a:ext cx="741879" cy="648257"/>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10</xdr:col>
      <xdr:colOff>847725</xdr:colOff>
      <xdr:row>0</xdr:row>
      <xdr:rowOff>133350</xdr:rowOff>
    </xdr:from>
    <xdr:to>
      <xdr:col>10</xdr:col>
      <xdr:colOff>1589604</xdr:colOff>
      <xdr:row>2</xdr:row>
      <xdr:rowOff>48182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105696" y="133350"/>
          <a:ext cx="741879" cy="648257"/>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10</xdr:col>
      <xdr:colOff>809625</xdr:colOff>
      <xdr:row>0</xdr:row>
      <xdr:rowOff>76200</xdr:rowOff>
    </xdr:from>
    <xdr:to>
      <xdr:col>10</xdr:col>
      <xdr:colOff>1551504</xdr:colOff>
      <xdr:row>2</xdr:row>
      <xdr:rowOff>219632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143796" y="76200"/>
          <a:ext cx="741879" cy="648257"/>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10</xdr:col>
      <xdr:colOff>895350</xdr:colOff>
      <xdr:row>0</xdr:row>
      <xdr:rowOff>114300</xdr:rowOff>
    </xdr:from>
    <xdr:to>
      <xdr:col>10</xdr:col>
      <xdr:colOff>1637229</xdr:colOff>
      <xdr:row>2</xdr:row>
      <xdr:rowOff>57707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58071" y="114300"/>
          <a:ext cx="741879" cy="6482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895350</xdr:colOff>
      <xdr:row>0</xdr:row>
      <xdr:rowOff>85725</xdr:rowOff>
    </xdr:from>
    <xdr:to>
      <xdr:col>10</xdr:col>
      <xdr:colOff>1637229</xdr:colOff>
      <xdr:row>3</xdr:row>
      <xdr:rowOff>86282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19971" y="85725"/>
          <a:ext cx="741879" cy="648257"/>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10</xdr:col>
      <xdr:colOff>838200</xdr:colOff>
      <xdr:row>0</xdr:row>
      <xdr:rowOff>114300</xdr:rowOff>
    </xdr:from>
    <xdr:to>
      <xdr:col>10</xdr:col>
      <xdr:colOff>1580079</xdr:colOff>
      <xdr:row>2</xdr:row>
      <xdr:rowOff>29132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115221" y="114300"/>
          <a:ext cx="741879" cy="648257"/>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10</xdr:col>
      <xdr:colOff>904875</xdr:colOff>
      <xdr:row>0</xdr:row>
      <xdr:rowOff>66675</xdr:rowOff>
    </xdr:from>
    <xdr:to>
      <xdr:col>10</xdr:col>
      <xdr:colOff>1646754</xdr:colOff>
      <xdr:row>1</xdr:row>
      <xdr:rowOff>181532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48546" y="66675"/>
          <a:ext cx="741879" cy="648257"/>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10</xdr:col>
      <xdr:colOff>914400</xdr:colOff>
      <xdr:row>0</xdr:row>
      <xdr:rowOff>95250</xdr:rowOff>
    </xdr:from>
    <xdr:to>
      <xdr:col>10</xdr:col>
      <xdr:colOff>1656279</xdr:colOff>
      <xdr:row>2</xdr:row>
      <xdr:rowOff>557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39021" y="95250"/>
          <a:ext cx="741879" cy="648257"/>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10</xdr:col>
      <xdr:colOff>895350</xdr:colOff>
      <xdr:row>0</xdr:row>
      <xdr:rowOff>76200</xdr:rowOff>
    </xdr:from>
    <xdr:to>
      <xdr:col>10</xdr:col>
      <xdr:colOff>1637229</xdr:colOff>
      <xdr:row>1</xdr:row>
      <xdr:rowOff>219632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58071" y="76200"/>
          <a:ext cx="741879" cy="648257"/>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10</xdr:col>
      <xdr:colOff>923925</xdr:colOff>
      <xdr:row>0</xdr:row>
      <xdr:rowOff>66675</xdr:rowOff>
    </xdr:from>
    <xdr:to>
      <xdr:col>10</xdr:col>
      <xdr:colOff>1665804</xdr:colOff>
      <xdr:row>2</xdr:row>
      <xdr:rowOff>19607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29496" y="66675"/>
          <a:ext cx="741879" cy="648257"/>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10</xdr:col>
      <xdr:colOff>904875</xdr:colOff>
      <xdr:row>0</xdr:row>
      <xdr:rowOff>95250</xdr:rowOff>
    </xdr:from>
    <xdr:to>
      <xdr:col>10</xdr:col>
      <xdr:colOff>1646754</xdr:colOff>
      <xdr:row>3</xdr:row>
      <xdr:rowOff>76757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48546" y="95250"/>
          <a:ext cx="741879" cy="648257"/>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10</xdr:col>
      <xdr:colOff>895350</xdr:colOff>
      <xdr:row>0</xdr:row>
      <xdr:rowOff>92025</xdr:rowOff>
    </xdr:from>
    <xdr:to>
      <xdr:col>10</xdr:col>
      <xdr:colOff>1637229</xdr:colOff>
      <xdr:row>3</xdr:row>
      <xdr:rowOff>102107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58071" y="92025"/>
          <a:ext cx="741879" cy="648257"/>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10</xdr:col>
      <xdr:colOff>847725</xdr:colOff>
      <xdr:row>0</xdr:row>
      <xdr:rowOff>76200</xdr:rowOff>
    </xdr:from>
    <xdr:to>
      <xdr:col>10</xdr:col>
      <xdr:colOff>1589604</xdr:colOff>
      <xdr:row>2</xdr:row>
      <xdr:rowOff>267257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105696" y="76200"/>
          <a:ext cx="741879" cy="648257"/>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10</xdr:col>
      <xdr:colOff>923925</xdr:colOff>
      <xdr:row>0</xdr:row>
      <xdr:rowOff>85725</xdr:rowOff>
    </xdr:from>
    <xdr:to>
      <xdr:col>10</xdr:col>
      <xdr:colOff>1665804</xdr:colOff>
      <xdr:row>2</xdr:row>
      <xdr:rowOff>276782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29496" y="85725"/>
          <a:ext cx="741879" cy="6482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638175</xdr:colOff>
      <xdr:row>0</xdr:row>
      <xdr:rowOff>47625</xdr:rowOff>
    </xdr:from>
    <xdr:to>
      <xdr:col>10</xdr:col>
      <xdr:colOff>1380054</xdr:colOff>
      <xdr:row>3</xdr:row>
      <xdr:rowOff>48182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48546" y="47625"/>
          <a:ext cx="741879" cy="6482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1304925</xdr:colOff>
      <xdr:row>0</xdr:row>
      <xdr:rowOff>76200</xdr:rowOff>
    </xdr:from>
    <xdr:to>
      <xdr:col>10</xdr:col>
      <xdr:colOff>2046804</xdr:colOff>
      <xdr:row>3</xdr:row>
      <xdr:rowOff>76757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0981871" y="76200"/>
          <a:ext cx="741879" cy="6482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447092</xdr:colOff>
      <xdr:row>0</xdr:row>
      <xdr:rowOff>48597</xdr:rowOff>
    </xdr:from>
    <xdr:to>
      <xdr:col>12</xdr:col>
      <xdr:colOff>1188971</xdr:colOff>
      <xdr:row>3</xdr:row>
      <xdr:rowOff>55374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24320621" y="48597"/>
          <a:ext cx="741879" cy="6482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1019175</xdr:colOff>
      <xdr:row>0</xdr:row>
      <xdr:rowOff>66675</xdr:rowOff>
    </xdr:from>
    <xdr:to>
      <xdr:col>10</xdr:col>
      <xdr:colOff>1761054</xdr:colOff>
      <xdr:row>3</xdr:row>
      <xdr:rowOff>67232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19971" y="66675"/>
          <a:ext cx="741879" cy="64825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466725</xdr:colOff>
      <xdr:row>0</xdr:row>
      <xdr:rowOff>66675</xdr:rowOff>
    </xdr:from>
    <xdr:to>
      <xdr:col>12</xdr:col>
      <xdr:colOff>1208604</xdr:colOff>
      <xdr:row>3</xdr:row>
      <xdr:rowOff>29132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838871" y="66675"/>
          <a:ext cx="741879" cy="64825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1209675</xdr:colOff>
      <xdr:row>0</xdr:row>
      <xdr:rowOff>66675</xdr:rowOff>
    </xdr:from>
    <xdr:to>
      <xdr:col>10</xdr:col>
      <xdr:colOff>1951554</xdr:colOff>
      <xdr:row>3</xdr:row>
      <xdr:rowOff>67232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77121" y="66675"/>
          <a:ext cx="741879" cy="6482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bdelwahab/AppData/Local/Microsoft/Windows/Temporary%20Internet%20Files/Content.Outlook/4HTWC8W0/&#1575;&#1604;&#1578;&#1593;&#1604;&#1610;&#1605;%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1.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4.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5.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2:A26"/>
  <sheetViews>
    <sheetView rightToLeft="1" view="pageBreakPreview" zoomScale="98" zoomScaleNormal="100" zoomScaleSheetLayoutView="98" workbookViewId="0">
      <selection activeCell="A19" sqref="A19"/>
    </sheetView>
  </sheetViews>
  <sheetFormatPr defaultColWidth="9.125" defaultRowHeight="12.75" x14ac:dyDescent="0.2"/>
  <cols>
    <col min="1" max="1" width="74.875" style="1" customWidth="1"/>
    <col min="2" max="16384" width="9.125" style="1"/>
  </cols>
  <sheetData>
    <row r="2" spans="1:1" ht="66" customHeight="1" x14ac:dyDescent="0.2">
      <c r="A2" s="78"/>
    </row>
    <row r="3" spans="1:1" ht="35.25" x14ac:dyDescent="0.2">
      <c r="A3" s="79" t="s">
        <v>327</v>
      </c>
    </row>
    <row r="4" spans="1:1" ht="26.25" x14ac:dyDescent="0.2">
      <c r="A4" s="80"/>
    </row>
    <row r="5" spans="1:1" ht="20.25" x14ac:dyDescent="0.2">
      <c r="A5" s="81"/>
    </row>
    <row r="7" spans="1:1" ht="42" customHeight="1" x14ac:dyDescent="0.2"/>
    <row r="25" spans="1:1" ht="6.75" customHeight="1" x14ac:dyDescent="0.2"/>
    <row r="26" spans="1:1" ht="20.25" x14ac:dyDescent="0.3">
      <c r="A26" s="82"/>
    </row>
  </sheetData>
  <printOptions horizontalCentered="1" verticalCentered="1"/>
  <pageMargins left="0.74803149606299213" right="0.74803149606299213"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rightToLeft="1" view="pageBreakPreview" zoomScaleNormal="100" zoomScaleSheetLayoutView="100" workbookViewId="0">
      <selection activeCell="A6" sqref="A6:A8"/>
    </sheetView>
  </sheetViews>
  <sheetFormatPr defaultColWidth="9.125" defaultRowHeight="12.75" x14ac:dyDescent="0.2"/>
  <cols>
    <col min="1" max="1" width="32.375" style="9" customWidth="1"/>
    <col min="2" max="10" width="8.75" style="9" customWidth="1"/>
    <col min="11" max="11" width="36.25" style="9" customWidth="1"/>
    <col min="12" max="16384" width="9.125" style="9"/>
  </cols>
  <sheetData>
    <row r="1" spans="1:11" ht="18" x14ac:dyDescent="0.2">
      <c r="A1" s="316" t="s">
        <v>454</v>
      </c>
      <c r="B1" s="316"/>
      <c r="C1" s="316"/>
      <c r="D1" s="316"/>
      <c r="E1" s="316"/>
      <c r="F1" s="316"/>
      <c r="G1" s="316"/>
      <c r="H1" s="316"/>
      <c r="I1" s="316"/>
      <c r="J1" s="316"/>
      <c r="K1" s="316"/>
    </row>
    <row r="2" spans="1:11" s="292" customFormat="1" ht="15.75" x14ac:dyDescent="0.2">
      <c r="A2" s="318" t="s">
        <v>315</v>
      </c>
      <c r="B2" s="318"/>
      <c r="C2" s="318"/>
      <c r="D2" s="318"/>
      <c r="E2" s="318"/>
      <c r="F2" s="318"/>
      <c r="G2" s="318"/>
      <c r="H2" s="318"/>
      <c r="I2" s="318"/>
      <c r="J2" s="318"/>
      <c r="K2" s="318"/>
    </row>
    <row r="3" spans="1:11" ht="17.25" customHeight="1" x14ac:dyDescent="0.2">
      <c r="A3" s="317" t="s">
        <v>456</v>
      </c>
      <c r="B3" s="318"/>
      <c r="C3" s="318"/>
      <c r="D3" s="318"/>
      <c r="E3" s="318"/>
      <c r="F3" s="318"/>
      <c r="G3" s="318"/>
      <c r="H3" s="318"/>
      <c r="I3" s="318"/>
      <c r="J3" s="318"/>
      <c r="K3" s="318"/>
    </row>
    <row r="4" spans="1:11" s="293" customFormat="1" x14ac:dyDescent="0.2">
      <c r="A4" s="319" t="s">
        <v>316</v>
      </c>
      <c r="B4" s="319"/>
      <c r="C4" s="319"/>
      <c r="D4" s="319"/>
      <c r="E4" s="319"/>
      <c r="F4" s="319"/>
      <c r="G4" s="319"/>
      <c r="H4" s="319"/>
      <c r="I4" s="319"/>
      <c r="J4" s="319"/>
      <c r="K4" s="319"/>
    </row>
    <row r="5" spans="1:11" ht="15.75" x14ac:dyDescent="0.2">
      <c r="A5" s="10" t="s">
        <v>517</v>
      </c>
      <c r="B5" s="11"/>
      <c r="C5" s="11"/>
      <c r="D5" s="11"/>
      <c r="E5" s="11"/>
      <c r="F5" s="11"/>
      <c r="G5" s="11"/>
      <c r="H5" s="11"/>
      <c r="I5" s="11"/>
      <c r="J5" s="11"/>
      <c r="K5" s="12" t="s">
        <v>516</v>
      </c>
    </row>
    <row r="6" spans="1:11" ht="15.75" x14ac:dyDescent="0.2">
      <c r="A6" s="311" t="s">
        <v>142</v>
      </c>
      <c r="B6" s="312" t="s">
        <v>317</v>
      </c>
      <c r="C6" s="312"/>
      <c r="D6" s="312"/>
      <c r="E6" s="312"/>
      <c r="F6" s="312"/>
      <c r="G6" s="312"/>
      <c r="H6" s="312"/>
      <c r="I6" s="312"/>
      <c r="J6" s="312"/>
      <c r="K6" s="313" t="s">
        <v>59</v>
      </c>
    </row>
    <row r="7" spans="1:11" ht="16.5" customHeight="1" x14ac:dyDescent="0.2">
      <c r="A7" s="311"/>
      <c r="B7" s="312" t="s">
        <v>318</v>
      </c>
      <c r="C7" s="312"/>
      <c r="D7" s="312"/>
      <c r="E7" s="312" t="s">
        <v>319</v>
      </c>
      <c r="F7" s="312"/>
      <c r="G7" s="312"/>
      <c r="H7" s="314" t="s">
        <v>320</v>
      </c>
      <c r="I7" s="314"/>
      <c r="J7" s="314"/>
      <c r="K7" s="313"/>
    </row>
    <row r="8" spans="1:11" ht="25.5" x14ac:dyDescent="0.2">
      <c r="A8" s="311"/>
      <c r="B8" s="66" t="s">
        <v>321</v>
      </c>
      <c r="C8" s="66" t="s">
        <v>322</v>
      </c>
      <c r="D8" s="66" t="s">
        <v>323</v>
      </c>
      <c r="E8" s="66" t="s">
        <v>324</v>
      </c>
      <c r="F8" s="66" t="s">
        <v>325</v>
      </c>
      <c r="G8" s="66" t="s">
        <v>326</v>
      </c>
      <c r="H8" s="66" t="s">
        <v>324</v>
      </c>
      <c r="I8" s="66" t="s">
        <v>325</v>
      </c>
      <c r="J8" s="66" t="s">
        <v>326</v>
      </c>
      <c r="K8" s="313"/>
    </row>
    <row r="9" spans="1:11" ht="14.25" customHeight="1" thickBot="1" x14ac:dyDescent="0.25">
      <c r="A9" s="136" t="s">
        <v>143</v>
      </c>
      <c r="B9" s="70">
        <v>0</v>
      </c>
      <c r="C9" s="70">
        <v>0</v>
      </c>
      <c r="D9" s="83">
        <f t="shared" ref="D9:D29" si="0">SUM(B9:C9)</f>
        <v>0</v>
      </c>
      <c r="E9" s="70">
        <v>36</v>
      </c>
      <c r="F9" s="70">
        <v>0</v>
      </c>
      <c r="G9" s="83">
        <f t="shared" ref="G9:G29" si="1">SUM(E9:F9)</f>
        <v>36</v>
      </c>
      <c r="H9" s="70">
        <f>B9+E9</f>
        <v>36</v>
      </c>
      <c r="I9" s="70">
        <f>C9+F9</f>
        <v>0</v>
      </c>
      <c r="J9" s="83">
        <f t="shared" ref="J9:J29" si="2">SUM(H9:I9)</f>
        <v>36</v>
      </c>
      <c r="K9" s="142" t="s">
        <v>144</v>
      </c>
    </row>
    <row r="10" spans="1:11" ht="14.25" customHeight="1" thickBot="1" x14ac:dyDescent="0.25">
      <c r="A10" s="137" t="s">
        <v>145</v>
      </c>
      <c r="B10" s="71">
        <v>0</v>
      </c>
      <c r="C10" s="71">
        <v>0</v>
      </c>
      <c r="D10" s="84">
        <f t="shared" si="0"/>
        <v>0</v>
      </c>
      <c r="E10" s="71">
        <v>34</v>
      </c>
      <c r="F10" s="71">
        <v>6</v>
      </c>
      <c r="G10" s="84">
        <f t="shared" si="1"/>
        <v>40</v>
      </c>
      <c r="H10" s="71">
        <f t="shared" ref="H10:I20" si="3">B10+E10</f>
        <v>34</v>
      </c>
      <c r="I10" s="71">
        <f t="shared" si="3"/>
        <v>6</v>
      </c>
      <c r="J10" s="84">
        <f t="shared" si="2"/>
        <v>40</v>
      </c>
      <c r="K10" s="143" t="s">
        <v>146</v>
      </c>
    </row>
    <row r="11" spans="1:11" ht="14.25" customHeight="1" thickBot="1" x14ac:dyDescent="0.25">
      <c r="A11" s="138" t="s">
        <v>147</v>
      </c>
      <c r="B11" s="72">
        <v>3</v>
      </c>
      <c r="C11" s="72">
        <v>0</v>
      </c>
      <c r="D11" s="85">
        <f t="shared" si="0"/>
        <v>3</v>
      </c>
      <c r="E11" s="72">
        <v>67</v>
      </c>
      <c r="F11" s="72">
        <v>2</v>
      </c>
      <c r="G11" s="85">
        <f t="shared" si="1"/>
        <v>69</v>
      </c>
      <c r="H11" s="72">
        <f t="shared" si="3"/>
        <v>70</v>
      </c>
      <c r="I11" s="72">
        <f t="shared" si="3"/>
        <v>2</v>
      </c>
      <c r="J11" s="85">
        <f t="shared" si="2"/>
        <v>72</v>
      </c>
      <c r="K11" s="144" t="s">
        <v>148</v>
      </c>
    </row>
    <row r="12" spans="1:11" ht="24.75" thickBot="1" x14ac:dyDescent="0.25">
      <c r="A12" s="137" t="s">
        <v>149</v>
      </c>
      <c r="B12" s="71">
        <v>1</v>
      </c>
      <c r="C12" s="71">
        <v>0</v>
      </c>
      <c r="D12" s="84">
        <f t="shared" si="0"/>
        <v>1</v>
      </c>
      <c r="E12" s="71">
        <v>10</v>
      </c>
      <c r="F12" s="71">
        <v>0</v>
      </c>
      <c r="G12" s="84">
        <f t="shared" si="1"/>
        <v>10</v>
      </c>
      <c r="H12" s="71">
        <f t="shared" si="3"/>
        <v>11</v>
      </c>
      <c r="I12" s="71">
        <f t="shared" si="3"/>
        <v>0</v>
      </c>
      <c r="J12" s="84">
        <f t="shared" si="2"/>
        <v>11</v>
      </c>
      <c r="K12" s="143" t="s">
        <v>150</v>
      </c>
    </row>
    <row r="13" spans="1:11" ht="26.25" thickBot="1" x14ac:dyDescent="0.25">
      <c r="A13" s="138" t="s">
        <v>151</v>
      </c>
      <c r="B13" s="72">
        <v>0</v>
      </c>
      <c r="C13" s="72">
        <v>0</v>
      </c>
      <c r="D13" s="85">
        <f t="shared" si="0"/>
        <v>0</v>
      </c>
      <c r="E13" s="72">
        <v>1</v>
      </c>
      <c r="F13" s="72">
        <v>0</v>
      </c>
      <c r="G13" s="85">
        <f t="shared" si="1"/>
        <v>1</v>
      </c>
      <c r="H13" s="72">
        <f t="shared" si="3"/>
        <v>1</v>
      </c>
      <c r="I13" s="72">
        <f t="shared" si="3"/>
        <v>0</v>
      </c>
      <c r="J13" s="85">
        <f t="shared" si="2"/>
        <v>1</v>
      </c>
      <c r="K13" s="144" t="s">
        <v>152</v>
      </c>
    </row>
    <row r="14" spans="1:11" ht="13.5" thickBot="1" x14ac:dyDescent="0.25">
      <c r="A14" s="139" t="s">
        <v>153</v>
      </c>
      <c r="B14" s="71">
        <v>2</v>
      </c>
      <c r="C14" s="71">
        <v>0</v>
      </c>
      <c r="D14" s="84">
        <f t="shared" si="0"/>
        <v>2</v>
      </c>
      <c r="E14" s="71">
        <v>279</v>
      </c>
      <c r="F14" s="71">
        <v>13</v>
      </c>
      <c r="G14" s="84">
        <f t="shared" si="1"/>
        <v>292</v>
      </c>
      <c r="H14" s="71">
        <f t="shared" si="3"/>
        <v>281</v>
      </c>
      <c r="I14" s="71">
        <f t="shared" si="3"/>
        <v>13</v>
      </c>
      <c r="J14" s="84">
        <f t="shared" si="2"/>
        <v>294</v>
      </c>
      <c r="K14" s="143" t="s">
        <v>154</v>
      </c>
    </row>
    <row r="15" spans="1:11" ht="26.25" thickBot="1" x14ac:dyDescent="0.25">
      <c r="A15" s="140" t="s">
        <v>155</v>
      </c>
      <c r="B15" s="72">
        <v>4</v>
      </c>
      <c r="C15" s="72">
        <v>0</v>
      </c>
      <c r="D15" s="85">
        <f t="shared" si="0"/>
        <v>4</v>
      </c>
      <c r="E15" s="72">
        <v>246</v>
      </c>
      <c r="F15" s="72">
        <v>11</v>
      </c>
      <c r="G15" s="85">
        <f t="shared" si="1"/>
        <v>257</v>
      </c>
      <c r="H15" s="72">
        <f t="shared" si="3"/>
        <v>250</v>
      </c>
      <c r="I15" s="72">
        <f t="shared" si="3"/>
        <v>11</v>
      </c>
      <c r="J15" s="85">
        <f t="shared" si="2"/>
        <v>261</v>
      </c>
      <c r="K15" s="144" t="s">
        <v>156</v>
      </c>
    </row>
    <row r="16" spans="1:11" ht="13.5" thickBot="1" x14ac:dyDescent="0.25">
      <c r="A16" s="139" t="s">
        <v>157</v>
      </c>
      <c r="B16" s="71">
        <v>3</v>
      </c>
      <c r="C16" s="71">
        <v>0</v>
      </c>
      <c r="D16" s="84">
        <f t="shared" si="0"/>
        <v>3</v>
      </c>
      <c r="E16" s="71">
        <v>36</v>
      </c>
      <c r="F16" s="71">
        <v>2</v>
      </c>
      <c r="G16" s="84">
        <f t="shared" si="1"/>
        <v>38</v>
      </c>
      <c r="H16" s="71">
        <f t="shared" si="3"/>
        <v>39</v>
      </c>
      <c r="I16" s="71">
        <f t="shared" si="3"/>
        <v>2</v>
      </c>
      <c r="J16" s="84">
        <f t="shared" si="2"/>
        <v>41</v>
      </c>
      <c r="K16" s="143" t="s">
        <v>158</v>
      </c>
    </row>
    <row r="17" spans="1:11" ht="13.5" thickBot="1" x14ac:dyDescent="0.25">
      <c r="A17" s="140" t="s">
        <v>159</v>
      </c>
      <c r="B17" s="72">
        <v>1</v>
      </c>
      <c r="C17" s="72">
        <v>0</v>
      </c>
      <c r="D17" s="85">
        <f t="shared" si="0"/>
        <v>1</v>
      </c>
      <c r="E17" s="72">
        <v>25</v>
      </c>
      <c r="F17" s="72">
        <v>4</v>
      </c>
      <c r="G17" s="85">
        <f t="shared" si="1"/>
        <v>29</v>
      </c>
      <c r="H17" s="72">
        <f t="shared" si="3"/>
        <v>26</v>
      </c>
      <c r="I17" s="72">
        <f t="shared" si="3"/>
        <v>4</v>
      </c>
      <c r="J17" s="85">
        <f t="shared" si="2"/>
        <v>30</v>
      </c>
      <c r="K17" s="144" t="s">
        <v>160</v>
      </c>
    </row>
    <row r="18" spans="1:11" ht="13.5" thickBot="1" x14ac:dyDescent="0.25">
      <c r="A18" s="139" t="s">
        <v>161</v>
      </c>
      <c r="B18" s="71">
        <v>13</v>
      </c>
      <c r="C18" s="71">
        <v>1</v>
      </c>
      <c r="D18" s="84">
        <f t="shared" si="0"/>
        <v>14</v>
      </c>
      <c r="E18" s="71">
        <v>16</v>
      </c>
      <c r="F18" s="71">
        <v>2</v>
      </c>
      <c r="G18" s="84">
        <f t="shared" si="1"/>
        <v>18</v>
      </c>
      <c r="H18" s="71">
        <f t="shared" si="3"/>
        <v>29</v>
      </c>
      <c r="I18" s="71">
        <f t="shared" si="3"/>
        <v>3</v>
      </c>
      <c r="J18" s="84">
        <f t="shared" si="2"/>
        <v>32</v>
      </c>
      <c r="K18" s="143" t="s">
        <v>162</v>
      </c>
    </row>
    <row r="19" spans="1:11" ht="13.5" thickBot="1" x14ac:dyDescent="0.25">
      <c r="A19" s="140" t="s">
        <v>163</v>
      </c>
      <c r="B19" s="72">
        <v>5</v>
      </c>
      <c r="C19" s="72">
        <v>1</v>
      </c>
      <c r="D19" s="85">
        <f t="shared" si="0"/>
        <v>6</v>
      </c>
      <c r="E19" s="72">
        <v>30</v>
      </c>
      <c r="F19" s="72">
        <v>7</v>
      </c>
      <c r="G19" s="85">
        <f t="shared" si="1"/>
        <v>37</v>
      </c>
      <c r="H19" s="72">
        <f t="shared" si="3"/>
        <v>35</v>
      </c>
      <c r="I19" s="72">
        <f t="shared" si="3"/>
        <v>8</v>
      </c>
      <c r="J19" s="85">
        <f t="shared" si="2"/>
        <v>43</v>
      </c>
      <c r="K19" s="144" t="s">
        <v>164</v>
      </c>
    </row>
    <row r="20" spans="1:11" ht="13.5" thickBot="1" x14ac:dyDescent="0.25">
      <c r="A20" s="139" t="s">
        <v>165</v>
      </c>
      <c r="B20" s="71">
        <v>1</v>
      </c>
      <c r="C20" s="71">
        <v>0</v>
      </c>
      <c r="D20" s="84">
        <f t="shared" si="0"/>
        <v>1</v>
      </c>
      <c r="E20" s="71">
        <v>17</v>
      </c>
      <c r="F20" s="71">
        <v>1</v>
      </c>
      <c r="G20" s="84">
        <f t="shared" si="1"/>
        <v>18</v>
      </c>
      <c r="H20" s="71">
        <f t="shared" si="3"/>
        <v>18</v>
      </c>
      <c r="I20" s="71">
        <f t="shared" si="3"/>
        <v>1</v>
      </c>
      <c r="J20" s="84">
        <f t="shared" si="2"/>
        <v>19</v>
      </c>
      <c r="K20" s="143" t="s">
        <v>166</v>
      </c>
    </row>
    <row r="21" spans="1:11" ht="13.5" thickBot="1" x14ac:dyDescent="0.25">
      <c r="A21" s="140" t="s">
        <v>167</v>
      </c>
      <c r="B21" s="72">
        <v>0</v>
      </c>
      <c r="C21" s="72">
        <v>0</v>
      </c>
      <c r="D21" s="85">
        <f t="shared" si="0"/>
        <v>0</v>
      </c>
      <c r="E21" s="72">
        <v>35</v>
      </c>
      <c r="F21" s="72">
        <v>4</v>
      </c>
      <c r="G21" s="85">
        <f t="shared" si="1"/>
        <v>39</v>
      </c>
      <c r="H21" s="72">
        <f>B21+E21</f>
        <v>35</v>
      </c>
      <c r="I21" s="72">
        <f>C21+F21</f>
        <v>4</v>
      </c>
      <c r="J21" s="85">
        <f t="shared" si="2"/>
        <v>39</v>
      </c>
      <c r="K21" s="144" t="s">
        <v>168</v>
      </c>
    </row>
    <row r="22" spans="1:11" ht="13.5" thickBot="1" x14ac:dyDescent="0.25">
      <c r="A22" s="139" t="s">
        <v>169</v>
      </c>
      <c r="B22" s="71">
        <v>2</v>
      </c>
      <c r="C22" s="71">
        <v>0</v>
      </c>
      <c r="D22" s="84">
        <f t="shared" si="0"/>
        <v>2</v>
      </c>
      <c r="E22" s="71">
        <v>24</v>
      </c>
      <c r="F22" s="71">
        <v>4</v>
      </c>
      <c r="G22" s="84">
        <f t="shared" si="1"/>
        <v>28</v>
      </c>
      <c r="H22" s="71">
        <f t="shared" ref="H22:I29" si="4">B22+E22</f>
        <v>26</v>
      </c>
      <c r="I22" s="71">
        <f t="shared" si="4"/>
        <v>4</v>
      </c>
      <c r="J22" s="84">
        <f t="shared" si="2"/>
        <v>30</v>
      </c>
      <c r="K22" s="143" t="s">
        <v>170</v>
      </c>
    </row>
    <row r="23" spans="1:11" ht="24.75" thickBot="1" x14ac:dyDescent="0.25">
      <c r="A23" s="140" t="s">
        <v>171</v>
      </c>
      <c r="B23" s="72">
        <v>81</v>
      </c>
      <c r="C23" s="72">
        <v>10</v>
      </c>
      <c r="D23" s="85">
        <f t="shared" si="0"/>
        <v>91</v>
      </c>
      <c r="E23" s="72">
        <v>156</v>
      </c>
      <c r="F23" s="72">
        <v>6</v>
      </c>
      <c r="G23" s="85">
        <f t="shared" si="1"/>
        <v>162</v>
      </c>
      <c r="H23" s="72">
        <f t="shared" si="4"/>
        <v>237</v>
      </c>
      <c r="I23" s="72">
        <f t="shared" si="4"/>
        <v>16</v>
      </c>
      <c r="J23" s="85">
        <f t="shared" si="2"/>
        <v>253</v>
      </c>
      <c r="K23" s="144" t="s">
        <v>172</v>
      </c>
    </row>
    <row r="24" spans="1:11" ht="13.5" thickBot="1" x14ac:dyDescent="0.25">
      <c r="A24" s="139" t="s">
        <v>173</v>
      </c>
      <c r="B24" s="71">
        <v>7</v>
      </c>
      <c r="C24" s="71">
        <v>8</v>
      </c>
      <c r="D24" s="84">
        <f t="shared" si="0"/>
        <v>15</v>
      </c>
      <c r="E24" s="71">
        <v>36</v>
      </c>
      <c r="F24" s="71">
        <v>28</v>
      </c>
      <c r="G24" s="84">
        <f t="shared" si="1"/>
        <v>64</v>
      </c>
      <c r="H24" s="71">
        <f t="shared" si="4"/>
        <v>43</v>
      </c>
      <c r="I24" s="71">
        <f t="shared" si="4"/>
        <v>36</v>
      </c>
      <c r="J24" s="84">
        <f t="shared" si="2"/>
        <v>79</v>
      </c>
      <c r="K24" s="143" t="s">
        <v>174</v>
      </c>
    </row>
    <row r="25" spans="1:11" ht="13.5" thickBot="1" x14ac:dyDescent="0.25">
      <c r="A25" s="140" t="s">
        <v>175</v>
      </c>
      <c r="B25" s="72">
        <v>9</v>
      </c>
      <c r="C25" s="72">
        <v>8</v>
      </c>
      <c r="D25" s="85">
        <f t="shared" si="0"/>
        <v>17</v>
      </c>
      <c r="E25" s="72">
        <v>29</v>
      </c>
      <c r="F25" s="72">
        <v>21</v>
      </c>
      <c r="G25" s="85">
        <f t="shared" si="1"/>
        <v>50</v>
      </c>
      <c r="H25" s="72">
        <f t="shared" si="4"/>
        <v>38</v>
      </c>
      <c r="I25" s="72">
        <f t="shared" si="4"/>
        <v>29</v>
      </c>
      <c r="J25" s="85">
        <f t="shared" si="2"/>
        <v>67</v>
      </c>
      <c r="K25" s="144" t="s">
        <v>176</v>
      </c>
    </row>
    <row r="26" spans="1:11" ht="13.5" thickBot="1" x14ac:dyDescent="0.25">
      <c r="A26" s="139" t="s">
        <v>177</v>
      </c>
      <c r="B26" s="71">
        <v>1</v>
      </c>
      <c r="C26" s="71">
        <v>0</v>
      </c>
      <c r="D26" s="84">
        <f t="shared" si="0"/>
        <v>1</v>
      </c>
      <c r="E26" s="71">
        <v>13</v>
      </c>
      <c r="F26" s="71">
        <v>0</v>
      </c>
      <c r="G26" s="84">
        <f t="shared" si="1"/>
        <v>13</v>
      </c>
      <c r="H26" s="71">
        <f t="shared" si="4"/>
        <v>14</v>
      </c>
      <c r="I26" s="71">
        <f t="shared" si="4"/>
        <v>0</v>
      </c>
      <c r="J26" s="84">
        <f t="shared" si="2"/>
        <v>14</v>
      </c>
      <c r="K26" s="143" t="s">
        <v>178</v>
      </c>
    </row>
    <row r="27" spans="1:11" ht="13.5" thickBot="1" x14ac:dyDescent="0.25">
      <c r="A27" s="140" t="s">
        <v>179</v>
      </c>
      <c r="B27" s="72">
        <v>0</v>
      </c>
      <c r="C27" s="72">
        <v>2</v>
      </c>
      <c r="D27" s="85">
        <f t="shared" si="0"/>
        <v>2</v>
      </c>
      <c r="E27" s="72">
        <v>20</v>
      </c>
      <c r="F27" s="72">
        <v>2</v>
      </c>
      <c r="G27" s="85">
        <f t="shared" si="1"/>
        <v>22</v>
      </c>
      <c r="H27" s="72">
        <f t="shared" si="4"/>
        <v>20</v>
      </c>
      <c r="I27" s="72">
        <f t="shared" si="4"/>
        <v>4</v>
      </c>
      <c r="J27" s="85">
        <f t="shared" si="2"/>
        <v>24</v>
      </c>
      <c r="K27" s="144" t="s">
        <v>180</v>
      </c>
    </row>
    <row r="28" spans="1:11" ht="39" thickBot="1" x14ac:dyDescent="0.25">
      <c r="A28" s="139" t="s">
        <v>181</v>
      </c>
      <c r="B28" s="71">
        <v>0</v>
      </c>
      <c r="C28" s="71">
        <v>0</v>
      </c>
      <c r="D28" s="84">
        <f t="shared" si="0"/>
        <v>0</v>
      </c>
      <c r="E28" s="71">
        <v>103</v>
      </c>
      <c r="F28" s="71">
        <v>73</v>
      </c>
      <c r="G28" s="84">
        <f t="shared" si="1"/>
        <v>176</v>
      </c>
      <c r="H28" s="71">
        <f t="shared" si="4"/>
        <v>103</v>
      </c>
      <c r="I28" s="71">
        <f t="shared" si="4"/>
        <v>73</v>
      </c>
      <c r="J28" s="84">
        <f t="shared" si="2"/>
        <v>176</v>
      </c>
      <c r="K28" s="143" t="s">
        <v>182</v>
      </c>
    </row>
    <row r="29" spans="1:11" ht="25.5" x14ac:dyDescent="0.2">
      <c r="A29" s="141" t="s">
        <v>183</v>
      </c>
      <c r="B29" s="73">
        <v>0</v>
      </c>
      <c r="C29" s="73">
        <v>0</v>
      </c>
      <c r="D29" s="86">
        <f t="shared" si="0"/>
        <v>0</v>
      </c>
      <c r="E29" s="73">
        <v>7</v>
      </c>
      <c r="F29" s="73">
        <v>1</v>
      </c>
      <c r="G29" s="86">
        <f t="shared" si="1"/>
        <v>8</v>
      </c>
      <c r="H29" s="73">
        <f t="shared" si="4"/>
        <v>7</v>
      </c>
      <c r="I29" s="73">
        <f t="shared" si="4"/>
        <v>1</v>
      </c>
      <c r="J29" s="86">
        <f t="shared" si="2"/>
        <v>8</v>
      </c>
      <c r="K29" s="145" t="s">
        <v>184</v>
      </c>
    </row>
    <row r="30" spans="1:11" ht="30" customHeight="1" x14ac:dyDescent="0.2">
      <c r="A30" s="133" t="s">
        <v>53</v>
      </c>
      <c r="B30" s="134">
        <f>SUM(B9:B29)</f>
        <v>133</v>
      </c>
      <c r="C30" s="134">
        <f t="shared" ref="C30:J30" si="5">SUM(C9:C29)</f>
        <v>30</v>
      </c>
      <c r="D30" s="134">
        <f t="shared" si="5"/>
        <v>163</v>
      </c>
      <c r="E30" s="134">
        <f t="shared" si="5"/>
        <v>1220</v>
      </c>
      <c r="F30" s="134">
        <f t="shared" si="5"/>
        <v>187</v>
      </c>
      <c r="G30" s="134">
        <f t="shared" si="5"/>
        <v>1407</v>
      </c>
      <c r="H30" s="134">
        <f t="shared" si="5"/>
        <v>1353</v>
      </c>
      <c r="I30" s="134">
        <f t="shared" si="5"/>
        <v>217</v>
      </c>
      <c r="J30" s="134">
        <f t="shared" si="5"/>
        <v>1570</v>
      </c>
      <c r="K30" s="135" t="s">
        <v>54</v>
      </c>
    </row>
    <row r="31" spans="1:11" x14ac:dyDescent="0.2">
      <c r="D31" s="13"/>
      <c r="G31" s="13"/>
      <c r="J31" s="13"/>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scale="89"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rightToLeft="1" view="pageBreakPreview" zoomScaleNormal="100" zoomScaleSheetLayoutView="100" workbookViewId="0">
      <selection activeCell="I20" sqref="I20"/>
    </sheetView>
  </sheetViews>
  <sheetFormatPr defaultColWidth="9.125" defaultRowHeight="12.75" x14ac:dyDescent="0.2"/>
  <cols>
    <col min="1" max="1" width="27.375" style="9" customWidth="1"/>
    <col min="2" max="10" width="8.75" style="9" customWidth="1"/>
    <col min="11" max="11" width="29" style="9" customWidth="1"/>
    <col min="12" max="16384" width="9.125" style="9"/>
  </cols>
  <sheetData>
    <row r="1" spans="1:11" ht="18" x14ac:dyDescent="0.2">
      <c r="A1" s="316" t="s">
        <v>458</v>
      </c>
      <c r="B1" s="316"/>
      <c r="C1" s="316"/>
      <c r="D1" s="316"/>
      <c r="E1" s="316"/>
      <c r="F1" s="316"/>
      <c r="G1" s="316"/>
      <c r="H1" s="316"/>
      <c r="I1" s="316"/>
      <c r="J1" s="316"/>
      <c r="K1" s="316"/>
    </row>
    <row r="2" spans="1:11" s="292" customFormat="1" ht="15.75" x14ac:dyDescent="0.2">
      <c r="A2" s="318" t="s">
        <v>315</v>
      </c>
      <c r="B2" s="318"/>
      <c r="C2" s="318"/>
      <c r="D2" s="318"/>
      <c r="E2" s="318"/>
      <c r="F2" s="318"/>
      <c r="G2" s="318"/>
      <c r="H2" s="318"/>
      <c r="I2" s="318"/>
      <c r="J2" s="318"/>
      <c r="K2" s="318"/>
    </row>
    <row r="3" spans="1:11" ht="17.25" customHeight="1" x14ac:dyDescent="0.2">
      <c r="A3" s="317" t="s">
        <v>457</v>
      </c>
      <c r="B3" s="318"/>
      <c r="C3" s="318"/>
      <c r="D3" s="318"/>
      <c r="E3" s="318"/>
      <c r="F3" s="318"/>
      <c r="G3" s="318"/>
      <c r="H3" s="318"/>
      <c r="I3" s="318"/>
      <c r="J3" s="318"/>
      <c r="K3" s="318"/>
    </row>
    <row r="4" spans="1:11" s="293" customFormat="1" x14ac:dyDescent="0.2">
      <c r="A4" s="319" t="s">
        <v>316</v>
      </c>
      <c r="B4" s="319"/>
      <c r="C4" s="319"/>
      <c r="D4" s="319"/>
      <c r="E4" s="319"/>
      <c r="F4" s="319"/>
      <c r="G4" s="319"/>
      <c r="H4" s="319"/>
      <c r="I4" s="319"/>
      <c r="J4" s="319"/>
      <c r="K4" s="319"/>
    </row>
    <row r="5" spans="1:11" ht="15.75" x14ac:dyDescent="0.2">
      <c r="A5" s="10" t="s">
        <v>514</v>
      </c>
      <c r="B5" s="11"/>
      <c r="C5" s="11"/>
      <c r="D5" s="11"/>
      <c r="E5" s="11"/>
      <c r="F5" s="11"/>
      <c r="G5" s="11"/>
      <c r="H5" s="11"/>
      <c r="I5" s="11"/>
      <c r="J5" s="11"/>
      <c r="K5" s="12" t="s">
        <v>515</v>
      </c>
    </row>
    <row r="6" spans="1:11" ht="15.75" x14ac:dyDescent="0.2">
      <c r="A6" s="311" t="s">
        <v>126</v>
      </c>
      <c r="B6" s="312" t="s">
        <v>317</v>
      </c>
      <c r="C6" s="312"/>
      <c r="D6" s="312"/>
      <c r="E6" s="312"/>
      <c r="F6" s="312"/>
      <c r="G6" s="312"/>
      <c r="H6" s="312"/>
      <c r="I6" s="312"/>
      <c r="J6" s="312"/>
      <c r="K6" s="313" t="s">
        <v>127</v>
      </c>
    </row>
    <row r="7" spans="1:11" ht="16.5" customHeight="1" x14ac:dyDescent="0.2">
      <c r="A7" s="311"/>
      <c r="B7" s="312" t="s">
        <v>318</v>
      </c>
      <c r="C7" s="312"/>
      <c r="D7" s="312"/>
      <c r="E7" s="312" t="s">
        <v>319</v>
      </c>
      <c r="F7" s="312"/>
      <c r="G7" s="312"/>
      <c r="H7" s="314" t="s">
        <v>320</v>
      </c>
      <c r="I7" s="314"/>
      <c r="J7" s="314"/>
      <c r="K7" s="313"/>
    </row>
    <row r="8" spans="1:11" ht="25.5" x14ac:dyDescent="0.2">
      <c r="A8" s="311"/>
      <c r="B8" s="66" t="s">
        <v>321</v>
      </c>
      <c r="C8" s="66" t="s">
        <v>322</v>
      </c>
      <c r="D8" s="66" t="s">
        <v>323</v>
      </c>
      <c r="E8" s="66" t="s">
        <v>324</v>
      </c>
      <c r="F8" s="66" t="s">
        <v>325</v>
      </c>
      <c r="G8" s="66" t="s">
        <v>326</v>
      </c>
      <c r="H8" s="66" t="s">
        <v>324</v>
      </c>
      <c r="I8" s="66" t="s">
        <v>325</v>
      </c>
      <c r="J8" s="66" t="s">
        <v>326</v>
      </c>
      <c r="K8" s="313"/>
    </row>
    <row r="9" spans="1:11" ht="27" customHeight="1" thickBot="1" x14ac:dyDescent="0.25">
      <c r="A9" s="131" t="s">
        <v>128</v>
      </c>
      <c r="B9" s="70">
        <v>96</v>
      </c>
      <c r="C9" s="70">
        <v>21</v>
      </c>
      <c r="D9" s="83">
        <f t="shared" ref="D9:D15" si="0">SUM(B9:C9)</f>
        <v>117</v>
      </c>
      <c r="E9" s="70">
        <v>211</v>
      </c>
      <c r="F9" s="70">
        <v>26</v>
      </c>
      <c r="G9" s="83">
        <f t="shared" ref="G9:G15" si="1">SUM(E9:F9)</f>
        <v>237</v>
      </c>
      <c r="H9" s="70">
        <f>B9+E9</f>
        <v>307</v>
      </c>
      <c r="I9" s="70">
        <f>C9+F9</f>
        <v>47</v>
      </c>
      <c r="J9" s="83">
        <f t="shared" ref="J9:J15" si="2">SUM(H9:I9)</f>
        <v>354</v>
      </c>
      <c r="K9" s="147" t="s">
        <v>129</v>
      </c>
    </row>
    <row r="10" spans="1:11" ht="27" customHeight="1" thickBot="1" x14ac:dyDescent="0.25">
      <c r="A10" s="132" t="s">
        <v>130</v>
      </c>
      <c r="B10" s="71">
        <v>15</v>
      </c>
      <c r="C10" s="71">
        <v>6</v>
      </c>
      <c r="D10" s="84">
        <f t="shared" si="0"/>
        <v>21</v>
      </c>
      <c r="E10" s="71">
        <v>68</v>
      </c>
      <c r="F10" s="71">
        <v>24</v>
      </c>
      <c r="G10" s="84">
        <f t="shared" si="1"/>
        <v>92</v>
      </c>
      <c r="H10" s="71">
        <f t="shared" ref="H10:I15" si="3">B10+E10</f>
        <v>83</v>
      </c>
      <c r="I10" s="71">
        <f t="shared" si="3"/>
        <v>30</v>
      </c>
      <c r="J10" s="84">
        <f t="shared" si="2"/>
        <v>113</v>
      </c>
      <c r="K10" s="148" t="s">
        <v>131</v>
      </c>
    </row>
    <row r="11" spans="1:11" ht="27" customHeight="1" thickBot="1" x14ac:dyDescent="0.25">
      <c r="A11" s="65" t="s">
        <v>132</v>
      </c>
      <c r="B11" s="72">
        <v>7</v>
      </c>
      <c r="C11" s="72">
        <v>1</v>
      </c>
      <c r="D11" s="85">
        <f t="shared" si="0"/>
        <v>8</v>
      </c>
      <c r="E11" s="72">
        <v>46</v>
      </c>
      <c r="F11" s="72">
        <v>3</v>
      </c>
      <c r="G11" s="85">
        <f t="shared" si="1"/>
        <v>49</v>
      </c>
      <c r="H11" s="72">
        <f t="shared" si="3"/>
        <v>53</v>
      </c>
      <c r="I11" s="72">
        <f t="shared" si="3"/>
        <v>4</v>
      </c>
      <c r="J11" s="85">
        <f t="shared" si="2"/>
        <v>57</v>
      </c>
      <c r="K11" s="149" t="s">
        <v>133</v>
      </c>
    </row>
    <row r="12" spans="1:11" ht="27" customHeight="1" thickBot="1" x14ac:dyDescent="0.25">
      <c r="A12" s="132" t="s">
        <v>134</v>
      </c>
      <c r="B12" s="71">
        <v>14</v>
      </c>
      <c r="C12" s="71">
        <v>0</v>
      </c>
      <c r="D12" s="84">
        <f t="shared" si="0"/>
        <v>14</v>
      </c>
      <c r="E12" s="71">
        <v>783</v>
      </c>
      <c r="F12" s="71">
        <v>60</v>
      </c>
      <c r="G12" s="84">
        <f t="shared" si="1"/>
        <v>843</v>
      </c>
      <c r="H12" s="71">
        <f t="shared" si="3"/>
        <v>797</v>
      </c>
      <c r="I12" s="71">
        <f t="shared" si="3"/>
        <v>60</v>
      </c>
      <c r="J12" s="84">
        <f t="shared" si="2"/>
        <v>857</v>
      </c>
      <c r="K12" s="148" t="s">
        <v>135</v>
      </c>
    </row>
    <row r="13" spans="1:11" ht="27" customHeight="1" thickBot="1" x14ac:dyDescent="0.25">
      <c r="A13" s="65" t="s">
        <v>136</v>
      </c>
      <c r="B13" s="72">
        <v>0</v>
      </c>
      <c r="C13" s="72">
        <v>0</v>
      </c>
      <c r="D13" s="85">
        <f t="shared" si="0"/>
        <v>0</v>
      </c>
      <c r="E13" s="72">
        <v>7</v>
      </c>
      <c r="F13" s="72">
        <v>1</v>
      </c>
      <c r="G13" s="85">
        <f t="shared" si="1"/>
        <v>8</v>
      </c>
      <c r="H13" s="72">
        <f t="shared" si="3"/>
        <v>7</v>
      </c>
      <c r="I13" s="72">
        <f t="shared" si="3"/>
        <v>1</v>
      </c>
      <c r="J13" s="85">
        <f t="shared" si="2"/>
        <v>8</v>
      </c>
      <c r="K13" s="149" t="s">
        <v>137</v>
      </c>
    </row>
    <row r="14" spans="1:11" ht="27" customHeight="1" thickBot="1" x14ac:dyDescent="0.25">
      <c r="A14" s="132" t="s">
        <v>138</v>
      </c>
      <c r="B14" s="71">
        <v>1</v>
      </c>
      <c r="C14" s="71">
        <v>2</v>
      </c>
      <c r="D14" s="84">
        <f t="shared" si="0"/>
        <v>3</v>
      </c>
      <c r="E14" s="71">
        <v>2</v>
      </c>
      <c r="F14" s="71">
        <v>0</v>
      </c>
      <c r="G14" s="84">
        <f t="shared" si="1"/>
        <v>2</v>
      </c>
      <c r="H14" s="71">
        <f t="shared" si="3"/>
        <v>3</v>
      </c>
      <c r="I14" s="71">
        <f t="shared" si="3"/>
        <v>2</v>
      </c>
      <c r="J14" s="84">
        <f t="shared" si="2"/>
        <v>5</v>
      </c>
      <c r="K14" s="148" t="s">
        <v>139</v>
      </c>
    </row>
    <row r="15" spans="1:11" ht="27" customHeight="1" x14ac:dyDescent="0.2">
      <c r="A15" s="146" t="s">
        <v>140</v>
      </c>
      <c r="B15" s="73">
        <v>0</v>
      </c>
      <c r="C15" s="73">
        <v>0</v>
      </c>
      <c r="D15" s="86">
        <f t="shared" si="0"/>
        <v>0</v>
      </c>
      <c r="E15" s="73">
        <v>103</v>
      </c>
      <c r="F15" s="73">
        <v>73</v>
      </c>
      <c r="G15" s="86">
        <f t="shared" si="1"/>
        <v>176</v>
      </c>
      <c r="H15" s="73">
        <f t="shared" si="3"/>
        <v>103</v>
      </c>
      <c r="I15" s="73">
        <f t="shared" si="3"/>
        <v>73</v>
      </c>
      <c r="J15" s="86">
        <f t="shared" si="2"/>
        <v>176</v>
      </c>
      <c r="K15" s="150" t="s">
        <v>141</v>
      </c>
    </row>
    <row r="16" spans="1:11" ht="33.75" customHeight="1" x14ac:dyDescent="0.2">
      <c r="A16" s="229" t="s">
        <v>53</v>
      </c>
      <c r="B16" s="74">
        <f>SUM(B9:B15)</f>
        <v>133</v>
      </c>
      <c r="C16" s="74">
        <f t="shared" ref="C16:J16" si="4">SUM(C9:C15)</f>
        <v>30</v>
      </c>
      <c r="D16" s="74">
        <f t="shared" si="4"/>
        <v>163</v>
      </c>
      <c r="E16" s="74">
        <f t="shared" si="4"/>
        <v>1220</v>
      </c>
      <c r="F16" s="74">
        <f t="shared" si="4"/>
        <v>187</v>
      </c>
      <c r="G16" s="74">
        <f t="shared" si="4"/>
        <v>1407</v>
      </c>
      <c r="H16" s="74">
        <f t="shared" si="4"/>
        <v>1353</v>
      </c>
      <c r="I16" s="74">
        <f t="shared" si="4"/>
        <v>217</v>
      </c>
      <c r="J16" s="74">
        <f t="shared" si="4"/>
        <v>1570</v>
      </c>
      <c r="K16" s="211" t="s">
        <v>54</v>
      </c>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scale="95"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P61"/>
  <sheetViews>
    <sheetView rightToLeft="1" view="pageBreakPreview" zoomScaleNormal="100" zoomScaleSheetLayoutView="100" workbookViewId="0">
      <selection activeCell="A3" sqref="A3:O3"/>
    </sheetView>
  </sheetViews>
  <sheetFormatPr defaultColWidth="9.125" defaultRowHeight="20.100000000000001" customHeight="1" x14ac:dyDescent="0.2"/>
  <cols>
    <col min="1" max="1" width="17.375" style="155" customWidth="1"/>
    <col min="2" max="2" width="5.25" style="177" bestFit="1" customWidth="1"/>
    <col min="3" max="4" width="9.75" style="155" customWidth="1"/>
    <col min="5" max="5" width="10" style="155" customWidth="1"/>
    <col min="6" max="6" width="9.875" style="155" customWidth="1"/>
    <col min="7" max="7" width="10.375" style="155" customWidth="1"/>
    <col min="8" max="13" width="9.75" style="155" customWidth="1"/>
    <col min="14" max="14" width="6.75" style="155" customWidth="1"/>
    <col min="15" max="15" width="22" style="155" customWidth="1"/>
    <col min="16" max="16384" width="9.125" style="155"/>
  </cols>
  <sheetData>
    <row r="1" spans="1:16" s="29" customFormat="1" ht="20.25" x14ac:dyDescent="0.2">
      <c r="A1" s="365" t="s">
        <v>434</v>
      </c>
      <c r="B1" s="365"/>
      <c r="C1" s="365"/>
      <c r="D1" s="365"/>
      <c r="E1" s="365"/>
      <c r="F1" s="365"/>
      <c r="G1" s="365"/>
      <c r="H1" s="365"/>
      <c r="I1" s="365"/>
      <c r="J1" s="365"/>
      <c r="K1" s="365"/>
      <c r="L1" s="365"/>
      <c r="M1" s="365"/>
      <c r="N1" s="365"/>
      <c r="O1" s="365"/>
      <c r="P1" s="244"/>
    </row>
    <row r="2" spans="1:16" s="29" customFormat="1" ht="20.25" x14ac:dyDescent="0.2">
      <c r="A2" s="366" t="s">
        <v>382</v>
      </c>
      <c r="B2" s="366"/>
      <c r="C2" s="366"/>
      <c r="D2" s="366"/>
      <c r="E2" s="366"/>
      <c r="F2" s="366"/>
      <c r="G2" s="366"/>
      <c r="H2" s="366"/>
      <c r="I2" s="366"/>
      <c r="J2" s="366"/>
      <c r="K2" s="366"/>
      <c r="L2" s="366"/>
      <c r="M2" s="366"/>
      <c r="N2" s="366"/>
      <c r="O2" s="366"/>
      <c r="P2" s="245"/>
    </row>
    <row r="3" spans="1:16" s="30" customFormat="1" ht="15.75" x14ac:dyDescent="0.2">
      <c r="A3" s="317" t="s">
        <v>531</v>
      </c>
      <c r="B3" s="317"/>
      <c r="C3" s="317"/>
      <c r="D3" s="317"/>
      <c r="E3" s="317"/>
      <c r="F3" s="317"/>
      <c r="G3" s="317"/>
      <c r="H3" s="317"/>
      <c r="I3" s="317"/>
      <c r="J3" s="317"/>
      <c r="K3" s="317"/>
      <c r="L3" s="317"/>
      <c r="M3" s="317"/>
      <c r="N3" s="317"/>
      <c r="O3" s="317"/>
      <c r="P3" s="246"/>
    </row>
    <row r="4" spans="1:16" s="30" customFormat="1" ht="15.75" x14ac:dyDescent="0.2">
      <c r="A4" s="318" t="s">
        <v>389</v>
      </c>
      <c r="B4" s="318"/>
      <c r="C4" s="318"/>
      <c r="D4" s="318"/>
      <c r="E4" s="318"/>
      <c r="F4" s="318"/>
      <c r="G4" s="318"/>
      <c r="H4" s="318"/>
      <c r="I4" s="318"/>
      <c r="J4" s="318"/>
      <c r="K4" s="318"/>
      <c r="L4" s="318"/>
      <c r="M4" s="318"/>
      <c r="N4" s="318"/>
      <c r="O4" s="318"/>
    </row>
    <row r="5" spans="1:16" ht="17.45" customHeight="1" x14ac:dyDescent="0.2">
      <c r="A5" s="151" t="s">
        <v>512</v>
      </c>
      <c r="B5" s="152"/>
      <c r="C5" s="152"/>
      <c r="D5" s="152"/>
      <c r="E5" s="152"/>
      <c r="F5" s="153"/>
      <c r="G5" s="153"/>
      <c r="H5" s="153"/>
      <c r="I5" s="153"/>
      <c r="J5" s="153"/>
      <c r="K5" s="153"/>
      <c r="L5" s="153"/>
      <c r="M5" s="153"/>
      <c r="N5" s="153"/>
      <c r="O5" s="154" t="s">
        <v>513</v>
      </c>
      <c r="P5" s="18"/>
    </row>
    <row r="6" spans="1:16" s="154" customFormat="1" ht="20.100000000000001" customHeight="1" thickBot="1" x14ac:dyDescent="0.25">
      <c r="A6" s="367" t="s">
        <v>185</v>
      </c>
      <c r="B6" s="369" t="s">
        <v>347</v>
      </c>
      <c r="C6" s="371" t="s">
        <v>349</v>
      </c>
      <c r="D6" s="371"/>
      <c r="E6" s="371"/>
      <c r="F6" s="371"/>
      <c r="G6" s="371"/>
      <c r="H6" s="371"/>
      <c r="I6" s="371"/>
      <c r="J6" s="371"/>
      <c r="K6" s="371"/>
      <c r="L6" s="371"/>
      <c r="M6" s="372" t="s">
        <v>350</v>
      </c>
      <c r="N6" s="374" t="s">
        <v>348</v>
      </c>
      <c r="O6" s="363" t="s">
        <v>186</v>
      </c>
    </row>
    <row r="7" spans="1:16" s="156" customFormat="1" ht="59.25" customHeight="1" thickTop="1" x14ac:dyDescent="0.2">
      <c r="A7" s="368"/>
      <c r="B7" s="370"/>
      <c r="C7" s="235" t="s">
        <v>358</v>
      </c>
      <c r="D7" s="235" t="s">
        <v>359</v>
      </c>
      <c r="E7" s="235" t="s">
        <v>360</v>
      </c>
      <c r="F7" s="235" t="s">
        <v>361</v>
      </c>
      <c r="G7" s="235" t="s">
        <v>362</v>
      </c>
      <c r="H7" s="235" t="s">
        <v>363</v>
      </c>
      <c r="I7" s="235" t="s">
        <v>364</v>
      </c>
      <c r="J7" s="235" t="s">
        <v>365</v>
      </c>
      <c r="K7" s="235" t="s">
        <v>366</v>
      </c>
      <c r="L7" s="235" t="s">
        <v>351</v>
      </c>
      <c r="M7" s="373"/>
      <c r="N7" s="375"/>
      <c r="O7" s="364"/>
    </row>
    <row r="8" spans="1:16" s="169" customFormat="1" ht="15" customHeight="1" thickBot="1" x14ac:dyDescent="0.25">
      <c r="A8" s="376" t="s">
        <v>464</v>
      </c>
      <c r="B8" s="157" t="s">
        <v>188</v>
      </c>
      <c r="C8" s="167">
        <v>0</v>
      </c>
      <c r="D8" s="167">
        <v>263</v>
      </c>
      <c r="E8" s="167">
        <v>0</v>
      </c>
      <c r="F8" s="167">
        <v>0</v>
      </c>
      <c r="G8" s="167">
        <v>0</v>
      </c>
      <c r="H8" s="167">
        <v>0</v>
      </c>
      <c r="I8" s="167">
        <v>0</v>
      </c>
      <c r="J8" s="167">
        <v>0</v>
      </c>
      <c r="K8" s="167">
        <v>0</v>
      </c>
      <c r="L8" s="167">
        <v>0</v>
      </c>
      <c r="M8" s="168">
        <f t="shared" ref="M8:M13" si="0">SUM(C8:L8)</f>
        <v>263</v>
      </c>
      <c r="N8" s="158" t="s">
        <v>189</v>
      </c>
      <c r="O8" s="378" t="s">
        <v>190</v>
      </c>
    </row>
    <row r="9" spans="1:16" s="169" customFormat="1" ht="15" customHeight="1" thickTop="1" thickBot="1" x14ac:dyDescent="0.25">
      <c r="A9" s="377"/>
      <c r="B9" s="159" t="s">
        <v>191</v>
      </c>
      <c r="C9" s="170">
        <v>0</v>
      </c>
      <c r="D9" s="170">
        <v>167</v>
      </c>
      <c r="E9" s="170">
        <v>0</v>
      </c>
      <c r="F9" s="170">
        <v>0</v>
      </c>
      <c r="G9" s="170">
        <v>0</v>
      </c>
      <c r="H9" s="170">
        <v>0</v>
      </c>
      <c r="I9" s="170">
        <v>0</v>
      </c>
      <c r="J9" s="170">
        <v>0</v>
      </c>
      <c r="K9" s="170">
        <v>0</v>
      </c>
      <c r="L9" s="170">
        <v>0</v>
      </c>
      <c r="M9" s="171">
        <f t="shared" si="0"/>
        <v>167</v>
      </c>
      <c r="N9" s="160" t="s">
        <v>192</v>
      </c>
      <c r="O9" s="379"/>
    </row>
    <row r="10" spans="1:16" s="169" customFormat="1" ht="15" customHeight="1" thickTop="1" thickBot="1" x14ac:dyDescent="0.25">
      <c r="A10" s="377"/>
      <c r="B10" s="161" t="s">
        <v>12</v>
      </c>
      <c r="C10" s="172">
        <f>C8+C9</f>
        <v>0</v>
      </c>
      <c r="D10" s="172">
        <f t="shared" ref="D10:L10" si="1">D8+D9</f>
        <v>430</v>
      </c>
      <c r="E10" s="172">
        <f t="shared" si="1"/>
        <v>0</v>
      </c>
      <c r="F10" s="172">
        <f t="shared" si="1"/>
        <v>0</v>
      </c>
      <c r="G10" s="172">
        <f t="shared" si="1"/>
        <v>0</v>
      </c>
      <c r="H10" s="172">
        <f t="shared" ref="H10:I10" si="2">H8+H9</f>
        <v>0</v>
      </c>
      <c r="I10" s="172">
        <f t="shared" si="2"/>
        <v>0</v>
      </c>
      <c r="J10" s="172">
        <f t="shared" si="1"/>
        <v>0</v>
      </c>
      <c r="K10" s="172"/>
      <c r="L10" s="172">
        <f t="shared" si="1"/>
        <v>0</v>
      </c>
      <c r="M10" s="172">
        <f t="shared" si="0"/>
        <v>430</v>
      </c>
      <c r="N10" s="162" t="s">
        <v>193</v>
      </c>
      <c r="O10" s="379"/>
    </row>
    <row r="11" spans="1:16" s="169" customFormat="1" ht="15" customHeight="1" thickTop="1" thickBot="1" x14ac:dyDescent="0.25">
      <c r="A11" s="380" t="s">
        <v>383</v>
      </c>
      <c r="B11" s="163" t="s">
        <v>188</v>
      </c>
      <c r="C11" s="173">
        <v>1</v>
      </c>
      <c r="D11" s="173">
        <v>1</v>
      </c>
      <c r="E11" s="173">
        <v>1</v>
      </c>
      <c r="F11" s="173">
        <v>11</v>
      </c>
      <c r="G11" s="173">
        <v>6</v>
      </c>
      <c r="H11" s="173">
        <v>1</v>
      </c>
      <c r="I11" s="173">
        <v>3</v>
      </c>
      <c r="J11" s="173">
        <v>0</v>
      </c>
      <c r="K11" s="173">
        <v>0</v>
      </c>
      <c r="L11" s="173">
        <v>0</v>
      </c>
      <c r="M11" s="174">
        <f t="shared" si="0"/>
        <v>24</v>
      </c>
      <c r="N11" s="164" t="s">
        <v>189</v>
      </c>
      <c r="O11" s="381" t="s">
        <v>465</v>
      </c>
    </row>
    <row r="12" spans="1:16" s="169" customFormat="1" ht="15" customHeight="1" thickTop="1" thickBot="1" x14ac:dyDescent="0.25">
      <c r="A12" s="380"/>
      <c r="B12" s="163" t="s">
        <v>191</v>
      </c>
      <c r="C12" s="173">
        <v>0</v>
      </c>
      <c r="D12" s="173">
        <v>0</v>
      </c>
      <c r="E12" s="173">
        <v>0</v>
      </c>
      <c r="F12" s="173">
        <v>0</v>
      </c>
      <c r="G12" s="173">
        <v>0</v>
      </c>
      <c r="H12" s="173">
        <v>0</v>
      </c>
      <c r="I12" s="173">
        <v>0</v>
      </c>
      <c r="J12" s="173">
        <v>0</v>
      </c>
      <c r="K12" s="173">
        <v>0</v>
      </c>
      <c r="L12" s="173">
        <v>0</v>
      </c>
      <c r="M12" s="174">
        <f t="shared" si="0"/>
        <v>0</v>
      </c>
      <c r="N12" s="164" t="s">
        <v>192</v>
      </c>
      <c r="O12" s="381"/>
    </row>
    <row r="13" spans="1:16" s="169" customFormat="1" ht="15" customHeight="1" thickTop="1" thickBot="1" x14ac:dyDescent="0.25">
      <c r="A13" s="380"/>
      <c r="B13" s="165" t="s">
        <v>12</v>
      </c>
      <c r="C13" s="175">
        <f>C11+C12</f>
        <v>1</v>
      </c>
      <c r="D13" s="175">
        <f t="shared" ref="D13:L13" si="3">D11+D12</f>
        <v>1</v>
      </c>
      <c r="E13" s="175">
        <f t="shared" si="3"/>
        <v>1</v>
      </c>
      <c r="F13" s="175">
        <f t="shared" si="3"/>
        <v>11</v>
      </c>
      <c r="G13" s="175">
        <f t="shared" si="3"/>
        <v>6</v>
      </c>
      <c r="H13" s="175">
        <f t="shared" ref="H13:I13" si="4">H11+H12</f>
        <v>1</v>
      </c>
      <c r="I13" s="175">
        <f t="shared" si="4"/>
        <v>3</v>
      </c>
      <c r="J13" s="175">
        <f t="shared" si="3"/>
        <v>0</v>
      </c>
      <c r="K13" s="175"/>
      <c r="L13" s="175">
        <f t="shared" si="3"/>
        <v>0</v>
      </c>
      <c r="M13" s="175">
        <f t="shared" si="0"/>
        <v>24</v>
      </c>
      <c r="N13" s="166" t="s">
        <v>193</v>
      </c>
      <c r="O13" s="381"/>
    </row>
    <row r="14" spans="1:16" s="169" customFormat="1" ht="15" customHeight="1" thickTop="1" thickBot="1" x14ac:dyDescent="0.25">
      <c r="A14" s="376" t="s">
        <v>194</v>
      </c>
      <c r="B14" s="157" t="s">
        <v>188</v>
      </c>
      <c r="C14" s="167">
        <v>0</v>
      </c>
      <c r="D14" s="167">
        <v>0</v>
      </c>
      <c r="E14" s="167">
        <v>114</v>
      </c>
      <c r="F14" s="167">
        <v>0</v>
      </c>
      <c r="G14" s="167">
        <v>0</v>
      </c>
      <c r="H14" s="167">
        <v>0</v>
      </c>
      <c r="I14" s="167">
        <v>0</v>
      </c>
      <c r="J14" s="167">
        <v>0</v>
      </c>
      <c r="K14" s="167">
        <v>0</v>
      </c>
      <c r="L14" s="167">
        <v>0</v>
      </c>
      <c r="M14" s="168">
        <f t="shared" ref="M14:M43" si="5">SUM(C14:L14)</f>
        <v>114</v>
      </c>
      <c r="N14" s="158" t="s">
        <v>189</v>
      </c>
      <c r="O14" s="378" t="s">
        <v>195</v>
      </c>
    </row>
    <row r="15" spans="1:16" s="169" customFormat="1" ht="15" customHeight="1" thickTop="1" thickBot="1" x14ac:dyDescent="0.25">
      <c r="A15" s="377"/>
      <c r="B15" s="159" t="s">
        <v>191</v>
      </c>
      <c r="C15" s="170">
        <v>0</v>
      </c>
      <c r="D15" s="170">
        <v>0</v>
      </c>
      <c r="E15" s="170">
        <v>140</v>
      </c>
      <c r="F15" s="170">
        <v>0</v>
      </c>
      <c r="G15" s="170">
        <v>0</v>
      </c>
      <c r="H15" s="170">
        <v>0</v>
      </c>
      <c r="I15" s="170">
        <v>0</v>
      </c>
      <c r="J15" s="170">
        <v>0</v>
      </c>
      <c r="K15" s="170">
        <v>0</v>
      </c>
      <c r="L15" s="170">
        <v>0</v>
      </c>
      <c r="M15" s="171">
        <f t="shared" si="5"/>
        <v>140</v>
      </c>
      <c r="N15" s="160" t="s">
        <v>192</v>
      </c>
      <c r="O15" s="379"/>
    </row>
    <row r="16" spans="1:16" s="169" customFormat="1" ht="15" customHeight="1" thickTop="1" thickBot="1" x14ac:dyDescent="0.25">
      <c r="A16" s="377"/>
      <c r="B16" s="161" t="s">
        <v>12</v>
      </c>
      <c r="C16" s="172">
        <f>C14+C15</f>
        <v>0</v>
      </c>
      <c r="D16" s="172">
        <f t="shared" ref="D16:L16" si="6">D14+D15</f>
        <v>0</v>
      </c>
      <c r="E16" s="172">
        <f t="shared" si="6"/>
        <v>254</v>
      </c>
      <c r="F16" s="172">
        <f t="shared" si="6"/>
        <v>0</v>
      </c>
      <c r="G16" s="172">
        <f t="shared" si="6"/>
        <v>0</v>
      </c>
      <c r="H16" s="172">
        <f t="shared" si="6"/>
        <v>0</v>
      </c>
      <c r="I16" s="172">
        <f t="shared" si="6"/>
        <v>0</v>
      </c>
      <c r="J16" s="172">
        <f t="shared" si="6"/>
        <v>0</v>
      </c>
      <c r="K16" s="172">
        <f t="shared" si="6"/>
        <v>0</v>
      </c>
      <c r="L16" s="172">
        <f t="shared" si="6"/>
        <v>0</v>
      </c>
      <c r="M16" s="172">
        <f t="shared" si="5"/>
        <v>254</v>
      </c>
      <c r="N16" s="162" t="s">
        <v>193</v>
      </c>
      <c r="O16" s="379"/>
    </row>
    <row r="17" spans="1:15" s="169" customFormat="1" ht="15" customHeight="1" thickTop="1" thickBot="1" x14ac:dyDescent="0.25">
      <c r="A17" s="380" t="s">
        <v>196</v>
      </c>
      <c r="B17" s="163" t="s">
        <v>188</v>
      </c>
      <c r="C17" s="173">
        <v>1</v>
      </c>
      <c r="D17" s="173">
        <v>7</v>
      </c>
      <c r="E17" s="173">
        <v>0</v>
      </c>
      <c r="F17" s="173">
        <v>0</v>
      </c>
      <c r="G17" s="173">
        <v>0</v>
      </c>
      <c r="H17" s="173">
        <v>0</v>
      </c>
      <c r="I17" s="173">
        <v>22</v>
      </c>
      <c r="J17" s="173">
        <v>0</v>
      </c>
      <c r="K17" s="173">
        <v>0</v>
      </c>
      <c r="L17" s="173">
        <v>0</v>
      </c>
      <c r="M17" s="174">
        <f t="shared" si="5"/>
        <v>30</v>
      </c>
      <c r="N17" s="164" t="s">
        <v>189</v>
      </c>
      <c r="O17" s="381" t="s">
        <v>197</v>
      </c>
    </row>
    <row r="18" spans="1:15" s="169" customFormat="1" ht="15" customHeight="1" thickTop="1" thickBot="1" x14ac:dyDescent="0.25">
      <c r="A18" s="380"/>
      <c r="B18" s="163" t="s">
        <v>191</v>
      </c>
      <c r="C18" s="173">
        <v>1</v>
      </c>
      <c r="D18" s="173">
        <v>4</v>
      </c>
      <c r="E18" s="173">
        <v>0</v>
      </c>
      <c r="F18" s="173">
        <v>2</v>
      </c>
      <c r="G18" s="173">
        <v>0</v>
      </c>
      <c r="H18" s="173">
        <v>1</v>
      </c>
      <c r="I18" s="173">
        <v>7</v>
      </c>
      <c r="J18" s="173">
        <v>0</v>
      </c>
      <c r="K18" s="173">
        <v>0</v>
      </c>
      <c r="L18" s="173">
        <v>0</v>
      </c>
      <c r="M18" s="174">
        <f t="shared" si="5"/>
        <v>15</v>
      </c>
      <c r="N18" s="164" t="s">
        <v>192</v>
      </c>
      <c r="O18" s="381"/>
    </row>
    <row r="19" spans="1:15" s="169" customFormat="1" ht="15" customHeight="1" thickTop="1" thickBot="1" x14ac:dyDescent="0.25">
      <c r="A19" s="380"/>
      <c r="B19" s="230" t="s">
        <v>12</v>
      </c>
      <c r="C19" s="175">
        <f>C17+C18</f>
        <v>2</v>
      </c>
      <c r="D19" s="175">
        <f t="shared" ref="D19:L19" si="7">D17+D18</f>
        <v>11</v>
      </c>
      <c r="E19" s="175">
        <f t="shared" si="7"/>
        <v>0</v>
      </c>
      <c r="F19" s="175">
        <f t="shared" si="7"/>
        <v>2</v>
      </c>
      <c r="G19" s="175">
        <f t="shared" si="7"/>
        <v>0</v>
      </c>
      <c r="H19" s="175">
        <f t="shared" si="7"/>
        <v>1</v>
      </c>
      <c r="I19" s="175">
        <f t="shared" si="7"/>
        <v>29</v>
      </c>
      <c r="J19" s="175">
        <f t="shared" si="7"/>
        <v>0</v>
      </c>
      <c r="K19" s="175">
        <f t="shared" si="7"/>
        <v>0</v>
      </c>
      <c r="L19" s="175">
        <f t="shared" si="7"/>
        <v>0</v>
      </c>
      <c r="M19" s="175">
        <f t="shared" si="5"/>
        <v>45</v>
      </c>
      <c r="N19" s="232" t="s">
        <v>193</v>
      </c>
      <c r="O19" s="381"/>
    </row>
    <row r="20" spans="1:15" s="169" customFormat="1" ht="15" customHeight="1" thickTop="1" thickBot="1" x14ac:dyDescent="0.25">
      <c r="A20" s="376" t="s">
        <v>198</v>
      </c>
      <c r="B20" s="157" t="s">
        <v>188</v>
      </c>
      <c r="C20" s="167">
        <v>0</v>
      </c>
      <c r="D20" s="167">
        <v>7</v>
      </c>
      <c r="E20" s="167">
        <v>0</v>
      </c>
      <c r="F20" s="167">
        <v>1</v>
      </c>
      <c r="G20" s="167">
        <v>0</v>
      </c>
      <c r="H20" s="167">
        <v>5</v>
      </c>
      <c r="I20" s="167">
        <v>1</v>
      </c>
      <c r="J20" s="167">
        <v>3</v>
      </c>
      <c r="K20" s="167">
        <v>0</v>
      </c>
      <c r="L20" s="167">
        <v>0</v>
      </c>
      <c r="M20" s="168">
        <f t="shared" si="5"/>
        <v>17</v>
      </c>
      <c r="N20" s="158" t="s">
        <v>189</v>
      </c>
      <c r="O20" s="378" t="s">
        <v>199</v>
      </c>
    </row>
    <row r="21" spans="1:15" s="169" customFormat="1" ht="15" customHeight="1" thickTop="1" thickBot="1" x14ac:dyDescent="0.25">
      <c r="A21" s="377"/>
      <c r="B21" s="159" t="s">
        <v>191</v>
      </c>
      <c r="C21" s="170">
        <v>0</v>
      </c>
      <c r="D21" s="170">
        <v>4</v>
      </c>
      <c r="E21" s="170">
        <v>0</v>
      </c>
      <c r="F21" s="170">
        <v>0</v>
      </c>
      <c r="G21" s="170">
        <v>0</v>
      </c>
      <c r="H21" s="170">
        <v>0</v>
      </c>
      <c r="I21" s="170">
        <v>0</v>
      </c>
      <c r="J21" s="170">
        <v>1</v>
      </c>
      <c r="K21" s="170">
        <v>0</v>
      </c>
      <c r="L21" s="170">
        <v>0</v>
      </c>
      <c r="M21" s="171">
        <f t="shared" si="5"/>
        <v>5</v>
      </c>
      <c r="N21" s="160" t="s">
        <v>192</v>
      </c>
      <c r="O21" s="379"/>
    </row>
    <row r="22" spans="1:15" s="169" customFormat="1" ht="15" customHeight="1" thickTop="1" thickBot="1" x14ac:dyDescent="0.25">
      <c r="A22" s="377"/>
      <c r="B22" s="161" t="s">
        <v>12</v>
      </c>
      <c r="C22" s="172">
        <f>C20+C21</f>
        <v>0</v>
      </c>
      <c r="D22" s="172">
        <f t="shared" ref="D22:L22" si="8">D20+D21</f>
        <v>11</v>
      </c>
      <c r="E22" s="172">
        <f t="shared" si="8"/>
        <v>0</v>
      </c>
      <c r="F22" s="172">
        <f t="shared" si="8"/>
        <v>1</v>
      </c>
      <c r="G22" s="172">
        <f t="shared" si="8"/>
        <v>0</v>
      </c>
      <c r="H22" s="172">
        <f t="shared" si="8"/>
        <v>5</v>
      </c>
      <c r="I22" s="172">
        <f t="shared" si="8"/>
        <v>1</v>
      </c>
      <c r="J22" s="172">
        <f t="shared" si="8"/>
        <v>4</v>
      </c>
      <c r="K22" s="172">
        <f t="shared" si="8"/>
        <v>0</v>
      </c>
      <c r="L22" s="172">
        <f t="shared" si="8"/>
        <v>0</v>
      </c>
      <c r="M22" s="172">
        <f t="shared" si="5"/>
        <v>22</v>
      </c>
      <c r="N22" s="162" t="s">
        <v>193</v>
      </c>
      <c r="O22" s="379"/>
    </row>
    <row r="23" spans="1:15" s="169" customFormat="1" ht="15" customHeight="1" thickTop="1" thickBot="1" x14ac:dyDescent="0.25">
      <c r="A23" s="380" t="s">
        <v>200</v>
      </c>
      <c r="B23" s="163" t="s">
        <v>188</v>
      </c>
      <c r="C23" s="173">
        <v>545</v>
      </c>
      <c r="D23" s="173">
        <v>345</v>
      </c>
      <c r="E23" s="173">
        <v>78</v>
      </c>
      <c r="F23" s="173">
        <v>98</v>
      </c>
      <c r="G23" s="173">
        <v>0</v>
      </c>
      <c r="H23" s="173">
        <v>0</v>
      </c>
      <c r="I23" s="173">
        <v>415</v>
      </c>
      <c r="J23" s="173">
        <v>0</v>
      </c>
      <c r="K23" s="173">
        <v>0</v>
      </c>
      <c r="L23" s="173">
        <v>0</v>
      </c>
      <c r="M23" s="174">
        <f t="shared" si="5"/>
        <v>1481</v>
      </c>
      <c r="N23" s="164" t="s">
        <v>189</v>
      </c>
      <c r="O23" s="381" t="s">
        <v>201</v>
      </c>
    </row>
    <row r="24" spans="1:15" s="169" customFormat="1" ht="15" customHeight="1" thickTop="1" thickBot="1" x14ac:dyDescent="0.25">
      <c r="A24" s="380"/>
      <c r="B24" s="163" t="s">
        <v>191</v>
      </c>
      <c r="C24" s="173">
        <v>316</v>
      </c>
      <c r="D24" s="173">
        <v>248</v>
      </c>
      <c r="E24" s="173">
        <v>64</v>
      </c>
      <c r="F24" s="173">
        <v>92</v>
      </c>
      <c r="G24" s="173">
        <v>0</v>
      </c>
      <c r="H24" s="173">
        <v>0</v>
      </c>
      <c r="I24" s="173">
        <v>320</v>
      </c>
      <c r="J24" s="173">
        <v>0</v>
      </c>
      <c r="K24" s="173">
        <v>0</v>
      </c>
      <c r="L24" s="173">
        <v>0</v>
      </c>
      <c r="M24" s="174">
        <f t="shared" si="5"/>
        <v>1040</v>
      </c>
      <c r="N24" s="164" t="s">
        <v>192</v>
      </c>
      <c r="O24" s="381"/>
    </row>
    <row r="25" spans="1:15" s="169" customFormat="1" ht="15" customHeight="1" thickTop="1" thickBot="1" x14ac:dyDescent="0.25">
      <c r="A25" s="380"/>
      <c r="B25" s="230" t="s">
        <v>12</v>
      </c>
      <c r="C25" s="175">
        <f>C23+C24</f>
        <v>861</v>
      </c>
      <c r="D25" s="175">
        <f t="shared" ref="D25:L25" si="9">D23+D24</f>
        <v>593</v>
      </c>
      <c r="E25" s="175">
        <f t="shared" si="9"/>
        <v>142</v>
      </c>
      <c r="F25" s="175">
        <f t="shared" si="9"/>
        <v>190</v>
      </c>
      <c r="G25" s="175">
        <f t="shared" si="9"/>
        <v>0</v>
      </c>
      <c r="H25" s="175">
        <f t="shared" si="9"/>
        <v>0</v>
      </c>
      <c r="I25" s="175">
        <f t="shared" si="9"/>
        <v>735</v>
      </c>
      <c r="J25" s="175">
        <f t="shared" si="9"/>
        <v>0</v>
      </c>
      <c r="K25" s="175">
        <f t="shared" si="9"/>
        <v>0</v>
      </c>
      <c r="L25" s="175">
        <f t="shared" si="9"/>
        <v>0</v>
      </c>
      <c r="M25" s="175">
        <f t="shared" si="5"/>
        <v>2521</v>
      </c>
      <c r="N25" s="232" t="s">
        <v>193</v>
      </c>
      <c r="O25" s="381"/>
    </row>
    <row r="26" spans="1:15" s="169" customFormat="1" ht="15" customHeight="1" thickTop="1" thickBot="1" x14ac:dyDescent="0.25">
      <c r="A26" s="376" t="s">
        <v>202</v>
      </c>
      <c r="B26" s="157" t="s">
        <v>188</v>
      </c>
      <c r="C26" s="167">
        <v>0</v>
      </c>
      <c r="D26" s="167">
        <v>0</v>
      </c>
      <c r="E26" s="167">
        <v>0</v>
      </c>
      <c r="F26" s="167">
        <v>65</v>
      </c>
      <c r="G26" s="167">
        <v>0</v>
      </c>
      <c r="H26" s="167">
        <v>0</v>
      </c>
      <c r="I26" s="167">
        <v>0</v>
      </c>
      <c r="J26" s="167">
        <v>0</v>
      </c>
      <c r="K26" s="167">
        <v>0</v>
      </c>
      <c r="L26" s="167">
        <v>0</v>
      </c>
      <c r="M26" s="168">
        <f t="shared" si="5"/>
        <v>65</v>
      </c>
      <c r="N26" s="158" t="s">
        <v>189</v>
      </c>
      <c r="O26" s="378" t="s">
        <v>203</v>
      </c>
    </row>
    <row r="27" spans="1:15" s="169" customFormat="1" ht="15" customHeight="1" thickTop="1" thickBot="1" x14ac:dyDescent="0.25">
      <c r="A27" s="377"/>
      <c r="B27" s="159" t="s">
        <v>191</v>
      </c>
      <c r="C27" s="170">
        <v>0</v>
      </c>
      <c r="D27" s="170">
        <v>0</v>
      </c>
      <c r="E27" s="170">
        <v>0</v>
      </c>
      <c r="F27" s="170">
        <v>46</v>
      </c>
      <c r="G27" s="170">
        <v>0</v>
      </c>
      <c r="H27" s="170">
        <v>0</v>
      </c>
      <c r="I27" s="170">
        <v>0</v>
      </c>
      <c r="J27" s="170">
        <v>0</v>
      </c>
      <c r="K27" s="170">
        <v>0</v>
      </c>
      <c r="L27" s="170">
        <v>0</v>
      </c>
      <c r="M27" s="171">
        <f t="shared" si="5"/>
        <v>46</v>
      </c>
      <c r="N27" s="160" t="s">
        <v>192</v>
      </c>
      <c r="O27" s="379"/>
    </row>
    <row r="28" spans="1:15" s="169" customFormat="1" ht="15" customHeight="1" thickTop="1" thickBot="1" x14ac:dyDescent="0.25">
      <c r="A28" s="377"/>
      <c r="B28" s="161" t="s">
        <v>12</v>
      </c>
      <c r="C28" s="172">
        <f>C26+C27</f>
        <v>0</v>
      </c>
      <c r="D28" s="172">
        <f t="shared" ref="D28:L28" si="10">D26+D27</f>
        <v>0</v>
      </c>
      <c r="E28" s="172">
        <f t="shared" si="10"/>
        <v>0</v>
      </c>
      <c r="F28" s="172">
        <f t="shared" si="10"/>
        <v>111</v>
      </c>
      <c r="G28" s="172">
        <f t="shared" si="10"/>
        <v>0</v>
      </c>
      <c r="H28" s="172">
        <f t="shared" si="10"/>
        <v>0</v>
      </c>
      <c r="I28" s="172">
        <f t="shared" si="10"/>
        <v>0</v>
      </c>
      <c r="J28" s="172">
        <f t="shared" si="10"/>
        <v>0</v>
      </c>
      <c r="K28" s="172">
        <f t="shared" si="10"/>
        <v>0</v>
      </c>
      <c r="L28" s="172">
        <f t="shared" si="10"/>
        <v>0</v>
      </c>
      <c r="M28" s="172">
        <f t="shared" si="5"/>
        <v>111</v>
      </c>
      <c r="N28" s="162" t="s">
        <v>193</v>
      </c>
      <c r="O28" s="379"/>
    </row>
    <row r="29" spans="1:15" s="169" customFormat="1" ht="15" customHeight="1" thickTop="1" thickBot="1" x14ac:dyDescent="0.25">
      <c r="A29" s="380" t="s">
        <v>204</v>
      </c>
      <c r="B29" s="163" t="s">
        <v>188</v>
      </c>
      <c r="C29" s="173">
        <v>39</v>
      </c>
      <c r="D29" s="173">
        <v>105</v>
      </c>
      <c r="E29" s="173">
        <v>26</v>
      </c>
      <c r="F29" s="173">
        <v>15</v>
      </c>
      <c r="G29" s="173">
        <v>0</v>
      </c>
      <c r="H29" s="173">
        <v>0</v>
      </c>
      <c r="I29" s="173">
        <v>14</v>
      </c>
      <c r="J29" s="173">
        <v>0</v>
      </c>
      <c r="K29" s="173">
        <v>4</v>
      </c>
      <c r="L29" s="173">
        <v>0</v>
      </c>
      <c r="M29" s="174">
        <f t="shared" si="5"/>
        <v>203</v>
      </c>
      <c r="N29" s="164" t="s">
        <v>189</v>
      </c>
      <c r="O29" s="381" t="s">
        <v>205</v>
      </c>
    </row>
    <row r="30" spans="1:15" s="169" customFormat="1" ht="15" customHeight="1" thickTop="1" thickBot="1" x14ac:dyDescent="0.25">
      <c r="A30" s="380"/>
      <c r="B30" s="163" t="s">
        <v>191</v>
      </c>
      <c r="C30" s="173">
        <v>3</v>
      </c>
      <c r="D30" s="173">
        <v>71</v>
      </c>
      <c r="E30" s="173">
        <v>0</v>
      </c>
      <c r="F30" s="173">
        <v>2</v>
      </c>
      <c r="G30" s="173">
        <v>0</v>
      </c>
      <c r="H30" s="173">
        <v>0</v>
      </c>
      <c r="I30" s="173">
        <v>0</v>
      </c>
      <c r="J30" s="173">
        <v>0</v>
      </c>
      <c r="K30" s="173">
        <v>0</v>
      </c>
      <c r="L30" s="173">
        <v>0</v>
      </c>
      <c r="M30" s="174">
        <f t="shared" si="5"/>
        <v>76</v>
      </c>
      <c r="N30" s="164" t="s">
        <v>192</v>
      </c>
      <c r="O30" s="381"/>
    </row>
    <row r="31" spans="1:15" s="169" customFormat="1" ht="15" customHeight="1" thickTop="1" thickBot="1" x14ac:dyDescent="0.25">
      <c r="A31" s="380"/>
      <c r="B31" s="230" t="s">
        <v>12</v>
      </c>
      <c r="C31" s="175">
        <f>C29+C30</f>
        <v>42</v>
      </c>
      <c r="D31" s="175">
        <f t="shared" ref="D31:L31" si="11">D29+D30</f>
        <v>176</v>
      </c>
      <c r="E31" s="175">
        <f t="shared" si="11"/>
        <v>26</v>
      </c>
      <c r="F31" s="175">
        <f t="shared" si="11"/>
        <v>17</v>
      </c>
      <c r="G31" s="175">
        <f t="shared" si="11"/>
        <v>0</v>
      </c>
      <c r="H31" s="175">
        <f t="shared" si="11"/>
        <v>0</v>
      </c>
      <c r="I31" s="175">
        <f t="shared" si="11"/>
        <v>14</v>
      </c>
      <c r="J31" s="175">
        <f t="shared" si="11"/>
        <v>0</v>
      </c>
      <c r="K31" s="175">
        <f t="shared" si="11"/>
        <v>4</v>
      </c>
      <c r="L31" s="175">
        <f t="shared" si="11"/>
        <v>0</v>
      </c>
      <c r="M31" s="175">
        <f t="shared" si="5"/>
        <v>279</v>
      </c>
      <c r="N31" s="232" t="s">
        <v>193</v>
      </c>
      <c r="O31" s="381"/>
    </row>
    <row r="32" spans="1:15" s="169" customFormat="1" ht="15" customHeight="1" thickTop="1" thickBot="1" x14ac:dyDescent="0.25">
      <c r="A32" s="376" t="s">
        <v>367</v>
      </c>
      <c r="B32" s="157" t="s">
        <v>188</v>
      </c>
      <c r="C32" s="167">
        <v>0</v>
      </c>
      <c r="D32" s="167">
        <v>0</v>
      </c>
      <c r="E32" s="167">
        <v>0</v>
      </c>
      <c r="F32" s="167">
        <v>0</v>
      </c>
      <c r="G32" s="167">
        <v>0</v>
      </c>
      <c r="H32" s="167">
        <v>0</v>
      </c>
      <c r="I32" s="167">
        <v>0</v>
      </c>
      <c r="J32" s="167">
        <v>0</v>
      </c>
      <c r="K32" s="167">
        <v>0</v>
      </c>
      <c r="L32" s="167">
        <v>0</v>
      </c>
      <c r="M32" s="168">
        <f t="shared" si="5"/>
        <v>0</v>
      </c>
      <c r="N32" s="158" t="s">
        <v>189</v>
      </c>
      <c r="O32" s="378" t="s">
        <v>368</v>
      </c>
    </row>
    <row r="33" spans="1:15" s="169" customFormat="1" ht="15" customHeight="1" thickTop="1" thickBot="1" x14ac:dyDescent="0.25">
      <c r="A33" s="377"/>
      <c r="B33" s="159" t="s">
        <v>191</v>
      </c>
      <c r="C33" s="170">
        <v>0</v>
      </c>
      <c r="D33" s="170">
        <v>0</v>
      </c>
      <c r="E33" s="170">
        <v>0</v>
      </c>
      <c r="F33" s="170">
        <v>0</v>
      </c>
      <c r="G33" s="170">
        <v>0</v>
      </c>
      <c r="H33" s="170">
        <v>0</v>
      </c>
      <c r="I33" s="170">
        <v>0</v>
      </c>
      <c r="J33" s="170">
        <v>0</v>
      </c>
      <c r="K33" s="170">
        <v>0</v>
      </c>
      <c r="L33" s="170">
        <v>0</v>
      </c>
      <c r="M33" s="171">
        <f t="shared" si="5"/>
        <v>0</v>
      </c>
      <c r="N33" s="160" t="s">
        <v>192</v>
      </c>
      <c r="O33" s="379"/>
    </row>
    <row r="34" spans="1:15" s="169" customFormat="1" ht="15" customHeight="1" thickTop="1" thickBot="1" x14ac:dyDescent="0.25">
      <c r="A34" s="377"/>
      <c r="B34" s="161" t="s">
        <v>12</v>
      </c>
      <c r="C34" s="172">
        <f>C32+C33</f>
        <v>0</v>
      </c>
      <c r="D34" s="172">
        <f t="shared" ref="D34:L34" si="12">D32+D33</f>
        <v>0</v>
      </c>
      <c r="E34" s="172">
        <f t="shared" si="12"/>
        <v>0</v>
      </c>
      <c r="F34" s="172">
        <f t="shared" si="12"/>
        <v>0</v>
      </c>
      <c r="G34" s="172">
        <f t="shared" si="12"/>
        <v>0</v>
      </c>
      <c r="H34" s="172">
        <f t="shared" si="12"/>
        <v>0</v>
      </c>
      <c r="I34" s="172">
        <f t="shared" si="12"/>
        <v>0</v>
      </c>
      <c r="J34" s="172">
        <f t="shared" si="12"/>
        <v>0</v>
      </c>
      <c r="K34" s="172">
        <f t="shared" si="12"/>
        <v>0</v>
      </c>
      <c r="L34" s="172">
        <f t="shared" si="12"/>
        <v>0</v>
      </c>
      <c r="M34" s="172">
        <f t="shared" si="5"/>
        <v>0</v>
      </c>
      <c r="N34" s="162" t="s">
        <v>193</v>
      </c>
      <c r="O34" s="379"/>
    </row>
    <row r="35" spans="1:15" s="169" customFormat="1" ht="15" customHeight="1" thickTop="1" thickBot="1" x14ac:dyDescent="0.25">
      <c r="A35" s="380" t="s">
        <v>369</v>
      </c>
      <c r="B35" s="163" t="s">
        <v>188</v>
      </c>
      <c r="C35" s="173">
        <v>0</v>
      </c>
      <c r="D35" s="173">
        <v>1</v>
      </c>
      <c r="E35" s="173">
        <v>0</v>
      </c>
      <c r="F35" s="173">
        <v>0</v>
      </c>
      <c r="G35" s="173">
        <v>0</v>
      </c>
      <c r="H35" s="173">
        <v>0</v>
      </c>
      <c r="I35" s="173">
        <v>0</v>
      </c>
      <c r="J35" s="173">
        <v>2</v>
      </c>
      <c r="K35" s="173">
        <v>0</v>
      </c>
      <c r="L35" s="173">
        <v>0</v>
      </c>
      <c r="M35" s="174">
        <f t="shared" si="5"/>
        <v>3</v>
      </c>
      <c r="N35" s="164" t="s">
        <v>189</v>
      </c>
      <c r="O35" s="381" t="s">
        <v>370</v>
      </c>
    </row>
    <row r="36" spans="1:15" s="169" customFormat="1" ht="15" customHeight="1" thickTop="1" thickBot="1" x14ac:dyDescent="0.25">
      <c r="A36" s="380"/>
      <c r="B36" s="163" t="s">
        <v>191</v>
      </c>
      <c r="C36" s="173">
        <v>0</v>
      </c>
      <c r="D36" s="173">
        <v>0</v>
      </c>
      <c r="E36" s="173">
        <v>0</v>
      </c>
      <c r="F36" s="173">
        <v>0</v>
      </c>
      <c r="G36" s="173">
        <v>0</v>
      </c>
      <c r="H36" s="173">
        <v>0</v>
      </c>
      <c r="I36" s="173">
        <v>2</v>
      </c>
      <c r="J36" s="173">
        <v>2</v>
      </c>
      <c r="K36" s="173">
        <v>0</v>
      </c>
      <c r="L36" s="173">
        <v>0</v>
      </c>
      <c r="M36" s="174">
        <f t="shared" si="5"/>
        <v>4</v>
      </c>
      <c r="N36" s="164" t="s">
        <v>192</v>
      </c>
      <c r="O36" s="381"/>
    </row>
    <row r="37" spans="1:15" s="169" customFormat="1" ht="15" customHeight="1" thickTop="1" x14ac:dyDescent="0.2">
      <c r="A37" s="390"/>
      <c r="B37" s="231" t="s">
        <v>12</v>
      </c>
      <c r="C37" s="176">
        <f>SUM(C35:C36)</f>
        <v>0</v>
      </c>
      <c r="D37" s="176">
        <f t="shared" ref="D37:L37" si="13">SUM(D35:D36)</f>
        <v>1</v>
      </c>
      <c r="E37" s="176">
        <f t="shared" si="13"/>
        <v>0</v>
      </c>
      <c r="F37" s="176">
        <f t="shared" si="13"/>
        <v>0</v>
      </c>
      <c r="G37" s="176">
        <f t="shared" si="13"/>
        <v>0</v>
      </c>
      <c r="H37" s="176">
        <f t="shared" si="13"/>
        <v>0</v>
      </c>
      <c r="I37" s="176">
        <f t="shared" si="13"/>
        <v>2</v>
      </c>
      <c r="J37" s="176">
        <f t="shared" si="13"/>
        <v>4</v>
      </c>
      <c r="K37" s="176">
        <f t="shared" si="13"/>
        <v>0</v>
      </c>
      <c r="L37" s="176">
        <f t="shared" si="13"/>
        <v>0</v>
      </c>
      <c r="M37" s="176">
        <f t="shared" si="5"/>
        <v>7</v>
      </c>
      <c r="N37" s="233" t="s">
        <v>193</v>
      </c>
      <c r="O37" s="391"/>
    </row>
    <row r="38" spans="1:15" s="169" customFormat="1" ht="15" customHeight="1" thickBot="1" x14ac:dyDescent="0.25">
      <c r="A38" s="376" t="s">
        <v>371</v>
      </c>
      <c r="B38" s="157" t="s">
        <v>188</v>
      </c>
      <c r="C38" s="167">
        <v>0</v>
      </c>
      <c r="D38" s="167">
        <v>1</v>
      </c>
      <c r="E38" s="167">
        <v>0</v>
      </c>
      <c r="F38" s="167">
        <v>0</v>
      </c>
      <c r="G38" s="167">
        <v>1</v>
      </c>
      <c r="H38" s="167">
        <v>0</v>
      </c>
      <c r="I38" s="167">
        <v>0</v>
      </c>
      <c r="J38" s="167">
        <v>0</v>
      </c>
      <c r="K38" s="167">
        <v>0</v>
      </c>
      <c r="L38" s="167">
        <v>0</v>
      </c>
      <c r="M38" s="168">
        <f t="shared" si="5"/>
        <v>2</v>
      </c>
      <c r="N38" s="158" t="s">
        <v>189</v>
      </c>
      <c r="O38" s="378" t="s">
        <v>372</v>
      </c>
    </row>
    <row r="39" spans="1:15" s="169" customFormat="1" ht="15" customHeight="1" thickTop="1" thickBot="1" x14ac:dyDescent="0.25">
      <c r="A39" s="377"/>
      <c r="B39" s="159" t="s">
        <v>191</v>
      </c>
      <c r="C39" s="170">
        <v>1</v>
      </c>
      <c r="D39" s="170">
        <v>3</v>
      </c>
      <c r="E39" s="170">
        <v>0</v>
      </c>
      <c r="F39" s="170">
        <v>2</v>
      </c>
      <c r="G39" s="170">
        <v>0</v>
      </c>
      <c r="H39" s="170">
        <v>0</v>
      </c>
      <c r="I39" s="170">
        <v>0</v>
      </c>
      <c r="J39" s="170">
        <v>0</v>
      </c>
      <c r="K39" s="170">
        <v>0</v>
      </c>
      <c r="L39" s="170">
        <v>0</v>
      </c>
      <c r="M39" s="171">
        <f t="shared" si="5"/>
        <v>6</v>
      </c>
      <c r="N39" s="160" t="s">
        <v>192</v>
      </c>
      <c r="O39" s="379"/>
    </row>
    <row r="40" spans="1:15" s="169" customFormat="1" ht="15" customHeight="1" thickTop="1" thickBot="1" x14ac:dyDescent="0.25">
      <c r="A40" s="377"/>
      <c r="B40" s="161" t="s">
        <v>12</v>
      </c>
      <c r="C40" s="172">
        <f>C38+C39</f>
        <v>1</v>
      </c>
      <c r="D40" s="172">
        <f t="shared" ref="D40:L40" si="14">D38+D39</f>
        <v>4</v>
      </c>
      <c r="E40" s="172">
        <f t="shared" si="14"/>
        <v>0</v>
      </c>
      <c r="F40" s="172">
        <f t="shared" si="14"/>
        <v>2</v>
      </c>
      <c r="G40" s="172">
        <f t="shared" si="14"/>
        <v>1</v>
      </c>
      <c r="H40" s="172">
        <f t="shared" si="14"/>
        <v>0</v>
      </c>
      <c r="I40" s="172">
        <f t="shared" si="14"/>
        <v>0</v>
      </c>
      <c r="J40" s="172">
        <f t="shared" si="14"/>
        <v>0</v>
      </c>
      <c r="K40" s="172">
        <f t="shared" si="14"/>
        <v>0</v>
      </c>
      <c r="L40" s="172">
        <f t="shared" si="14"/>
        <v>0</v>
      </c>
      <c r="M40" s="172">
        <f t="shared" si="5"/>
        <v>8</v>
      </c>
      <c r="N40" s="162" t="s">
        <v>193</v>
      </c>
      <c r="O40" s="379"/>
    </row>
    <row r="41" spans="1:15" s="169" customFormat="1" ht="15" customHeight="1" thickTop="1" thickBot="1" x14ac:dyDescent="0.25">
      <c r="A41" s="380" t="s">
        <v>206</v>
      </c>
      <c r="B41" s="163" t="s">
        <v>188</v>
      </c>
      <c r="C41" s="173">
        <v>0</v>
      </c>
      <c r="D41" s="173">
        <v>0</v>
      </c>
      <c r="E41" s="173">
        <v>45</v>
      </c>
      <c r="F41" s="173">
        <v>0</v>
      </c>
      <c r="G41" s="173">
        <v>0</v>
      </c>
      <c r="H41" s="173">
        <v>0</v>
      </c>
      <c r="I41" s="173">
        <v>0</v>
      </c>
      <c r="J41" s="173">
        <v>0</v>
      </c>
      <c r="K41" s="173">
        <v>0</v>
      </c>
      <c r="L41" s="173">
        <v>0</v>
      </c>
      <c r="M41" s="174">
        <f t="shared" si="5"/>
        <v>45</v>
      </c>
      <c r="N41" s="164" t="s">
        <v>189</v>
      </c>
      <c r="O41" s="381" t="s">
        <v>207</v>
      </c>
    </row>
    <row r="42" spans="1:15" s="169" customFormat="1" ht="15" customHeight="1" thickTop="1" thickBot="1" x14ac:dyDescent="0.25">
      <c r="A42" s="380"/>
      <c r="B42" s="163" t="s">
        <v>191</v>
      </c>
      <c r="C42" s="173">
        <v>0</v>
      </c>
      <c r="D42" s="173">
        <v>0</v>
      </c>
      <c r="E42" s="173">
        <v>41</v>
      </c>
      <c r="F42" s="173">
        <v>0</v>
      </c>
      <c r="G42" s="173">
        <v>0</v>
      </c>
      <c r="H42" s="173">
        <v>0</v>
      </c>
      <c r="I42" s="173">
        <v>0</v>
      </c>
      <c r="J42" s="173">
        <v>0</v>
      </c>
      <c r="K42" s="173">
        <v>0</v>
      </c>
      <c r="L42" s="173">
        <v>0</v>
      </c>
      <c r="M42" s="174">
        <f t="shared" si="5"/>
        <v>41</v>
      </c>
      <c r="N42" s="164" t="s">
        <v>192</v>
      </c>
      <c r="O42" s="381"/>
    </row>
    <row r="43" spans="1:15" s="169" customFormat="1" ht="15" customHeight="1" thickTop="1" x14ac:dyDescent="0.2">
      <c r="A43" s="388"/>
      <c r="B43" s="238" t="s">
        <v>12</v>
      </c>
      <c r="C43" s="239">
        <f>C41+C42</f>
        <v>0</v>
      </c>
      <c r="D43" s="239">
        <f t="shared" ref="D43:L43" si="15">D41+D42</f>
        <v>0</v>
      </c>
      <c r="E43" s="239">
        <f t="shared" si="15"/>
        <v>86</v>
      </c>
      <c r="F43" s="239">
        <f t="shared" si="15"/>
        <v>0</v>
      </c>
      <c r="G43" s="239">
        <f t="shared" si="15"/>
        <v>0</v>
      </c>
      <c r="H43" s="239">
        <f t="shared" si="15"/>
        <v>0</v>
      </c>
      <c r="I43" s="239">
        <f t="shared" si="15"/>
        <v>0</v>
      </c>
      <c r="J43" s="239">
        <f t="shared" si="15"/>
        <v>0</v>
      </c>
      <c r="K43" s="239">
        <v>0</v>
      </c>
      <c r="L43" s="239">
        <f t="shared" si="15"/>
        <v>0</v>
      </c>
      <c r="M43" s="239">
        <f t="shared" si="5"/>
        <v>86</v>
      </c>
      <c r="N43" s="240" t="s">
        <v>193</v>
      </c>
      <c r="O43" s="389"/>
    </row>
    <row r="44" spans="1:15" ht="13.5" customHeight="1" thickBot="1" x14ac:dyDescent="0.25">
      <c r="A44" s="382" t="s">
        <v>208</v>
      </c>
      <c r="B44" s="241" t="s">
        <v>188</v>
      </c>
      <c r="C44" s="242">
        <f>C8+C11+C14+C17+C20+C23+C26+C29+C32+C35+C38+C41</f>
        <v>586</v>
      </c>
      <c r="D44" s="242">
        <f t="shared" ref="D44:M44" si="16">D8+D11+D14+D17+D20+D23+D26+D29+D32+D35+D38+D41</f>
        <v>730</v>
      </c>
      <c r="E44" s="242">
        <f t="shared" si="16"/>
        <v>264</v>
      </c>
      <c r="F44" s="242">
        <f t="shared" si="16"/>
        <v>190</v>
      </c>
      <c r="G44" s="242">
        <f t="shared" si="16"/>
        <v>7</v>
      </c>
      <c r="H44" s="242">
        <f t="shared" si="16"/>
        <v>6</v>
      </c>
      <c r="I44" s="242">
        <f t="shared" si="16"/>
        <v>455</v>
      </c>
      <c r="J44" s="242">
        <f t="shared" si="16"/>
        <v>5</v>
      </c>
      <c r="K44" s="242">
        <f t="shared" si="16"/>
        <v>4</v>
      </c>
      <c r="L44" s="242">
        <f t="shared" si="16"/>
        <v>0</v>
      </c>
      <c r="M44" s="242">
        <f t="shared" si="16"/>
        <v>2247</v>
      </c>
      <c r="N44" s="243" t="s">
        <v>189</v>
      </c>
      <c r="O44" s="385" t="s">
        <v>209</v>
      </c>
    </row>
    <row r="45" spans="1:15" ht="13.5" customHeight="1" thickTop="1" thickBot="1" x14ac:dyDescent="0.25">
      <c r="A45" s="383"/>
      <c r="B45" s="236" t="s">
        <v>191</v>
      </c>
      <c r="C45" s="242">
        <f t="shared" ref="C45:M46" si="17">C9+C12+C15+C18+C21+C24+C27+C30+C33+C36+C39+C42</f>
        <v>321</v>
      </c>
      <c r="D45" s="242">
        <f t="shared" si="17"/>
        <v>497</v>
      </c>
      <c r="E45" s="242">
        <f t="shared" si="17"/>
        <v>245</v>
      </c>
      <c r="F45" s="242">
        <f t="shared" si="17"/>
        <v>144</v>
      </c>
      <c r="G45" s="242">
        <f t="shared" si="17"/>
        <v>0</v>
      </c>
      <c r="H45" s="242">
        <f t="shared" si="17"/>
        <v>1</v>
      </c>
      <c r="I45" s="242">
        <f t="shared" si="17"/>
        <v>329</v>
      </c>
      <c r="J45" s="242">
        <f t="shared" si="17"/>
        <v>3</v>
      </c>
      <c r="K45" s="242">
        <f t="shared" si="17"/>
        <v>0</v>
      </c>
      <c r="L45" s="242">
        <f t="shared" si="17"/>
        <v>0</v>
      </c>
      <c r="M45" s="242">
        <f>M9+M12+M15+M18+M21+M24+M27+M30+M33+M36+M39+M42</f>
        <v>1540</v>
      </c>
      <c r="N45" s="237" t="s">
        <v>192</v>
      </c>
      <c r="O45" s="386"/>
    </row>
    <row r="46" spans="1:15" ht="13.5" customHeight="1" thickTop="1" x14ac:dyDescent="0.2">
      <c r="A46" s="384"/>
      <c r="B46" s="247" t="s">
        <v>12</v>
      </c>
      <c r="C46" s="248">
        <f t="shared" si="17"/>
        <v>907</v>
      </c>
      <c r="D46" s="248">
        <f t="shared" si="17"/>
        <v>1227</v>
      </c>
      <c r="E46" s="248">
        <f t="shared" si="17"/>
        <v>509</v>
      </c>
      <c r="F46" s="248">
        <f t="shared" si="17"/>
        <v>334</v>
      </c>
      <c r="G46" s="248">
        <f t="shared" si="17"/>
        <v>7</v>
      </c>
      <c r="H46" s="248">
        <f t="shared" si="17"/>
        <v>7</v>
      </c>
      <c r="I46" s="248">
        <f t="shared" si="17"/>
        <v>784</v>
      </c>
      <c r="J46" s="248">
        <f t="shared" si="17"/>
        <v>8</v>
      </c>
      <c r="K46" s="248">
        <f t="shared" si="17"/>
        <v>4</v>
      </c>
      <c r="L46" s="248">
        <f t="shared" si="17"/>
        <v>0</v>
      </c>
      <c r="M46" s="248">
        <f t="shared" si="17"/>
        <v>3787</v>
      </c>
      <c r="N46" s="249" t="s">
        <v>193</v>
      </c>
      <c r="O46" s="387"/>
    </row>
    <row r="51" spans="3:5" ht="20.100000000000001" customHeight="1" x14ac:dyDescent="0.2">
      <c r="D51" s="155" t="s">
        <v>300</v>
      </c>
      <c r="E51" s="155" t="s">
        <v>301</v>
      </c>
    </row>
    <row r="52" spans="3:5" ht="20.100000000000001" customHeight="1" x14ac:dyDescent="0.2">
      <c r="C52" s="155" t="s">
        <v>374</v>
      </c>
      <c r="D52" s="155">
        <v>730</v>
      </c>
      <c r="E52" s="155">
        <v>497</v>
      </c>
    </row>
    <row r="53" spans="3:5" ht="20.100000000000001" customHeight="1" x14ac:dyDescent="0.2">
      <c r="C53" s="155" t="s">
        <v>373</v>
      </c>
      <c r="D53" s="155">
        <v>586</v>
      </c>
      <c r="E53" s="155">
        <v>321</v>
      </c>
    </row>
    <row r="54" spans="3:5" ht="20.100000000000001" customHeight="1" x14ac:dyDescent="0.2">
      <c r="C54" s="155" t="s">
        <v>379</v>
      </c>
      <c r="D54" s="155">
        <v>455</v>
      </c>
      <c r="E54" s="155">
        <v>329</v>
      </c>
    </row>
    <row r="55" spans="3:5" ht="20.100000000000001" customHeight="1" x14ac:dyDescent="0.2">
      <c r="C55" s="155" t="s">
        <v>375</v>
      </c>
      <c r="D55" s="155">
        <v>264</v>
      </c>
      <c r="E55" s="155">
        <v>245</v>
      </c>
    </row>
    <row r="56" spans="3:5" ht="20.100000000000001" customHeight="1" x14ac:dyDescent="0.2">
      <c r="C56" s="155" t="s">
        <v>376</v>
      </c>
      <c r="D56" s="155">
        <v>190</v>
      </c>
      <c r="E56" s="155">
        <v>144</v>
      </c>
    </row>
    <row r="57" spans="3:5" ht="20.100000000000001" customHeight="1" x14ac:dyDescent="0.2">
      <c r="C57" s="155" t="s">
        <v>377</v>
      </c>
      <c r="D57" s="155">
        <v>7</v>
      </c>
      <c r="E57" s="155">
        <v>0</v>
      </c>
    </row>
    <row r="58" spans="3:5" ht="20.100000000000001" customHeight="1" x14ac:dyDescent="0.2">
      <c r="C58" s="155" t="s">
        <v>378</v>
      </c>
      <c r="D58" s="155">
        <v>6</v>
      </c>
      <c r="E58" s="155">
        <v>1</v>
      </c>
    </row>
    <row r="59" spans="3:5" ht="20.100000000000001" customHeight="1" x14ac:dyDescent="0.2">
      <c r="C59" s="155" t="s">
        <v>380</v>
      </c>
      <c r="D59" s="155">
        <v>5</v>
      </c>
      <c r="E59" s="155">
        <v>3</v>
      </c>
    </row>
    <row r="60" spans="3:5" ht="20.100000000000001" customHeight="1" x14ac:dyDescent="0.2">
      <c r="C60" s="155" t="s">
        <v>381</v>
      </c>
      <c r="D60" s="155">
        <v>4</v>
      </c>
      <c r="E60" s="155">
        <v>0</v>
      </c>
    </row>
    <row r="61" spans="3:5" ht="20.100000000000001" customHeight="1" x14ac:dyDescent="0.2">
      <c r="C61" s="155" t="s">
        <v>352</v>
      </c>
      <c r="D61" s="155">
        <v>0</v>
      </c>
      <c r="E61" s="155">
        <v>0</v>
      </c>
    </row>
  </sheetData>
  <sortState ref="C52:E61">
    <sortCondition descending="1" ref="D52"/>
  </sortState>
  <mergeCells count="36">
    <mergeCell ref="A44:A46"/>
    <mergeCell ref="O44:O46"/>
    <mergeCell ref="A26:A28"/>
    <mergeCell ref="O26:O28"/>
    <mergeCell ref="A29:A31"/>
    <mergeCell ref="O29:O31"/>
    <mergeCell ref="A32:A34"/>
    <mergeCell ref="O32:O34"/>
    <mergeCell ref="A41:A43"/>
    <mergeCell ref="O41:O43"/>
    <mergeCell ref="A35:A37"/>
    <mergeCell ref="O35:O37"/>
    <mergeCell ref="A38:A40"/>
    <mergeCell ref="O38:O40"/>
    <mergeCell ref="A17:A19"/>
    <mergeCell ref="O17:O19"/>
    <mergeCell ref="A20:A22"/>
    <mergeCell ref="O20:O22"/>
    <mergeCell ref="A23:A25"/>
    <mergeCell ref="O23:O25"/>
    <mergeCell ref="A8:A10"/>
    <mergeCell ref="O8:O10"/>
    <mergeCell ref="A11:A13"/>
    <mergeCell ref="O11:O13"/>
    <mergeCell ref="A14:A16"/>
    <mergeCell ref="O14:O16"/>
    <mergeCell ref="O6:O7"/>
    <mergeCell ref="A1:O1"/>
    <mergeCell ref="A2:O2"/>
    <mergeCell ref="A3:O3"/>
    <mergeCell ref="A4:O4"/>
    <mergeCell ref="A6:A7"/>
    <mergeCell ref="B6:B7"/>
    <mergeCell ref="C6:L6"/>
    <mergeCell ref="M6:M7"/>
    <mergeCell ref="N6:N7"/>
  </mergeCells>
  <printOptions horizontalCentered="1" verticalCentered="1"/>
  <pageMargins left="0" right="0" top="0" bottom="0" header="0" footer="0"/>
  <pageSetup paperSize="9" scale="80" orientation="landscape" r:id="rId1"/>
  <headerFooter alignWithMargins="0"/>
  <rowBreaks count="1" manualBreakCount="1">
    <brk id="37" max="1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1"/>
  <sheetViews>
    <sheetView rightToLeft="1" view="pageBreakPreview" zoomScaleNormal="100" zoomScaleSheetLayoutView="100" workbookViewId="0">
      <selection activeCell="A6" sqref="A6:A7"/>
    </sheetView>
  </sheetViews>
  <sheetFormatPr defaultColWidth="9.125" defaultRowHeight="20.100000000000001" customHeight="1" x14ac:dyDescent="0.2"/>
  <cols>
    <col min="1" max="1" width="17.375" style="155" customWidth="1"/>
    <col min="2" max="2" width="5.25" style="177" bestFit="1" customWidth="1"/>
    <col min="3" max="4" width="9.75" style="155" customWidth="1"/>
    <col min="5" max="5" width="10" style="155" customWidth="1"/>
    <col min="6" max="6" width="9.875" style="155" customWidth="1"/>
    <col min="7" max="13" width="9.75" style="155" customWidth="1"/>
    <col min="14" max="14" width="6.75" style="155" customWidth="1"/>
    <col min="15" max="15" width="22" style="155" customWidth="1"/>
    <col min="16" max="16384" width="9.125" style="155"/>
  </cols>
  <sheetData>
    <row r="1" spans="1:16" s="29" customFormat="1" ht="20.25" customHeight="1" x14ac:dyDescent="0.2">
      <c r="A1" s="365" t="s">
        <v>434</v>
      </c>
      <c r="B1" s="365"/>
      <c r="C1" s="365"/>
      <c r="D1" s="365"/>
      <c r="E1" s="365"/>
      <c r="F1" s="365"/>
      <c r="G1" s="365"/>
      <c r="H1" s="365"/>
      <c r="I1" s="365"/>
      <c r="J1" s="365"/>
      <c r="K1" s="365"/>
      <c r="L1" s="365"/>
      <c r="M1" s="365"/>
      <c r="N1" s="365"/>
      <c r="O1" s="365"/>
      <c r="P1" s="244"/>
    </row>
    <row r="2" spans="1:16" s="29" customFormat="1" ht="15" customHeight="1" x14ac:dyDescent="0.2">
      <c r="A2" s="366" t="s">
        <v>425</v>
      </c>
      <c r="B2" s="366"/>
      <c r="C2" s="366"/>
      <c r="D2" s="366"/>
      <c r="E2" s="366"/>
      <c r="F2" s="366"/>
      <c r="G2" s="366"/>
      <c r="H2" s="366"/>
      <c r="I2" s="366"/>
      <c r="J2" s="366"/>
      <c r="K2" s="366"/>
      <c r="L2" s="366"/>
      <c r="M2" s="366"/>
      <c r="N2" s="366"/>
      <c r="O2" s="366"/>
      <c r="P2" s="245"/>
    </row>
    <row r="3" spans="1:16" s="30" customFormat="1" ht="15.75" customHeight="1" x14ac:dyDescent="0.2">
      <c r="A3" s="317" t="s">
        <v>459</v>
      </c>
      <c r="B3" s="317"/>
      <c r="C3" s="317"/>
      <c r="D3" s="317"/>
      <c r="E3" s="317"/>
      <c r="F3" s="317"/>
      <c r="G3" s="317"/>
      <c r="H3" s="317"/>
      <c r="I3" s="317"/>
      <c r="J3" s="317"/>
      <c r="K3" s="317"/>
      <c r="L3" s="317"/>
      <c r="M3" s="317"/>
      <c r="N3" s="317"/>
      <c r="O3" s="317"/>
      <c r="P3" s="246"/>
    </row>
    <row r="4" spans="1:16" s="30" customFormat="1" ht="15.75" x14ac:dyDescent="0.2">
      <c r="A4" s="318" t="s">
        <v>392</v>
      </c>
      <c r="B4" s="318"/>
      <c r="C4" s="318"/>
      <c r="D4" s="318"/>
      <c r="E4" s="318"/>
      <c r="F4" s="318"/>
      <c r="G4" s="318"/>
      <c r="H4" s="318"/>
      <c r="I4" s="318"/>
      <c r="J4" s="318"/>
      <c r="K4" s="318"/>
      <c r="L4" s="318"/>
      <c r="M4" s="318"/>
      <c r="N4" s="318"/>
      <c r="O4" s="318"/>
    </row>
    <row r="5" spans="1:16" ht="17.45" customHeight="1" x14ac:dyDescent="0.2">
      <c r="A5" s="151" t="s">
        <v>511</v>
      </c>
      <c r="B5" s="152"/>
      <c r="C5" s="152"/>
      <c r="D5" s="152"/>
      <c r="E5" s="152"/>
      <c r="F5" s="153"/>
      <c r="G5" s="153"/>
      <c r="H5" s="153"/>
      <c r="I5" s="153"/>
      <c r="J5" s="153"/>
      <c r="K5" s="153"/>
      <c r="L5" s="153"/>
      <c r="M5" s="153"/>
      <c r="N5" s="153"/>
      <c r="O5" s="154" t="s">
        <v>510</v>
      </c>
      <c r="P5" s="18"/>
    </row>
    <row r="6" spans="1:16" s="154" customFormat="1" ht="20.100000000000001" customHeight="1" thickBot="1" x14ac:dyDescent="0.25">
      <c r="A6" s="367" t="s">
        <v>185</v>
      </c>
      <c r="B6" s="369" t="s">
        <v>347</v>
      </c>
      <c r="C6" s="371" t="s">
        <v>349</v>
      </c>
      <c r="D6" s="371"/>
      <c r="E6" s="371"/>
      <c r="F6" s="371"/>
      <c r="G6" s="371"/>
      <c r="H6" s="371"/>
      <c r="I6" s="371"/>
      <c r="J6" s="371"/>
      <c r="K6" s="371"/>
      <c r="L6" s="371"/>
      <c r="M6" s="372" t="s">
        <v>350</v>
      </c>
      <c r="N6" s="374" t="s">
        <v>348</v>
      </c>
      <c r="O6" s="363" t="s">
        <v>186</v>
      </c>
    </row>
    <row r="7" spans="1:16" s="156" customFormat="1" ht="59.25" customHeight="1" thickTop="1" x14ac:dyDescent="0.2">
      <c r="A7" s="368"/>
      <c r="B7" s="370"/>
      <c r="C7" s="235" t="s">
        <v>358</v>
      </c>
      <c r="D7" s="235" t="s">
        <v>359</v>
      </c>
      <c r="E7" s="235" t="s">
        <v>360</v>
      </c>
      <c r="F7" s="235" t="s">
        <v>361</v>
      </c>
      <c r="G7" s="235" t="s">
        <v>362</v>
      </c>
      <c r="H7" s="235" t="s">
        <v>363</v>
      </c>
      <c r="I7" s="235" t="s">
        <v>364</v>
      </c>
      <c r="J7" s="235" t="s">
        <v>365</v>
      </c>
      <c r="K7" s="235" t="s">
        <v>366</v>
      </c>
      <c r="L7" s="235" t="s">
        <v>351</v>
      </c>
      <c r="M7" s="373"/>
      <c r="N7" s="375"/>
      <c r="O7" s="364"/>
    </row>
    <row r="8" spans="1:16" s="169" customFormat="1" ht="15" customHeight="1" thickBot="1" x14ac:dyDescent="0.25">
      <c r="A8" s="376" t="s">
        <v>187</v>
      </c>
      <c r="B8" s="157" t="s">
        <v>188</v>
      </c>
      <c r="C8" s="167">
        <v>0</v>
      </c>
      <c r="D8" s="167">
        <v>139</v>
      </c>
      <c r="E8" s="167">
        <v>0</v>
      </c>
      <c r="F8" s="167">
        <v>0</v>
      </c>
      <c r="G8" s="167">
        <v>0</v>
      </c>
      <c r="H8" s="167">
        <v>0</v>
      </c>
      <c r="I8" s="167">
        <v>0</v>
      </c>
      <c r="J8" s="167">
        <v>0</v>
      </c>
      <c r="K8" s="167">
        <v>0</v>
      </c>
      <c r="L8" s="167">
        <v>0</v>
      </c>
      <c r="M8" s="168">
        <f>SUM(C8:L8)</f>
        <v>139</v>
      </c>
      <c r="N8" s="158" t="s">
        <v>189</v>
      </c>
      <c r="O8" s="378" t="s">
        <v>190</v>
      </c>
    </row>
    <row r="9" spans="1:16" s="169" customFormat="1" ht="15" customHeight="1" thickTop="1" thickBot="1" x14ac:dyDescent="0.25">
      <c r="A9" s="377"/>
      <c r="B9" s="159" t="s">
        <v>191</v>
      </c>
      <c r="C9" s="170">
        <v>0</v>
      </c>
      <c r="D9" s="170">
        <v>64</v>
      </c>
      <c r="E9" s="170">
        <v>0</v>
      </c>
      <c r="F9" s="170">
        <v>0</v>
      </c>
      <c r="G9" s="170">
        <v>0</v>
      </c>
      <c r="H9" s="170">
        <v>0</v>
      </c>
      <c r="I9" s="170">
        <v>0</v>
      </c>
      <c r="J9" s="170">
        <v>0</v>
      </c>
      <c r="K9" s="170">
        <v>0</v>
      </c>
      <c r="L9" s="170">
        <v>0</v>
      </c>
      <c r="M9" s="171">
        <f t="shared" ref="M9:M43" si="0">SUM(C9:L9)</f>
        <v>64</v>
      </c>
      <c r="N9" s="160" t="s">
        <v>192</v>
      </c>
      <c r="O9" s="379"/>
    </row>
    <row r="10" spans="1:16" s="169" customFormat="1" ht="15" customHeight="1" thickTop="1" thickBot="1" x14ac:dyDescent="0.25">
      <c r="A10" s="377"/>
      <c r="B10" s="161" t="s">
        <v>12</v>
      </c>
      <c r="C10" s="172">
        <f>C8+C9</f>
        <v>0</v>
      </c>
      <c r="D10" s="172">
        <f t="shared" ref="D10:L10" si="1">D8+D9</f>
        <v>203</v>
      </c>
      <c r="E10" s="172">
        <f t="shared" si="1"/>
        <v>0</v>
      </c>
      <c r="F10" s="172">
        <f t="shared" si="1"/>
        <v>0</v>
      </c>
      <c r="G10" s="172">
        <f t="shared" si="1"/>
        <v>0</v>
      </c>
      <c r="H10" s="172">
        <f t="shared" si="1"/>
        <v>0</v>
      </c>
      <c r="I10" s="172">
        <f t="shared" si="1"/>
        <v>0</v>
      </c>
      <c r="J10" s="172">
        <f t="shared" si="1"/>
        <v>0</v>
      </c>
      <c r="K10" s="172">
        <f t="shared" si="1"/>
        <v>0</v>
      </c>
      <c r="L10" s="172">
        <f t="shared" si="1"/>
        <v>0</v>
      </c>
      <c r="M10" s="172">
        <f t="shared" si="0"/>
        <v>203</v>
      </c>
      <c r="N10" s="162" t="s">
        <v>193</v>
      </c>
      <c r="O10" s="379"/>
    </row>
    <row r="11" spans="1:16" s="169" customFormat="1" ht="15" customHeight="1" thickTop="1" thickBot="1" x14ac:dyDescent="0.25">
      <c r="A11" s="380" t="s">
        <v>383</v>
      </c>
      <c r="B11" s="163" t="s">
        <v>188</v>
      </c>
      <c r="C11" s="173">
        <v>1</v>
      </c>
      <c r="D11" s="173">
        <v>1</v>
      </c>
      <c r="E11" s="173">
        <v>1</v>
      </c>
      <c r="F11" s="173">
        <v>24</v>
      </c>
      <c r="G11" s="173">
        <v>8</v>
      </c>
      <c r="H11" s="173">
        <v>2</v>
      </c>
      <c r="I11" s="173">
        <v>3</v>
      </c>
      <c r="J11" s="173">
        <v>0</v>
      </c>
      <c r="K11" s="173">
        <v>0</v>
      </c>
      <c r="L11" s="173">
        <v>0</v>
      </c>
      <c r="M11" s="174">
        <f t="shared" si="0"/>
        <v>40</v>
      </c>
      <c r="N11" s="164" t="s">
        <v>189</v>
      </c>
      <c r="O11" s="381" t="s">
        <v>465</v>
      </c>
    </row>
    <row r="12" spans="1:16" s="169" customFormat="1" ht="15" customHeight="1" thickTop="1" thickBot="1" x14ac:dyDescent="0.25">
      <c r="A12" s="380"/>
      <c r="B12" s="163" t="s">
        <v>191</v>
      </c>
      <c r="C12" s="173">
        <v>0</v>
      </c>
      <c r="D12" s="173">
        <v>0</v>
      </c>
      <c r="E12" s="173">
        <v>0</v>
      </c>
      <c r="F12" s="173">
        <v>0</v>
      </c>
      <c r="G12" s="173">
        <v>0</v>
      </c>
      <c r="H12" s="173">
        <v>0</v>
      </c>
      <c r="I12" s="173">
        <v>0</v>
      </c>
      <c r="J12" s="173">
        <v>0</v>
      </c>
      <c r="K12" s="173">
        <v>0</v>
      </c>
      <c r="L12" s="173">
        <v>0</v>
      </c>
      <c r="M12" s="174">
        <f t="shared" si="0"/>
        <v>0</v>
      </c>
      <c r="N12" s="164" t="s">
        <v>192</v>
      </c>
      <c r="O12" s="381"/>
    </row>
    <row r="13" spans="1:16" s="169" customFormat="1" ht="15" customHeight="1" thickTop="1" thickBot="1" x14ac:dyDescent="0.25">
      <c r="A13" s="380"/>
      <c r="B13" s="230" t="s">
        <v>12</v>
      </c>
      <c r="C13" s="175">
        <f>C11+C12</f>
        <v>1</v>
      </c>
      <c r="D13" s="175">
        <f t="shared" ref="D13:L13" si="2">D11+D12</f>
        <v>1</v>
      </c>
      <c r="E13" s="175">
        <f t="shared" si="2"/>
        <v>1</v>
      </c>
      <c r="F13" s="175">
        <f t="shared" si="2"/>
        <v>24</v>
      </c>
      <c r="G13" s="175">
        <f t="shared" si="2"/>
        <v>8</v>
      </c>
      <c r="H13" s="175">
        <f t="shared" si="2"/>
        <v>2</v>
      </c>
      <c r="I13" s="175">
        <f t="shared" si="2"/>
        <v>3</v>
      </c>
      <c r="J13" s="175">
        <f t="shared" si="2"/>
        <v>0</v>
      </c>
      <c r="K13" s="175">
        <f t="shared" si="2"/>
        <v>0</v>
      </c>
      <c r="L13" s="175">
        <f t="shared" si="2"/>
        <v>0</v>
      </c>
      <c r="M13" s="175">
        <f t="shared" si="0"/>
        <v>40</v>
      </c>
      <c r="N13" s="232" t="s">
        <v>193</v>
      </c>
      <c r="O13" s="381"/>
    </row>
    <row r="14" spans="1:16" s="169" customFormat="1" ht="15" customHeight="1" thickTop="1" thickBot="1" x14ac:dyDescent="0.25">
      <c r="A14" s="376" t="s">
        <v>194</v>
      </c>
      <c r="B14" s="157" t="s">
        <v>188</v>
      </c>
      <c r="C14" s="167">
        <v>0</v>
      </c>
      <c r="D14" s="167">
        <v>0</v>
      </c>
      <c r="E14" s="167">
        <v>105</v>
      </c>
      <c r="F14" s="167">
        <v>0</v>
      </c>
      <c r="G14" s="167">
        <v>0</v>
      </c>
      <c r="H14" s="167">
        <v>0</v>
      </c>
      <c r="I14" s="167">
        <v>0</v>
      </c>
      <c r="J14" s="167">
        <v>0</v>
      </c>
      <c r="K14" s="167">
        <v>0</v>
      </c>
      <c r="L14" s="167">
        <v>0</v>
      </c>
      <c r="M14" s="168">
        <f t="shared" si="0"/>
        <v>105</v>
      </c>
      <c r="N14" s="158" t="s">
        <v>189</v>
      </c>
      <c r="O14" s="378" t="s">
        <v>195</v>
      </c>
    </row>
    <row r="15" spans="1:16" s="169" customFormat="1" ht="15" customHeight="1" thickTop="1" thickBot="1" x14ac:dyDescent="0.25">
      <c r="A15" s="377"/>
      <c r="B15" s="159" t="s">
        <v>191</v>
      </c>
      <c r="C15" s="170">
        <v>0</v>
      </c>
      <c r="D15" s="170">
        <v>0</v>
      </c>
      <c r="E15" s="170">
        <v>76</v>
      </c>
      <c r="F15" s="170">
        <v>0</v>
      </c>
      <c r="G15" s="170">
        <v>0</v>
      </c>
      <c r="H15" s="170">
        <v>0</v>
      </c>
      <c r="I15" s="170">
        <v>0</v>
      </c>
      <c r="J15" s="170">
        <v>0</v>
      </c>
      <c r="K15" s="170">
        <v>0</v>
      </c>
      <c r="L15" s="170">
        <v>0</v>
      </c>
      <c r="M15" s="171">
        <f t="shared" si="0"/>
        <v>76</v>
      </c>
      <c r="N15" s="160" t="s">
        <v>192</v>
      </c>
      <c r="O15" s="379"/>
    </row>
    <row r="16" spans="1:16" s="169" customFormat="1" ht="15" customHeight="1" thickTop="1" thickBot="1" x14ac:dyDescent="0.25">
      <c r="A16" s="377"/>
      <c r="B16" s="161" t="s">
        <v>12</v>
      </c>
      <c r="C16" s="172">
        <f>C14+C15</f>
        <v>0</v>
      </c>
      <c r="D16" s="172">
        <f t="shared" ref="D16:L16" si="3">D14+D15</f>
        <v>0</v>
      </c>
      <c r="E16" s="172">
        <f t="shared" si="3"/>
        <v>181</v>
      </c>
      <c r="F16" s="172">
        <f t="shared" si="3"/>
        <v>0</v>
      </c>
      <c r="G16" s="172">
        <f t="shared" si="3"/>
        <v>0</v>
      </c>
      <c r="H16" s="172">
        <f t="shared" si="3"/>
        <v>0</v>
      </c>
      <c r="I16" s="172">
        <f t="shared" si="3"/>
        <v>0</v>
      </c>
      <c r="J16" s="172">
        <f t="shared" si="3"/>
        <v>0</v>
      </c>
      <c r="K16" s="172">
        <f t="shared" si="3"/>
        <v>0</v>
      </c>
      <c r="L16" s="172">
        <f t="shared" si="3"/>
        <v>0</v>
      </c>
      <c r="M16" s="172">
        <f t="shared" si="0"/>
        <v>181</v>
      </c>
      <c r="N16" s="162" t="s">
        <v>193</v>
      </c>
      <c r="O16" s="379"/>
    </row>
    <row r="17" spans="1:15" s="169" customFormat="1" ht="15" customHeight="1" thickTop="1" thickBot="1" x14ac:dyDescent="0.25">
      <c r="A17" s="380" t="s">
        <v>196</v>
      </c>
      <c r="B17" s="163" t="s">
        <v>188</v>
      </c>
      <c r="C17" s="173">
        <v>5</v>
      </c>
      <c r="D17" s="173">
        <v>10</v>
      </c>
      <c r="E17" s="173">
        <v>0</v>
      </c>
      <c r="F17" s="173">
        <v>2</v>
      </c>
      <c r="G17" s="173">
        <v>0</v>
      </c>
      <c r="H17" s="173">
        <v>1</v>
      </c>
      <c r="I17" s="173">
        <v>38</v>
      </c>
      <c r="J17" s="173">
        <v>0</v>
      </c>
      <c r="K17" s="173">
        <v>0</v>
      </c>
      <c r="L17" s="173">
        <v>0</v>
      </c>
      <c r="M17" s="174">
        <f t="shared" si="0"/>
        <v>56</v>
      </c>
      <c r="N17" s="164" t="s">
        <v>189</v>
      </c>
      <c r="O17" s="381" t="s">
        <v>197</v>
      </c>
    </row>
    <row r="18" spans="1:15" s="169" customFormat="1" ht="15" customHeight="1" thickTop="1" thickBot="1" x14ac:dyDescent="0.25">
      <c r="A18" s="380"/>
      <c r="B18" s="163" t="s">
        <v>191</v>
      </c>
      <c r="C18" s="173">
        <v>4</v>
      </c>
      <c r="D18" s="173">
        <v>2</v>
      </c>
      <c r="E18" s="173">
        <v>0</v>
      </c>
      <c r="F18" s="173">
        <v>1</v>
      </c>
      <c r="G18" s="173">
        <v>0</v>
      </c>
      <c r="H18" s="173">
        <v>0</v>
      </c>
      <c r="I18" s="173">
        <v>15</v>
      </c>
      <c r="J18" s="173">
        <v>0</v>
      </c>
      <c r="K18" s="173">
        <v>0</v>
      </c>
      <c r="L18" s="173">
        <v>0</v>
      </c>
      <c r="M18" s="174">
        <f t="shared" si="0"/>
        <v>22</v>
      </c>
      <c r="N18" s="164" t="s">
        <v>192</v>
      </c>
      <c r="O18" s="381"/>
    </row>
    <row r="19" spans="1:15" s="169" customFormat="1" ht="15" customHeight="1" thickTop="1" thickBot="1" x14ac:dyDescent="0.25">
      <c r="A19" s="380"/>
      <c r="B19" s="230" t="s">
        <v>12</v>
      </c>
      <c r="C19" s="175">
        <f>C17+C18</f>
        <v>9</v>
      </c>
      <c r="D19" s="175">
        <f t="shared" ref="D19:L19" si="4">D17+D18</f>
        <v>12</v>
      </c>
      <c r="E19" s="175">
        <f t="shared" si="4"/>
        <v>0</v>
      </c>
      <c r="F19" s="175">
        <f t="shared" si="4"/>
        <v>3</v>
      </c>
      <c r="G19" s="175">
        <f t="shared" si="4"/>
        <v>0</v>
      </c>
      <c r="H19" s="175">
        <f t="shared" si="4"/>
        <v>1</v>
      </c>
      <c r="I19" s="175">
        <f t="shared" si="4"/>
        <v>53</v>
      </c>
      <c r="J19" s="175">
        <f t="shared" si="4"/>
        <v>0</v>
      </c>
      <c r="K19" s="175">
        <f t="shared" si="4"/>
        <v>0</v>
      </c>
      <c r="L19" s="175">
        <f t="shared" si="4"/>
        <v>0</v>
      </c>
      <c r="M19" s="175">
        <f t="shared" si="0"/>
        <v>78</v>
      </c>
      <c r="N19" s="232" t="s">
        <v>193</v>
      </c>
      <c r="O19" s="381"/>
    </row>
    <row r="20" spans="1:15" s="169" customFormat="1" ht="15" customHeight="1" thickTop="1" thickBot="1" x14ac:dyDescent="0.25">
      <c r="A20" s="376" t="s">
        <v>198</v>
      </c>
      <c r="B20" s="157" t="s">
        <v>188</v>
      </c>
      <c r="C20" s="167">
        <v>1</v>
      </c>
      <c r="D20" s="167">
        <v>7</v>
      </c>
      <c r="E20" s="167">
        <v>0</v>
      </c>
      <c r="F20" s="167">
        <v>0</v>
      </c>
      <c r="G20" s="167">
        <v>0</v>
      </c>
      <c r="H20" s="167">
        <v>4</v>
      </c>
      <c r="I20" s="167">
        <v>1</v>
      </c>
      <c r="J20" s="167">
        <v>0</v>
      </c>
      <c r="K20" s="167">
        <v>0</v>
      </c>
      <c r="L20" s="167">
        <v>0</v>
      </c>
      <c r="M20" s="168">
        <f t="shared" si="0"/>
        <v>13</v>
      </c>
      <c r="N20" s="158" t="s">
        <v>189</v>
      </c>
      <c r="O20" s="378" t="s">
        <v>199</v>
      </c>
    </row>
    <row r="21" spans="1:15" s="169" customFormat="1" ht="15" customHeight="1" thickTop="1" thickBot="1" x14ac:dyDescent="0.25">
      <c r="A21" s="377"/>
      <c r="B21" s="159" t="s">
        <v>191</v>
      </c>
      <c r="C21" s="170">
        <v>0</v>
      </c>
      <c r="D21" s="170">
        <v>7</v>
      </c>
      <c r="E21" s="170">
        <v>0</v>
      </c>
      <c r="F21" s="170">
        <v>1</v>
      </c>
      <c r="G21" s="170">
        <v>1</v>
      </c>
      <c r="H21" s="170">
        <v>2</v>
      </c>
      <c r="I21" s="170">
        <v>0</v>
      </c>
      <c r="J21" s="170">
        <v>0</v>
      </c>
      <c r="K21" s="170">
        <v>0</v>
      </c>
      <c r="L21" s="170">
        <v>0</v>
      </c>
      <c r="M21" s="171">
        <f t="shared" si="0"/>
        <v>11</v>
      </c>
      <c r="N21" s="160" t="s">
        <v>192</v>
      </c>
      <c r="O21" s="379"/>
    </row>
    <row r="22" spans="1:15" s="169" customFormat="1" ht="15" customHeight="1" thickTop="1" thickBot="1" x14ac:dyDescent="0.25">
      <c r="A22" s="377"/>
      <c r="B22" s="161" t="s">
        <v>12</v>
      </c>
      <c r="C22" s="172">
        <f>C20+C21</f>
        <v>1</v>
      </c>
      <c r="D22" s="172">
        <f t="shared" ref="D22:L22" si="5">D20+D21</f>
        <v>14</v>
      </c>
      <c r="E22" s="172">
        <f t="shared" si="5"/>
        <v>0</v>
      </c>
      <c r="F22" s="172">
        <f t="shared" si="5"/>
        <v>1</v>
      </c>
      <c r="G22" s="172">
        <f t="shared" si="5"/>
        <v>1</v>
      </c>
      <c r="H22" s="172">
        <f t="shared" si="5"/>
        <v>6</v>
      </c>
      <c r="I22" s="172">
        <f t="shared" si="5"/>
        <v>1</v>
      </c>
      <c r="J22" s="172">
        <f t="shared" si="5"/>
        <v>0</v>
      </c>
      <c r="K22" s="172">
        <f t="shared" si="5"/>
        <v>0</v>
      </c>
      <c r="L22" s="172">
        <f t="shared" si="5"/>
        <v>0</v>
      </c>
      <c r="M22" s="172">
        <f t="shared" si="0"/>
        <v>24</v>
      </c>
      <c r="N22" s="162" t="s">
        <v>193</v>
      </c>
      <c r="O22" s="379"/>
    </row>
    <row r="23" spans="1:15" s="169" customFormat="1" ht="15" customHeight="1" thickTop="1" thickBot="1" x14ac:dyDescent="0.25">
      <c r="A23" s="380" t="s">
        <v>200</v>
      </c>
      <c r="B23" s="163" t="s">
        <v>188</v>
      </c>
      <c r="C23" s="173">
        <v>354</v>
      </c>
      <c r="D23" s="173">
        <v>301</v>
      </c>
      <c r="E23" s="173">
        <v>44</v>
      </c>
      <c r="F23" s="173">
        <v>141</v>
      </c>
      <c r="G23" s="173">
        <v>0</v>
      </c>
      <c r="H23" s="173">
        <v>0</v>
      </c>
      <c r="I23" s="173">
        <v>323</v>
      </c>
      <c r="J23" s="173">
        <v>0</v>
      </c>
      <c r="K23" s="173">
        <v>0</v>
      </c>
      <c r="L23" s="173">
        <v>0</v>
      </c>
      <c r="M23" s="174">
        <f t="shared" si="0"/>
        <v>1163</v>
      </c>
      <c r="N23" s="164" t="s">
        <v>189</v>
      </c>
      <c r="O23" s="381" t="s">
        <v>201</v>
      </c>
    </row>
    <row r="24" spans="1:15" s="169" customFormat="1" ht="15" customHeight="1" thickTop="1" thickBot="1" x14ac:dyDescent="0.25">
      <c r="A24" s="380"/>
      <c r="B24" s="163" t="s">
        <v>191</v>
      </c>
      <c r="C24" s="173">
        <v>172</v>
      </c>
      <c r="D24" s="173">
        <v>168</v>
      </c>
      <c r="E24" s="173">
        <v>20</v>
      </c>
      <c r="F24" s="173">
        <v>90</v>
      </c>
      <c r="G24" s="173">
        <v>0</v>
      </c>
      <c r="H24" s="173">
        <v>0</v>
      </c>
      <c r="I24" s="173">
        <v>236</v>
      </c>
      <c r="J24" s="173">
        <v>0</v>
      </c>
      <c r="K24" s="173">
        <v>0</v>
      </c>
      <c r="L24" s="173">
        <v>0</v>
      </c>
      <c r="M24" s="174">
        <f t="shared" si="0"/>
        <v>686</v>
      </c>
      <c r="N24" s="164" t="s">
        <v>192</v>
      </c>
      <c r="O24" s="381"/>
    </row>
    <row r="25" spans="1:15" s="169" customFormat="1" ht="15" customHeight="1" thickTop="1" thickBot="1" x14ac:dyDescent="0.25">
      <c r="A25" s="380"/>
      <c r="B25" s="230" t="s">
        <v>12</v>
      </c>
      <c r="C25" s="175">
        <f>C23+C24</f>
        <v>526</v>
      </c>
      <c r="D25" s="175">
        <f t="shared" ref="D25:L25" si="6">D23+D24</f>
        <v>469</v>
      </c>
      <c r="E25" s="175">
        <f t="shared" si="6"/>
        <v>64</v>
      </c>
      <c r="F25" s="175">
        <f t="shared" si="6"/>
        <v>231</v>
      </c>
      <c r="G25" s="175">
        <f t="shared" si="6"/>
        <v>0</v>
      </c>
      <c r="H25" s="175">
        <f t="shared" si="6"/>
        <v>0</v>
      </c>
      <c r="I25" s="175">
        <f t="shared" si="6"/>
        <v>559</v>
      </c>
      <c r="J25" s="175">
        <f t="shared" si="6"/>
        <v>0</v>
      </c>
      <c r="K25" s="175">
        <f t="shared" si="6"/>
        <v>0</v>
      </c>
      <c r="L25" s="175">
        <f t="shared" si="6"/>
        <v>0</v>
      </c>
      <c r="M25" s="175">
        <f t="shared" si="0"/>
        <v>1849</v>
      </c>
      <c r="N25" s="232" t="s">
        <v>193</v>
      </c>
      <c r="O25" s="381"/>
    </row>
    <row r="26" spans="1:15" s="169" customFormat="1" ht="15" customHeight="1" thickTop="1" thickBot="1" x14ac:dyDescent="0.25">
      <c r="A26" s="376" t="s">
        <v>202</v>
      </c>
      <c r="B26" s="157" t="s">
        <v>188</v>
      </c>
      <c r="C26" s="167">
        <v>0</v>
      </c>
      <c r="D26" s="167">
        <v>0</v>
      </c>
      <c r="E26" s="167">
        <v>0</v>
      </c>
      <c r="F26" s="167">
        <v>83</v>
      </c>
      <c r="G26" s="167">
        <v>0</v>
      </c>
      <c r="H26" s="167">
        <v>0</v>
      </c>
      <c r="I26" s="167">
        <v>0</v>
      </c>
      <c r="J26" s="167">
        <v>0</v>
      </c>
      <c r="K26" s="167">
        <v>0</v>
      </c>
      <c r="L26" s="167">
        <v>0</v>
      </c>
      <c r="M26" s="168">
        <f t="shared" si="0"/>
        <v>83</v>
      </c>
      <c r="N26" s="158" t="s">
        <v>189</v>
      </c>
      <c r="O26" s="378" t="s">
        <v>203</v>
      </c>
    </row>
    <row r="27" spans="1:15" s="169" customFormat="1" ht="15" customHeight="1" thickTop="1" thickBot="1" x14ac:dyDescent="0.25">
      <c r="A27" s="377"/>
      <c r="B27" s="159" t="s">
        <v>191</v>
      </c>
      <c r="C27" s="170">
        <v>0</v>
      </c>
      <c r="D27" s="170">
        <v>0</v>
      </c>
      <c r="E27" s="170">
        <v>0</v>
      </c>
      <c r="F27" s="170">
        <v>33</v>
      </c>
      <c r="G27" s="170">
        <v>0</v>
      </c>
      <c r="H27" s="170">
        <v>0</v>
      </c>
      <c r="I27" s="170">
        <v>0</v>
      </c>
      <c r="J27" s="170">
        <v>0</v>
      </c>
      <c r="K27" s="170">
        <v>0</v>
      </c>
      <c r="L27" s="170">
        <v>0</v>
      </c>
      <c r="M27" s="171">
        <f t="shared" si="0"/>
        <v>33</v>
      </c>
      <c r="N27" s="160" t="s">
        <v>192</v>
      </c>
      <c r="O27" s="379"/>
    </row>
    <row r="28" spans="1:15" s="169" customFormat="1" ht="15" customHeight="1" thickTop="1" thickBot="1" x14ac:dyDescent="0.25">
      <c r="A28" s="377"/>
      <c r="B28" s="161" t="s">
        <v>12</v>
      </c>
      <c r="C28" s="172">
        <f>C26+C27</f>
        <v>0</v>
      </c>
      <c r="D28" s="172">
        <f t="shared" ref="D28:L28" si="7">D26+D27</f>
        <v>0</v>
      </c>
      <c r="E28" s="172">
        <f t="shared" si="7"/>
        <v>0</v>
      </c>
      <c r="F28" s="172">
        <f t="shared" si="7"/>
        <v>116</v>
      </c>
      <c r="G28" s="172">
        <f t="shared" si="7"/>
        <v>0</v>
      </c>
      <c r="H28" s="172">
        <f t="shared" si="7"/>
        <v>0</v>
      </c>
      <c r="I28" s="172">
        <f t="shared" si="7"/>
        <v>0</v>
      </c>
      <c r="J28" s="172">
        <f t="shared" si="7"/>
        <v>0</v>
      </c>
      <c r="K28" s="172">
        <f t="shared" si="7"/>
        <v>0</v>
      </c>
      <c r="L28" s="172">
        <f t="shared" si="7"/>
        <v>0</v>
      </c>
      <c r="M28" s="172">
        <f t="shared" si="0"/>
        <v>116</v>
      </c>
      <c r="N28" s="162" t="s">
        <v>193</v>
      </c>
      <c r="O28" s="379"/>
    </row>
    <row r="29" spans="1:15" s="169" customFormat="1" ht="15" customHeight="1" thickTop="1" thickBot="1" x14ac:dyDescent="0.25">
      <c r="A29" s="380" t="s">
        <v>204</v>
      </c>
      <c r="B29" s="163" t="s">
        <v>188</v>
      </c>
      <c r="C29" s="173">
        <v>25</v>
      </c>
      <c r="D29" s="173">
        <v>31</v>
      </c>
      <c r="E29" s="173">
        <v>12</v>
      </c>
      <c r="F29" s="173">
        <v>4</v>
      </c>
      <c r="G29" s="173">
        <v>0</v>
      </c>
      <c r="H29" s="173">
        <v>0</v>
      </c>
      <c r="I29" s="173">
        <v>8</v>
      </c>
      <c r="J29" s="173">
        <v>0</v>
      </c>
      <c r="K29" s="173">
        <v>5</v>
      </c>
      <c r="L29" s="173">
        <v>0</v>
      </c>
      <c r="M29" s="174">
        <f t="shared" si="0"/>
        <v>85</v>
      </c>
      <c r="N29" s="164" t="s">
        <v>189</v>
      </c>
      <c r="O29" s="381" t="s">
        <v>205</v>
      </c>
    </row>
    <row r="30" spans="1:15" s="169" customFormat="1" ht="15" customHeight="1" thickTop="1" thickBot="1" x14ac:dyDescent="0.25">
      <c r="A30" s="380"/>
      <c r="B30" s="163" t="s">
        <v>191</v>
      </c>
      <c r="C30" s="173">
        <v>2</v>
      </c>
      <c r="D30" s="173">
        <v>33</v>
      </c>
      <c r="E30" s="173">
        <v>0</v>
      </c>
      <c r="F30" s="173">
        <v>0</v>
      </c>
      <c r="G30" s="173">
        <v>0</v>
      </c>
      <c r="H30" s="173">
        <v>0</v>
      </c>
      <c r="I30" s="173">
        <v>0</v>
      </c>
      <c r="J30" s="173">
        <v>0</v>
      </c>
      <c r="K30" s="173">
        <v>0</v>
      </c>
      <c r="L30" s="173">
        <v>0</v>
      </c>
      <c r="M30" s="174">
        <f t="shared" si="0"/>
        <v>35</v>
      </c>
      <c r="N30" s="164" t="s">
        <v>192</v>
      </c>
      <c r="O30" s="381"/>
    </row>
    <row r="31" spans="1:15" s="169" customFormat="1" ht="15" customHeight="1" thickTop="1" thickBot="1" x14ac:dyDescent="0.25">
      <c r="A31" s="380"/>
      <c r="B31" s="230" t="s">
        <v>12</v>
      </c>
      <c r="C31" s="175">
        <f>C29+C30</f>
        <v>27</v>
      </c>
      <c r="D31" s="175">
        <f t="shared" ref="D31:L31" si="8">D29+D30</f>
        <v>64</v>
      </c>
      <c r="E31" s="175">
        <f t="shared" si="8"/>
        <v>12</v>
      </c>
      <c r="F31" s="175">
        <f t="shared" si="8"/>
        <v>4</v>
      </c>
      <c r="G31" s="175">
        <f t="shared" si="8"/>
        <v>0</v>
      </c>
      <c r="H31" s="175">
        <f t="shared" si="8"/>
        <v>0</v>
      </c>
      <c r="I31" s="175">
        <f t="shared" si="8"/>
        <v>8</v>
      </c>
      <c r="J31" s="175">
        <f t="shared" si="8"/>
        <v>0</v>
      </c>
      <c r="K31" s="175">
        <f t="shared" si="8"/>
        <v>5</v>
      </c>
      <c r="L31" s="175">
        <f t="shared" si="8"/>
        <v>0</v>
      </c>
      <c r="M31" s="175">
        <f t="shared" si="0"/>
        <v>120</v>
      </c>
      <c r="N31" s="232" t="s">
        <v>193</v>
      </c>
      <c r="O31" s="381"/>
    </row>
    <row r="32" spans="1:15" s="169" customFormat="1" ht="15" customHeight="1" thickTop="1" thickBot="1" x14ac:dyDescent="0.25">
      <c r="A32" s="376" t="s">
        <v>367</v>
      </c>
      <c r="B32" s="157" t="s">
        <v>188</v>
      </c>
      <c r="C32" s="167">
        <v>0</v>
      </c>
      <c r="D32" s="167">
        <v>0</v>
      </c>
      <c r="E32" s="167">
        <v>0</v>
      </c>
      <c r="F32" s="167">
        <v>0</v>
      </c>
      <c r="G32" s="167">
        <v>0</v>
      </c>
      <c r="H32" s="167">
        <v>0</v>
      </c>
      <c r="I32" s="167">
        <v>1</v>
      </c>
      <c r="J32" s="167">
        <v>8</v>
      </c>
      <c r="K32" s="167">
        <v>0</v>
      </c>
      <c r="L32" s="167">
        <v>0</v>
      </c>
      <c r="M32" s="168">
        <f t="shared" si="0"/>
        <v>9</v>
      </c>
      <c r="N32" s="158" t="s">
        <v>189</v>
      </c>
      <c r="O32" s="378" t="s">
        <v>368</v>
      </c>
    </row>
    <row r="33" spans="1:15" s="169" customFormat="1" ht="15" customHeight="1" thickTop="1" thickBot="1" x14ac:dyDescent="0.25">
      <c r="A33" s="377"/>
      <c r="B33" s="159" t="s">
        <v>191</v>
      </c>
      <c r="C33" s="170">
        <v>0</v>
      </c>
      <c r="D33" s="170">
        <v>0</v>
      </c>
      <c r="E33" s="170">
        <v>0</v>
      </c>
      <c r="F33" s="170">
        <v>0</v>
      </c>
      <c r="G33" s="170">
        <v>0</v>
      </c>
      <c r="H33" s="170">
        <v>0</v>
      </c>
      <c r="I33" s="170">
        <v>0</v>
      </c>
      <c r="J33" s="170">
        <v>1</v>
      </c>
      <c r="K33" s="170">
        <v>0</v>
      </c>
      <c r="L33" s="170">
        <v>0</v>
      </c>
      <c r="M33" s="171">
        <f t="shared" si="0"/>
        <v>1</v>
      </c>
      <c r="N33" s="160" t="s">
        <v>192</v>
      </c>
      <c r="O33" s="379"/>
    </row>
    <row r="34" spans="1:15" s="169" customFormat="1" ht="15" customHeight="1" thickTop="1" thickBot="1" x14ac:dyDescent="0.25">
      <c r="A34" s="377"/>
      <c r="B34" s="161" t="s">
        <v>12</v>
      </c>
      <c r="C34" s="172">
        <f>C32+C33</f>
        <v>0</v>
      </c>
      <c r="D34" s="172">
        <f t="shared" ref="D34:L34" si="9">D32+D33</f>
        <v>0</v>
      </c>
      <c r="E34" s="172">
        <f t="shared" si="9"/>
        <v>0</v>
      </c>
      <c r="F34" s="172">
        <f t="shared" si="9"/>
        <v>0</v>
      </c>
      <c r="G34" s="172">
        <f t="shared" si="9"/>
        <v>0</v>
      </c>
      <c r="H34" s="172">
        <f t="shared" si="9"/>
        <v>0</v>
      </c>
      <c r="I34" s="172">
        <f t="shared" si="9"/>
        <v>1</v>
      </c>
      <c r="J34" s="172">
        <f t="shared" si="9"/>
        <v>9</v>
      </c>
      <c r="K34" s="172">
        <f t="shared" si="9"/>
        <v>0</v>
      </c>
      <c r="L34" s="172">
        <f t="shared" si="9"/>
        <v>0</v>
      </c>
      <c r="M34" s="172">
        <f t="shared" si="0"/>
        <v>10</v>
      </c>
      <c r="N34" s="162" t="s">
        <v>193</v>
      </c>
      <c r="O34" s="379"/>
    </row>
    <row r="35" spans="1:15" s="169" customFormat="1" ht="15" customHeight="1" thickTop="1" thickBot="1" x14ac:dyDescent="0.25">
      <c r="A35" s="380" t="s">
        <v>369</v>
      </c>
      <c r="B35" s="163" t="s">
        <v>188</v>
      </c>
      <c r="C35" s="173">
        <v>0</v>
      </c>
      <c r="D35" s="173">
        <v>5</v>
      </c>
      <c r="E35" s="173">
        <v>0</v>
      </c>
      <c r="F35" s="173">
        <v>0</v>
      </c>
      <c r="G35" s="173">
        <v>1</v>
      </c>
      <c r="H35" s="173">
        <v>0</v>
      </c>
      <c r="I35" s="173">
        <v>0</v>
      </c>
      <c r="J35" s="173">
        <v>27</v>
      </c>
      <c r="K35" s="173">
        <v>0</v>
      </c>
      <c r="L35" s="173">
        <v>1</v>
      </c>
      <c r="M35" s="174">
        <f t="shared" si="0"/>
        <v>34</v>
      </c>
      <c r="N35" s="164" t="s">
        <v>189</v>
      </c>
      <c r="O35" s="381" t="s">
        <v>370</v>
      </c>
    </row>
    <row r="36" spans="1:15" s="169" customFormat="1" ht="15" customHeight="1" thickTop="1" thickBot="1" x14ac:dyDescent="0.25">
      <c r="A36" s="380"/>
      <c r="B36" s="163" t="s">
        <v>191</v>
      </c>
      <c r="C36" s="173">
        <v>0</v>
      </c>
      <c r="D36" s="173">
        <v>3</v>
      </c>
      <c r="E36" s="173">
        <v>0</v>
      </c>
      <c r="F36" s="173">
        <v>0</v>
      </c>
      <c r="G36" s="173">
        <v>0</v>
      </c>
      <c r="H36" s="173">
        <v>0</v>
      </c>
      <c r="I36" s="173">
        <v>0</v>
      </c>
      <c r="J36" s="173">
        <v>5</v>
      </c>
      <c r="K36" s="173">
        <v>0</v>
      </c>
      <c r="L36" s="173">
        <v>1</v>
      </c>
      <c r="M36" s="174">
        <f t="shared" si="0"/>
        <v>9</v>
      </c>
      <c r="N36" s="164" t="s">
        <v>192</v>
      </c>
      <c r="O36" s="381"/>
    </row>
    <row r="37" spans="1:15" s="169" customFormat="1" ht="15" customHeight="1" thickTop="1" x14ac:dyDescent="0.2">
      <c r="A37" s="390"/>
      <c r="B37" s="231" t="s">
        <v>12</v>
      </c>
      <c r="C37" s="176">
        <f>C35+C36</f>
        <v>0</v>
      </c>
      <c r="D37" s="176">
        <f t="shared" ref="D37:L37" si="10">D35+D36</f>
        <v>8</v>
      </c>
      <c r="E37" s="176">
        <f t="shared" si="10"/>
        <v>0</v>
      </c>
      <c r="F37" s="176">
        <f t="shared" si="10"/>
        <v>0</v>
      </c>
      <c r="G37" s="176">
        <f t="shared" si="10"/>
        <v>1</v>
      </c>
      <c r="H37" s="176">
        <f t="shared" si="10"/>
        <v>0</v>
      </c>
      <c r="I37" s="176">
        <f t="shared" si="10"/>
        <v>0</v>
      </c>
      <c r="J37" s="176">
        <f t="shared" si="10"/>
        <v>32</v>
      </c>
      <c r="K37" s="176">
        <f t="shared" si="10"/>
        <v>0</v>
      </c>
      <c r="L37" s="176">
        <f t="shared" si="10"/>
        <v>2</v>
      </c>
      <c r="M37" s="176">
        <f t="shared" si="0"/>
        <v>43</v>
      </c>
      <c r="N37" s="233" t="s">
        <v>193</v>
      </c>
      <c r="O37" s="391"/>
    </row>
    <row r="38" spans="1:15" s="169" customFormat="1" ht="15" customHeight="1" thickBot="1" x14ac:dyDescent="0.25">
      <c r="A38" s="376" t="s">
        <v>371</v>
      </c>
      <c r="B38" s="157" t="s">
        <v>188</v>
      </c>
      <c r="C38" s="167">
        <v>1</v>
      </c>
      <c r="D38" s="167">
        <v>7</v>
      </c>
      <c r="E38" s="167">
        <v>0</v>
      </c>
      <c r="F38" s="167">
        <v>0</v>
      </c>
      <c r="G38" s="167">
        <v>1</v>
      </c>
      <c r="H38" s="167">
        <v>0</v>
      </c>
      <c r="I38" s="167">
        <v>0</v>
      </c>
      <c r="J38" s="167">
        <v>8</v>
      </c>
      <c r="K38" s="167">
        <v>0</v>
      </c>
      <c r="L38" s="167">
        <v>0</v>
      </c>
      <c r="M38" s="168">
        <f t="shared" si="0"/>
        <v>17</v>
      </c>
      <c r="N38" s="158" t="s">
        <v>189</v>
      </c>
      <c r="O38" s="378" t="s">
        <v>372</v>
      </c>
    </row>
    <row r="39" spans="1:15" s="169" customFormat="1" ht="15" customHeight="1" thickTop="1" thickBot="1" x14ac:dyDescent="0.25">
      <c r="A39" s="377"/>
      <c r="B39" s="159" t="s">
        <v>191</v>
      </c>
      <c r="C39" s="170">
        <v>1</v>
      </c>
      <c r="D39" s="170">
        <v>1</v>
      </c>
      <c r="E39" s="170">
        <v>0</v>
      </c>
      <c r="F39" s="170">
        <v>0</v>
      </c>
      <c r="G39" s="170">
        <v>2</v>
      </c>
      <c r="H39" s="170">
        <v>0</v>
      </c>
      <c r="I39" s="170">
        <v>0</v>
      </c>
      <c r="J39" s="170">
        <v>0</v>
      </c>
      <c r="K39" s="170">
        <v>0</v>
      </c>
      <c r="L39" s="170">
        <v>0</v>
      </c>
      <c r="M39" s="171">
        <f t="shared" si="0"/>
        <v>4</v>
      </c>
      <c r="N39" s="160" t="s">
        <v>192</v>
      </c>
      <c r="O39" s="379"/>
    </row>
    <row r="40" spans="1:15" s="169" customFormat="1" ht="15" customHeight="1" thickTop="1" thickBot="1" x14ac:dyDescent="0.25">
      <c r="A40" s="377"/>
      <c r="B40" s="161" t="s">
        <v>12</v>
      </c>
      <c r="C40" s="172">
        <f>C38+C39</f>
        <v>2</v>
      </c>
      <c r="D40" s="172">
        <f t="shared" ref="D40:L40" si="11">D38+D39</f>
        <v>8</v>
      </c>
      <c r="E40" s="172">
        <f t="shared" si="11"/>
        <v>0</v>
      </c>
      <c r="F40" s="172">
        <f t="shared" si="11"/>
        <v>0</v>
      </c>
      <c r="G40" s="172">
        <f t="shared" si="11"/>
        <v>3</v>
      </c>
      <c r="H40" s="172">
        <f t="shared" si="11"/>
        <v>0</v>
      </c>
      <c r="I40" s="172">
        <f t="shared" si="11"/>
        <v>0</v>
      </c>
      <c r="J40" s="172">
        <f t="shared" si="11"/>
        <v>8</v>
      </c>
      <c r="K40" s="172">
        <f t="shared" si="11"/>
        <v>0</v>
      </c>
      <c r="L40" s="172">
        <f t="shared" si="11"/>
        <v>0</v>
      </c>
      <c r="M40" s="172">
        <f>M38+M39</f>
        <v>21</v>
      </c>
      <c r="N40" s="162" t="s">
        <v>193</v>
      </c>
      <c r="O40" s="379"/>
    </row>
    <row r="41" spans="1:15" s="169" customFormat="1" ht="15" customHeight="1" thickTop="1" thickBot="1" x14ac:dyDescent="0.25">
      <c r="A41" s="380" t="s">
        <v>206</v>
      </c>
      <c r="B41" s="163" t="s">
        <v>188</v>
      </c>
      <c r="C41" s="173">
        <v>0</v>
      </c>
      <c r="D41" s="173">
        <v>0</v>
      </c>
      <c r="E41" s="173">
        <v>46</v>
      </c>
      <c r="F41" s="173">
        <v>0</v>
      </c>
      <c r="G41" s="173">
        <v>0</v>
      </c>
      <c r="H41" s="173">
        <v>0</v>
      </c>
      <c r="I41" s="173">
        <v>0</v>
      </c>
      <c r="J41" s="173">
        <v>0</v>
      </c>
      <c r="K41" s="173">
        <v>0</v>
      </c>
      <c r="L41" s="173">
        <v>0</v>
      </c>
      <c r="M41" s="174">
        <f t="shared" si="0"/>
        <v>46</v>
      </c>
      <c r="N41" s="164" t="s">
        <v>189</v>
      </c>
      <c r="O41" s="381" t="s">
        <v>207</v>
      </c>
    </row>
    <row r="42" spans="1:15" s="169" customFormat="1" ht="15" customHeight="1" thickTop="1" thickBot="1" x14ac:dyDescent="0.25">
      <c r="A42" s="380"/>
      <c r="B42" s="163" t="s">
        <v>191</v>
      </c>
      <c r="C42" s="173">
        <v>0</v>
      </c>
      <c r="D42" s="173">
        <v>0</v>
      </c>
      <c r="E42" s="173">
        <v>18</v>
      </c>
      <c r="F42" s="173">
        <v>0</v>
      </c>
      <c r="G42" s="173">
        <v>0</v>
      </c>
      <c r="H42" s="173">
        <v>0</v>
      </c>
      <c r="I42" s="173">
        <v>0</v>
      </c>
      <c r="J42" s="173">
        <v>0</v>
      </c>
      <c r="K42" s="173">
        <v>0</v>
      </c>
      <c r="L42" s="173">
        <v>0</v>
      </c>
      <c r="M42" s="174">
        <f t="shared" si="0"/>
        <v>18</v>
      </c>
      <c r="N42" s="164" t="s">
        <v>192</v>
      </c>
      <c r="O42" s="381"/>
    </row>
    <row r="43" spans="1:15" s="169" customFormat="1" ht="15" customHeight="1" thickTop="1" x14ac:dyDescent="0.2">
      <c r="A43" s="388"/>
      <c r="B43" s="238" t="s">
        <v>12</v>
      </c>
      <c r="C43" s="239">
        <f>C42+C41</f>
        <v>0</v>
      </c>
      <c r="D43" s="239">
        <f t="shared" ref="D43:L43" si="12">D42+D41</f>
        <v>0</v>
      </c>
      <c r="E43" s="239">
        <f t="shared" si="12"/>
        <v>64</v>
      </c>
      <c r="F43" s="239">
        <f t="shared" si="12"/>
        <v>0</v>
      </c>
      <c r="G43" s="239">
        <f t="shared" si="12"/>
        <v>0</v>
      </c>
      <c r="H43" s="239">
        <f t="shared" si="12"/>
        <v>0</v>
      </c>
      <c r="I43" s="239">
        <f t="shared" si="12"/>
        <v>0</v>
      </c>
      <c r="J43" s="239">
        <f t="shared" si="12"/>
        <v>0</v>
      </c>
      <c r="K43" s="239">
        <f t="shared" si="12"/>
        <v>0</v>
      </c>
      <c r="L43" s="239">
        <f t="shared" si="12"/>
        <v>0</v>
      </c>
      <c r="M43" s="239">
        <f t="shared" si="0"/>
        <v>64</v>
      </c>
      <c r="N43" s="240" t="s">
        <v>193</v>
      </c>
      <c r="O43" s="389"/>
    </row>
    <row r="44" spans="1:15" ht="13.5" customHeight="1" thickBot="1" x14ac:dyDescent="0.25">
      <c r="A44" s="382" t="s">
        <v>208</v>
      </c>
      <c r="B44" s="241" t="s">
        <v>188</v>
      </c>
      <c r="C44" s="242">
        <f>C8+C11+C14+C17+C20+C23+C26+C29+C32+C35+C38+C41</f>
        <v>387</v>
      </c>
      <c r="D44" s="242">
        <f t="shared" ref="D44:M44" si="13">D8+D11+D14+D17+D20+D23+D26+D29+D32+D35+D38+D41</f>
        <v>501</v>
      </c>
      <c r="E44" s="242">
        <f t="shared" si="13"/>
        <v>208</v>
      </c>
      <c r="F44" s="242">
        <f t="shared" si="13"/>
        <v>254</v>
      </c>
      <c r="G44" s="242">
        <f t="shared" si="13"/>
        <v>10</v>
      </c>
      <c r="H44" s="242">
        <f t="shared" si="13"/>
        <v>7</v>
      </c>
      <c r="I44" s="242">
        <f t="shared" si="13"/>
        <v>374</v>
      </c>
      <c r="J44" s="242">
        <f t="shared" si="13"/>
        <v>43</v>
      </c>
      <c r="K44" s="242">
        <f t="shared" si="13"/>
        <v>5</v>
      </c>
      <c r="L44" s="242">
        <f t="shared" si="13"/>
        <v>1</v>
      </c>
      <c r="M44" s="242">
        <f t="shared" si="13"/>
        <v>1790</v>
      </c>
      <c r="N44" s="243" t="s">
        <v>189</v>
      </c>
      <c r="O44" s="385" t="s">
        <v>209</v>
      </c>
    </row>
    <row r="45" spans="1:15" ht="13.5" customHeight="1" thickTop="1" thickBot="1" x14ac:dyDescent="0.25">
      <c r="A45" s="383"/>
      <c r="B45" s="236" t="s">
        <v>191</v>
      </c>
      <c r="C45" s="242">
        <f t="shared" ref="C45:M46" si="14">C9+C12+C15+C18+C21+C24+C27+C30+C33+C36+C39+C42</f>
        <v>179</v>
      </c>
      <c r="D45" s="242">
        <f t="shared" si="14"/>
        <v>278</v>
      </c>
      <c r="E45" s="242">
        <f t="shared" si="14"/>
        <v>114</v>
      </c>
      <c r="F45" s="242">
        <f t="shared" si="14"/>
        <v>125</v>
      </c>
      <c r="G45" s="242">
        <f t="shared" si="14"/>
        <v>3</v>
      </c>
      <c r="H45" s="242">
        <f t="shared" si="14"/>
        <v>2</v>
      </c>
      <c r="I45" s="242">
        <f t="shared" si="14"/>
        <v>251</v>
      </c>
      <c r="J45" s="242">
        <f t="shared" si="14"/>
        <v>6</v>
      </c>
      <c r="K45" s="242">
        <f t="shared" si="14"/>
        <v>0</v>
      </c>
      <c r="L45" s="242">
        <f t="shared" si="14"/>
        <v>1</v>
      </c>
      <c r="M45" s="242">
        <f t="shared" si="14"/>
        <v>959</v>
      </c>
      <c r="N45" s="237" t="s">
        <v>192</v>
      </c>
      <c r="O45" s="386"/>
    </row>
    <row r="46" spans="1:15" ht="13.5" customHeight="1" thickTop="1" x14ac:dyDescent="0.2">
      <c r="A46" s="384"/>
      <c r="B46" s="247" t="s">
        <v>12</v>
      </c>
      <c r="C46" s="248">
        <f t="shared" si="14"/>
        <v>566</v>
      </c>
      <c r="D46" s="248">
        <f t="shared" si="14"/>
        <v>779</v>
      </c>
      <c r="E46" s="248">
        <f t="shared" si="14"/>
        <v>322</v>
      </c>
      <c r="F46" s="248">
        <f t="shared" si="14"/>
        <v>379</v>
      </c>
      <c r="G46" s="248">
        <f t="shared" si="14"/>
        <v>13</v>
      </c>
      <c r="H46" s="248">
        <f t="shared" si="14"/>
        <v>9</v>
      </c>
      <c r="I46" s="248">
        <f t="shared" si="14"/>
        <v>625</v>
      </c>
      <c r="J46" s="248">
        <f t="shared" si="14"/>
        <v>49</v>
      </c>
      <c r="K46" s="248">
        <f t="shared" si="14"/>
        <v>5</v>
      </c>
      <c r="L46" s="248">
        <f t="shared" si="14"/>
        <v>2</v>
      </c>
      <c r="M46" s="248">
        <f t="shared" si="14"/>
        <v>2749</v>
      </c>
      <c r="N46" s="249" t="s">
        <v>193</v>
      </c>
      <c r="O46" s="387"/>
    </row>
    <row r="50" spans="4:6" ht="20.100000000000001" customHeight="1" x14ac:dyDescent="0.2">
      <c r="E50" s="155" t="s">
        <v>300</v>
      </c>
      <c r="F50" s="155" t="s">
        <v>301</v>
      </c>
    </row>
    <row r="51" spans="4:6" ht="20.100000000000001" customHeight="1" x14ac:dyDescent="0.2">
      <c r="D51" s="155" t="s">
        <v>374</v>
      </c>
      <c r="E51" s="155">
        <v>501</v>
      </c>
      <c r="F51" s="155">
        <v>278</v>
      </c>
    </row>
    <row r="52" spans="4:6" ht="20.100000000000001" customHeight="1" x14ac:dyDescent="0.2">
      <c r="D52" s="155" t="s">
        <v>373</v>
      </c>
      <c r="E52" s="155">
        <v>387</v>
      </c>
      <c r="F52" s="155">
        <v>179</v>
      </c>
    </row>
    <row r="53" spans="4:6" ht="20.100000000000001" customHeight="1" x14ac:dyDescent="0.2">
      <c r="D53" s="155" t="s">
        <v>379</v>
      </c>
      <c r="E53" s="155">
        <v>374</v>
      </c>
      <c r="F53" s="155">
        <v>251</v>
      </c>
    </row>
    <row r="54" spans="4:6" ht="20.100000000000001" customHeight="1" x14ac:dyDescent="0.2">
      <c r="D54" s="155" t="s">
        <v>376</v>
      </c>
      <c r="E54" s="155">
        <v>254</v>
      </c>
      <c r="F54" s="155">
        <v>125</v>
      </c>
    </row>
    <row r="55" spans="4:6" ht="20.100000000000001" customHeight="1" x14ac:dyDescent="0.2">
      <c r="D55" s="155" t="s">
        <v>375</v>
      </c>
      <c r="E55" s="155">
        <v>208</v>
      </c>
      <c r="F55" s="155">
        <v>114</v>
      </c>
    </row>
    <row r="56" spans="4:6" ht="20.100000000000001" customHeight="1" x14ac:dyDescent="0.2">
      <c r="D56" s="155" t="s">
        <v>380</v>
      </c>
      <c r="E56" s="155">
        <v>43</v>
      </c>
      <c r="F56" s="155">
        <v>6</v>
      </c>
    </row>
    <row r="57" spans="4:6" ht="20.100000000000001" customHeight="1" x14ac:dyDescent="0.2">
      <c r="D57" s="155" t="s">
        <v>377</v>
      </c>
      <c r="E57" s="155">
        <v>10</v>
      </c>
      <c r="F57" s="155">
        <v>3</v>
      </c>
    </row>
    <row r="58" spans="4:6" ht="20.100000000000001" customHeight="1" x14ac:dyDescent="0.2">
      <c r="D58" s="155" t="s">
        <v>378</v>
      </c>
      <c r="E58" s="155">
        <v>7</v>
      </c>
      <c r="F58" s="155">
        <v>2</v>
      </c>
    </row>
    <row r="59" spans="4:6" ht="20.100000000000001" customHeight="1" x14ac:dyDescent="0.2">
      <c r="D59" s="155" t="s">
        <v>381</v>
      </c>
      <c r="E59" s="155">
        <v>5</v>
      </c>
      <c r="F59" s="155">
        <v>0</v>
      </c>
    </row>
    <row r="60" spans="4:6" ht="20.100000000000001" customHeight="1" x14ac:dyDescent="0.2">
      <c r="D60" s="155" t="s">
        <v>352</v>
      </c>
      <c r="E60" s="155">
        <v>1</v>
      </c>
      <c r="F60" s="155">
        <v>1</v>
      </c>
    </row>
    <row r="160" ht="30.75" customHeight="1" x14ac:dyDescent="0.2"/>
    <row r="161" ht="30.75" customHeight="1" x14ac:dyDescent="0.2"/>
  </sheetData>
  <sortState ref="D51:F60">
    <sortCondition descending="1" ref="E50"/>
  </sortState>
  <mergeCells count="36">
    <mergeCell ref="A41:A43"/>
    <mergeCell ref="O41:O43"/>
    <mergeCell ref="A44:A46"/>
    <mergeCell ref="O44:O46"/>
    <mergeCell ref="O26:O28"/>
    <mergeCell ref="O29:O31"/>
    <mergeCell ref="O32:O34"/>
    <mergeCell ref="O35:O37"/>
    <mergeCell ref="A38:A40"/>
    <mergeCell ref="O38:O40"/>
    <mergeCell ref="A35:A37"/>
    <mergeCell ref="A32:A34"/>
    <mergeCell ref="O11:O13"/>
    <mergeCell ref="O14:O16"/>
    <mergeCell ref="O17:O19"/>
    <mergeCell ref="O20:O22"/>
    <mergeCell ref="O23:O25"/>
    <mergeCell ref="A1:O1"/>
    <mergeCell ref="A2:O2"/>
    <mergeCell ref="A3:O3"/>
    <mergeCell ref="A4:O4"/>
    <mergeCell ref="A8:A10"/>
    <mergeCell ref="A6:A7"/>
    <mergeCell ref="B6:B7"/>
    <mergeCell ref="N6:N7"/>
    <mergeCell ref="O6:O7"/>
    <mergeCell ref="C6:L6"/>
    <mergeCell ref="M6:M7"/>
    <mergeCell ref="O8:O10"/>
    <mergeCell ref="A23:A25"/>
    <mergeCell ref="A26:A28"/>
    <mergeCell ref="A29:A31"/>
    <mergeCell ref="A11:A13"/>
    <mergeCell ref="A14:A16"/>
    <mergeCell ref="A17:A19"/>
    <mergeCell ref="A20:A22"/>
  </mergeCells>
  <printOptions horizontalCentered="1" verticalCentered="1"/>
  <pageMargins left="0" right="0" top="0" bottom="0" header="0" footer="0"/>
  <pageSetup paperSize="9" scale="80" orientation="landscape" r:id="rId1"/>
  <headerFooter alignWithMargins="0"/>
  <rowBreaks count="1" manualBreakCount="1">
    <brk id="37" max="16383"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1"/>
  <sheetViews>
    <sheetView rightToLeft="1" view="pageBreakPreview" topLeftCell="A26" zoomScaleNormal="100" zoomScaleSheetLayoutView="100" workbookViewId="0">
      <selection activeCell="A6" sqref="A6:A7"/>
    </sheetView>
  </sheetViews>
  <sheetFormatPr defaultColWidth="9.125" defaultRowHeight="20.100000000000001" customHeight="1" x14ac:dyDescent="0.2"/>
  <cols>
    <col min="1" max="1" width="17.375" style="155" customWidth="1"/>
    <col min="2" max="2" width="5.25" style="177" bestFit="1" customWidth="1"/>
    <col min="3" max="4" width="9.75" style="155" customWidth="1"/>
    <col min="5" max="5" width="10" style="155" customWidth="1"/>
    <col min="6" max="6" width="9.875" style="155" customWidth="1"/>
    <col min="7" max="13" width="9.75" style="155" customWidth="1"/>
    <col min="14" max="14" width="6.75" style="155" customWidth="1"/>
    <col min="15" max="15" width="22" style="155" customWidth="1"/>
    <col min="16" max="16384" width="9.125" style="155"/>
  </cols>
  <sheetData>
    <row r="1" spans="1:16" s="29" customFormat="1" ht="20.25" customHeight="1" x14ac:dyDescent="0.2">
      <c r="A1" s="365" t="s">
        <v>434</v>
      </c>
      <c r="B1" s="365"/>
      <c r="C1" s="365"/>
      <c r="D1" s="365"/>
      <c r="E1" s="365"/>
      <c r="F1" s="365"/>
      <c r="G1" s="365"/>
      <c r="H1" s="365"/>
      <c r="I1" s="365"/>
      <c r="J1" s="365"/>
      <c r="K1" s="365"/>
      <c r="L1" s="365"/>
      <c r="M1" s="365"/>
      <c r="N1" s="365"/>
      <c r="O1" s="365"/>
      <c r="P1" s="244"/>
    </row>
    <row r="2" spans="1:16" s="29" customFormat="1" ht="20.25" x14ac:dyDescent="0.2">
      <c r="A2" s="366" t="s">
        <v>384</v>
      </c>
      <c r="B2" s="366"/>
      <c r="C2" s="366"/>
      <c r="D2" s="366"/>
      <c r="E2" s="366"/>
      <c r="F2" s="366"/>
      <c r="G2" s="366"/>
      <c r="H2" s="366"/>
      <c r="I2" s="366"/>
      <c r="J2" s="366"/>
      <c r="K2" s="366"/>
      <c r="L2" s="366"/>
      <c r="M2" s="366"/>
      <c r="N2" s="366"/>
      <c r="O2" s="366"/>
      <c r="P2" s="245"/>
    </row>
    <row r="3" spans="1:16" s="30" customFormat="1" ht="15.75" customHeight="1" x14ac:dyDescent="0.2">
      <c r="A3" s="317" t="s">
        <v>459</v>
      </c>
      <c r="B3" s="317"/>
      <c r="C3" s="317"/>
      <c r="D3" s="317"/>
      <c r="E3" s="317"/>
      <c r="F3" s="317"/>
      <c r="G3" s="317"/>
      <c r="H3" s="317"/>
      <c r="I3" s="317"/>
      <c r="J3" s="317"/>
      <c r="K3" s="317"/>
      <c r="L3" s="317"/>
      <c r="M3" s="317"/>
      <c r="N3" s="317"/>
      <c r="O3" s="317"/>
      <c r="P3" s="246"/>
    </row>
    <row r="4" spans="1:16" s="30" customFormat="1" ht="15.75" x14ac:dyDescent="0.2">
      <c r="A4" s="318" t="s">
        <v>385</v>
      </c>
      <c r="B4" s="318"/>
      <c r="C4" s="318"/>
      <c r="D4" s="318"/>
      <c r="E4" s="318"/>
      <c r="F4" s="318"/>
      <c r="G4" s="318"/>
      <c r="H4" s="318"/>
      <c r="I4" s="318"/>
      <c r="J4" s="318"/>
      <c r="K4" s="318"/>
      <c r="L4" s="318"/>
      <c r="M4" s="318"/>
      <c r="N4" s="318"/>
      <c r="O4" s="318"/>
    </row>
    <row r="5" spans="1:16" ht="17.45" customHeight="1" x14ac:dyDescent="0.2">
      <c r="A5" s="151" t="s">
        <v>509</v>
      </c>
      <c r="B5" s="152"/>
      <c r="C5" s="152"/>
      <c r="D5" s="152"/>
      <c r="E5" s="152"/>
      <c r="F5" s="153"/>
      <c r="G5" s="153"/>
      <c r="H5" s="153"/>
      <c r="I5" s="153"/>
      <c r="J5" s="153"/>
      <c r="K5" s="153"/>
      <c r="L5" s="153"/>
      <c r="M5" s="153"/>
      <c r="N5" s="153"/>
      <c r="O5" s="154" t="s">
        <v>508</v>
      </c>
      <c r="P5" s="18"/>
    </row>
    <row r="6" spans="1:16" s="154" customFormat="1" ht="20.100000000000001" customHeight="1" thickBot="1" x14ac:dyDescent="0.25">
      <c r="A6" s="367" t="s">
        <v>185</v>
      </c>
      <c r="B6" s="369" t="s">
        <v>347</v>
      </c>
      <c r="C6" s="371" t="s">
        <v>349</v>
      </c>
      <c r="D6" s="371"/>
      <c r="E6" s="371"/>
      <c r="F6" s="371"/>
      <c r="G6" s="371"/>
      <c r="H6" s="371"/>
      <c r="I6" s="371"/>
      <c r="J6" s="371"/>
      <c r="K6" s="371"/>
      <c r="L6" s="371"/>
      <c r="M6" s="372" t="s">
        <v>350</v>
      </c>
      <c r="N6" s="374" t="s">
        <v>348</v>
      </c>
      <c r="O6" s="363" t="s">
        <v>186</v>
      </c>
    </row>
    <row r="7" spans="1:16" s="156" customFormat="1" ht="59.25" customHeight="1" thickTop="1" x14ac:dyDescent="0.2">
      <c r="A7" s="368"/>
      <c r="B7" s="370"/>
      <c r="C7" s="235" t="s">
        <v>358</v>
      </c>
      <c r="D7" s="235" t="s">
        <v>359</v>
      </c>
      <c r="E7" s="235" t="s">
        <v>360</v>
      </c>
      <c r="F7" s="235" t="s">
        <v>361</v>
      </c>
      <c r="G7" s="235" t="s">
        <v>362</v>
      </c>
      <c r="H7" s="235" t="s">
        <v>363</v>
      </c>
      <c r="I7" s="235" t="s">
        <v>364</v>
      </c>
      <c r="J7" s="235" t="s">
        <v>365</v>
      </c>
      <c r="K7" s="235" t="s">
        <v>366</v>
      </c>
      <c r="L7" s="235" t="s">
        <v>351</v>
      </c>
      <c r="M7" s="373"/>
      <c r="N7" s="375"/>
      <c r="O7" s="364"/>
    </row>
    <row r="8" spans="1:16" s="169" customFormat="1" ht="15" customHeight="1" thickBot="1" x14ac:dyDescent="0.25">
      <c r="A8" s="376" t="s">
        <v>187</v>
      </c>
      <c r="B8" s="157" t="s">
        <v>188</v>
      </c>
      <c r="C8" s="167">
        <f>'192'!C8+'193'!C8</f>
        <v>0</v>
      </c>
      <c r="D8" s="167">
        <f>'192'!D8+'193'!D8</f>
        <v>402</v>
      </c>
      <c r="E8" s="167">
        <f>'192'!E8+'193'!E8</f>
        <v>0</v>
      </c>
      <c r="F8" s="167">
        <f>'192'!F8+'193'!F8</f>
        <v>0</v>
      </c>
      <c r="G8" s="167">
        <f>'192'!G8+'193'!G8</f>
        <v>0</v>
      </c>
      <c r="H8" s="167">
        <f>'192'!H8+'193'!H8</f>
        <v>0</v>
      </c>
      <c r="I8" s="167">
        <f>'192'!I8+'193'!I8</f>
        <v>0</v>
      </c>
      <c r="J8" s="167">
        <f>'192'!J8+'193'!J8</f>
        <v>0</v>
      </c>
      <c r="K8" s="167">
        <f>'192'!K8+'193'!K8</f>
        <v>0</v>
      </c>
      <c r="L8" s="167">
        <f>'192'!L8+'193'!L8</f>
        <v>0</v>
      </c>
      <c r="M8" s="168">
        <f>SUM(C8:L8)</f>
        <v>402</v>
      </c>
      <c r="N8" s="158" t="s">
        <v>189</v>
      </c>
      <c r="O8" s="378" t="s">
        <v>190</v>
      </c>
    </row>
    <row r="9" spans="1:16" s="169" customFormat="1" ht="15" customHeight="1" thickTop="1" thickBot="1" x14ac:dyDescent="0.25">
      <c r="A9" s="377"/>
      <c r="B9" s="159" t="s">
        <v>191</v>
      </c>
      <c r="C9" s="170">
        <f>'192'!C9+'193'!C9</f>
        <v>0</v>
      </c>
      <c r="D9" s="170">
        <f>'192'!D9+'193'!D9</f>
        <v>231</v>
      </c>
      <c r="E9" s="170">
        <f>'192'!E9+'193'!E9</f>
        <v>0</v>
      </c>
      <c r="F9" s="170">
        <f>'192'!F9+'193'!F9</f>
        <v>0</v>
      </c>
      <c r="G9" s="170">
        <f>'192'!G9+'193'!G9</f>
        <v>0</v>
      </c>
      <c r="H9" s="170">
        <f>'192'!H9+'193'!H9</f>
        <v>0</v>
      </c>
      <c r="I9" s="170">
        <f>'192'!I9+'193'!I9</f>
        <v>0</v>
      </c>
      <c r="J9" s="170">
        <f>'192'!J9+'193'!J9</f>
        <v>0</v>
      </c>
      <c r="K9" s="170">
        <f>'192'!K9+'193'!K9</f>
        <v>0</v>
      </c>
      <c r="L9" s="170">
        <f>'192'!L9+'193'!L9</f>
        <v>0</v>
      </c>
      <c r="M9" s="171">
        <f t="shared" ref="M9:M43" si="0">SUM(C9:L9)</f>
        <v>231</v>
      </c>
      <c r="N9" s="160" t="s">
        <v>192</v>
      </c>
      <c r="O9" s="379"/>
    </row>
    <row r="10" spans="1:16" s="169" customFormat="1" ht="15" customHeight="1" thickTop="1" thickBot="1" x14ac:dyDescent="0.25">
      <c r="A10" s="377"/>
      <c r="B10" s="161" t="s">
        <v>12</v>
      </c>
      <c r="C10" s="172">
        <f>'192'!C10+'193'!C10</f>
        <v>0</v>
      </c>
      <c r="D10" s="172">
        <f>'192'!D10+'193'!D10</f>
        <v>633</v>
      </c>
      <c r="E10" s="172">
        <f>'192'!E10+'193'!E10</f>
        <v>0</v>
      </c>
      <c r="F10" s="172">
        <f>'192'!F10+'193'!F10</f>
        <v>0</v>
      </c>
      <c r="G10" s="172">
        <f>'192'!G10+'193'!G10</f>
        <v>0</v>
      </c>
      <c r="H10" s="172">
        <f>'192'!H10+'193'!H10</f>
        <v>0</v>
      </c>
      <c r="I10" s="172">
        <f>'192'!I10+'193'!I10</f>
        <v>0</v>
      </c>
      <c r="J10" s="172">
        <f>'192'!J10+'193'!J10</f>
        <v>0</v>
      </c>
      <c r="K10" s="172">
        <f>'192'!K10+'193'!K10</f>
        <v>0</v>
      </c>
      <c r="L10" s="172">
        <f>'192'!L10+'193'!L10</f>
        <v>0</v>
      </c>
      <c r="M10" s="172">
        <f t="shared" si="0"/>
        <v>633</v>
      </c>
      <c r="N10" s="162" t="s">
        <v>193</v>
      </c>
      <c r="O10" s="379"/>
    </row>
    <row r="11" spans="1:16" s="169" customFormat="1" ht="15" customHeight="1" thickTop="1" thickBot="1" x14ac:dyDescent="0.25">
      <c r="A11" s="380" t="s">
        <v>383</v>
      </c>
      <c r="B11" s="163" t="s">
        <v>188</v>
      </c>
      <c r="C11" s="173">
        <f>'192'!C11+'193'!C11</f>
        <v>2</v>
      </c>
      <c r="D11" s="173">
        <f>'192'!D11+'193'!D11</f>
        <v>2</v>
      </c>
      <c r="E11" s="173">
        <f>'192'!E11+'193'!E11</f>
        <v>2</v>
      </c>
      <c r="F11" s="173">
        <f>'192'!F11+'193'!F11</f>
        <v>35</v>
      </c>
      <c r="G11" s="173">
        <f>'192'!G11+'193'!G11</f>
        <v>14</v>
      </c>
      <c r="H11" s="173">
        <f>'192'!H11+'193'!H11</f>
        <v>3</v>
      </c>
      <c r="I11" s="173">
        <f>'192'!I11+'193'!I11</f>
        <v>6</v>
      </c>
      <c r="J11" s="173">
        <f>'192'!J11+'193'!J11</f>
        <v>0</v>
      </c>
      <c r="K11" s="173">
        <f>'192'!K11+'193'!K11</f>
        <v>0</v>
      </c>
      <c r="L11" s="173">
        <f>'192'!L11+'193'!L11</f>
        <v>0</v>
      </c>
      <c r="M11" s="174">
        <f t="shared" si="0"/>
        <v>64</v>
      </c>
      <c r="N11" s="164" t="s">
        <v>189</v>
      </c>
      <c r="O11" s="381" t="s">
        <v>465</v>
      </c>
    </row>
    <row r="12" spans="1:16" s="169" customFormat="1" ht="15" customHeight="1" thickTop="1" thickBot="1" x14ac:dyDescent="0.25">
      <c r="A12" s="380"/>
      <c r="B12" s="163" t="s">
        <v>191</v>
      </c>
      <c r="C12" s="173">
        <f>'192'!C12+'193'!C12</f>
        <v>0</v>
      </c>
      <c r="D12" s="173">
        <f>'192'!D12+'193'!D12</f>
        <v>0</v>
      </c>
      <c r="E12" s="173">
        <f>'192'!E12+'193'!E12</f>
        <v>0</v>
      </c>
      <c r="F12" s="173">
        <f>'192'!F12+'193'!F12</f>
        <v>0</v>
      </c>
      <c r="G12" s="173">
        <f>'192'!G12+'193'!G12</f>
        <v>0</v>
      </c>
      <c r="H12" s="173">
        <f>'192'!H12+'193'!H12</f>
        <v>0</v>
      </c>
      <c r="I12" s="173">
        <f>'192'!I12+'193'!I12</f>
        <v>0</v>
      </c>
      <c r="J12" s="173">
        <f>'192'!J12+'193'!J12</f>
        <v>0</v>
      </c>
      <c r="K12" s="173">
        <f>'192'!K12+'193'!K12</f>
        <v>0</v>
      </c>
      <c r="L12" s="173">
        <f>'192'!L12+'193'!L12</f>
        <v>0</v>
      </c>
      <c r="M12" s="174">
        <f t="shared" si="0"/>
        <v>0</v>
      </c>
      <c r="N12" s="164" t="s">
        <v>192</v>
      </c>
      <c r="O12" s="381"/>
    </row>
    <row r="13" spans="1:16" s="169" customFormat="1" ht="15" customHeight="1" thickTop="1" thickBot="1" x14ac:dyDescent="0.25">
      <c r="A13" s="380"/>
      <c r="B13" s="230" t="s">
        <v>12</v>
      </c>
      <c r="C13" s="175">
        <f>'192'!C13+'193'!C13</f>
        <v>2</v>
      </c>
      <c r="D13" s="175">
        <f>'192'!D13+'193'!D13</f>
        <v>2</v>
      </c>
      <c r="E13" s="175">
        <f>'192'!E13+'193'!E13</f>
        <v>2</v>
      </c>
      <c r="F13" s="175">
        <f>'192'!F13+'193'!F13</f>
        <v>35</v>
      </c>
      <c r="G13" s="175">
        <f>'192'!G13+'193'!G13</f>
        <v>14</v>
      </c>
      <c r="H13" s="175">
        <f>'192'!H13+'193'!H13</f>
        <v>3</v>
      </c>
      <c r="I13" s="175">
        <f>'192'!I13+'193'!I13</f>
        <v>6</v>
      </c>
      <c r="J13" s="175">
        <f>'192'!J13+'193'!J13</f>
        <v>0</v>
      </c>
      <c r="K13" s="175">
        <f>'192'!K13+'193'!K13</f>
        <v>0</v>
      </c>
      <c r="L13" s="175">
        <f>'192'!L13+'193'!L13</f>
        <v>0</v>
      </c>
      <c r="M13" s="175">
        <f t="shared" si="0"/>
        <v>64</v>
      </c>
      <c r="N13" s="232" t="s">
        <v>193</v>
      </c>
      <c r="O13" s="381"/>
    </row>
    <row r="14" spans="1:16" s="169" customFormat="1" ht="15" customHeight="1" thickTop="1" thickBot="1" x14ac:dyDescent="0.25">
      <c r="A14" s="376" t="s">
        <v>194</v>
      </c>
      <c r="B14" s="157" t="s">
        <v>188</v>
      </c>
      <c r="C14" s="167">
        <f>'192'!C14+'193'!C14</f>
        <v>0</v>
      </c>
      <c r="D14" s="167">
        <f>'192'!D14+'193'!D14</f>
        <v>0</v>
      </c>
      <c r="E14" s="167">
        <f>'192'!E14+'193'!E14</f>
        <v>219</v>
      </c>
      <c r="F14" s="167">
        <f>'192'!F14+'193'!F14</f>
        <v>0</v>
      </c>
      <c r="G14" s="167">
        <f>'192'!G14+'193'!G14</f>
        <v>0</v>
      </c>
      <c r="H14" s="167">
        <f>'192'!H14+'193'!H14</f>
        <v>0</v>
      </c>
      <c r="I14" s="167">
        <f>'192'!I14+'193'!I14</f>
        <v>0</v>
      </c>
      <c r="J14" s="167">
        <f>'192'!J14+'193'!J14</f>
        <v>0</v>
      </c>
      <c r="K14" s="167">
        <f>'192'!K14+'193'!K14</f>
        <v>0</v>
      </c>
      <c r="L14" s="167">
        <f>'192'!L14+'193'!L14</f>
        <v>0</v>
      </c>
      <c r="M14" s="168">
        <f t="shared" si="0"/>
        <v>219</v>
      </c>
      <c r="N14" s="158" t="s">
        <v>189</v>
      </c>
      <c r="O14" s="378" t="s">
        <v>195</v>
      </c>
    </row>
    <row r="15" spans="1:16" s="169" customFormat="1" ht="15" customHeight="1" thickTop="1" thickBot="1" x14ac:dyDescent="0.25">
      <c r="A15" s="377"/>
      <c r="B15" s="159" t="s">
        <v>191</v>
      </c>
      <c r="C15" s="170">
        <f>'192'!C15+'193'!C15</f>
        <v>0</v>
      </c>
      <c r="D15" s="170">
        <f>'192'!D15+'193'!D15</f>
        <v>0</v>
      </c>
      <c r="E15" s="170">
        <f>'192'!E15+'193'!E15</f>
        <v>216</v>
      </c>
      <c r="F15" s="170">
        <f>'192'!F15+'193'!F15</f>
        <v>0</v>
      </c>
      <c r="G15" s="170">
        <f>'192'!G15+'193'!G15</f>
        <v>0</v>
      </c>
      <c r="H15" s="170">
        <f>'192'!H15+'193'!H15</f>
        <v>0</v>
      </c>
      <c r="I15" s="170">
        <f>'192'!I15+'193'!I15</f>
        <v>0</v>
      </c>
      <c r="J15" s="170">
        <f>'192'!J15+'193'!J15</f>
        <v>0</v>
      </c>
      <c r="K15" s="170">
        <f>'192'!K15+'193'!K15</f>
        <v>0</v>
      </c>
      <c r="L15" s="170">
        <f>'192'!L15+'193'!L15</f>
        <v>0</v>
      </c>
      <c r="M15" s="171">
        <f t="shared" si="0"/>
        <v>216</v>
      </c>
      <c r="N15" s="160" t="s">
        <v>192</v>
      </c>
      <c r="O15" s="379"/>
    </row>
    <row r="16" spans="1:16" s="169" customFormat="1" ht="15" customHeight="1" thickTop="1" thickBot="1" x14ac:dyDescent="0.25">
      <c r="A16" s="377"/>
      <c r="B16" s="161" t="s">
        <v>12</v>
      </c>
      <c r="C16" s="172">
        <f>'192'!C16+'193'!C16</f>
        <v>0</v>
      </c>
      <c r="D16" s="172">
        <f>'192'!D16+'193'!D16</f>
        <v>0</v>
      </c>
      <c r="E16" s="172">
        <f>'192'!E16+'193'!E16</f>
        <v>435</v>
      </c>
      <c r="F16" s="172">
        <f>'192'!F16+'193'!F16</f>
        <v>0</v>
      </c>
      <c r="G16" s="172">
        <f>'192'!G16+'193'!G16</f>
        <v>0</v>
      </c>
      <c r="H16" s="172">
        <f>'192'!H16+'193'!H16</f>
        <v>0</v>
      </c>
      <c r="I16" s="172">
        <f>'192'!I16+'193'!I16</f>
        <v>0</v>
      </c>
      <c r="J16" s="172">
        <f>'192'!J16+'193'!J16</f>
        <v>0</v>
      </c>
      <c r="K16" s="172">
        <f>'192'!K16+'193'!K16</f>
        <v>0</v>
      </c>
      <c r="L16" s="172">
        <f>'192'!L16+'193'!L16</f>
        <v>0</v>
      </c>
      <c r="M16" s="172">
        <f t="shared" si="0"/>
        <v>435</v>
      </c>
      <c r="N16" s="162" t="s">
        <v>193</v>
      </c>
      <c r="O16" s="379"/>
    </row>
    <row r="17" spans="1:15" s="169" customFormat="1" ht="15" customHeight="1" thickTop="1" thickBot="1" x14ac:dyDescent="0.25">
      <c r="A17" s="380" t="s">
        <v>196</v>
      </c>
      <c r="B17" s="163" t="s">
        <v>188</v>
      </c>
      <c r="C17" s="173">
        <f>'192'!C17+'193'!C17</f>
        <v>6</v>
      </c>
      <c r="D17" s="173">
        <f>'192'!D17+'193'!D17</f>
        <v>17</v>
      </c>
      <c r="E17" s="173">
        <f>'192'!E17+'193'!E17</f>
        <v>0</v>
      </c>
      <c r="F17" s="173">
        <f>'192'!F17+'193'!F17</f>
        <v>2</v>
      </c>
      <c r="G17" s="173">
        <f>'192'!G17+'193'!G17</f>
        <v>0</v>
      </c>
      <c r="H17" s="173">
        <f>'192'!H17+'193'!H17</f>
        <v>1</v>
      </c>
      <c r="I17" s="173">
        <f>'192'!I17+'193'!I17</f>
        <v>60</v>
      </c>
      <c r="J17" s="173">
        <f>'192'!J17+'193'!J17</f>
        <v>0</v>
      </c>
      <c r="K17" s="173">
        <f>'192'!K17+'193'!K17</f>
        <v>0</v>
      </c>
      <c r="L17" s="173">
        <f>'192'!L17+'193'!L17</f>
        <v>0</v>
      </c>
      <c r="M17" s="174">
        <f t="shared" si="0"/>
        <v>86</v>
      </c>
      <c r="N17" s="164" t="s">
        <v>189</v>
      </c>
      <c r="O17" s="381" t="s">
        <v>197</v>
      </c>
    </row>
    <row r="18" spans="1:15" s="169" customFormat="1" ht="15" customHeight="1" thickTop="1" thickBot="1" x14ac:dyDescent="0.25">
      <c r="A18" s="380"/>
      <c r="B18" s="163" t="s">
        <v>191</v>
      </c>
      <c r="C18" s="173">
        <f>'192'!C18+'193'!C18</f>
        <v>5</v>
      </c>
      <c r="D18" s="173">
        <f>'192'!D18+'193'!D18</f>
        <v>6</v>
      </c>
      <c r="E18" s="173">
        <f>'192'!E18+'193'!E18</f>
        <v>0</v>
      </c>
      <c r="F18" s="173">
        <f>'192'!F18+'193'!F18</f>
        <v>3</v>
      </c>
      <c r="G18" s="173">
        <f>'192'!G18+'193'!G18</f>
        <v>0</v>
      </c>
      <c r="H18" s="173">
        <f>'192'!H18+'193'!H18</f>
        <v>1</v>
      </c>
      <c r="I18" s="173">
        <f>'192'!I18+'193'!I18</f>
        <v>22</v>
      </c>
      <c r="J18" s="173">
        <f>'192'!J18+'193'!J18</f>
        <v>0</v>
      </c>
      <c r="K18" s="173">
        <f>'192'!K18+'193'!K18</f>
        <v>0</v>
      </c>
      <c r="L18" s="173">
        <f>'192'!L18+'193'!L18</f>
        <v>0</v>
      </c>
      <c r="M18" s="174">
        <f t="shared" si="0"/>
        <v>37</v>
      </c>
      <c r="N18" s="164" t="s">
        <v>192</v>
      </c>
      <c r="O18" s="381"/>
    </row>
    <row r="19" spans="1:15" s="169" customFormat="1" ht="15" customHeight="1" thickTop="1" thickBot="1" x14ac:dyDescent="0.25">
      <c r="A19" s="380"/>
      <c r="B19" s="230" t="s">
        <v>12</v>
      </c>
      <c r="C19" s="175">
        <f>'192'!C19+'193'!C19</f>
        <v>11</v>
      </c>
      <c r="D19" s="175">
        <f>'192'!D19+'193'!D19</f>
        <v>23</v>
      </c>
      <c r="E19" s="175">
        <f>'192'!E19+'193'!E19</f>
        <v>0</v>
      </c>
      <c r="F19" s="175">
        <f>'192'!F19+'193'!F19</f>
        <v>5</v>
      </c>
      <c r="G19" s="175">
        <f>'192'!G19+'193'!G19</f>
        <v>0</v>
      </c>
      <c r="H19" s="175">
        <f>'192'!H19+'193'!H19</f>
        <v>2</v>
      </c>
      <c r="I19" s="175">
        <f>'192'!I19+'193'!I19</f>
        <v>82</v>
      </c>
      <c r="J19" s="175">
        <f>'192'!J19+'193'!J19</f>
        <v>0</v>
      </c>
      <c r="K19" s="175">
        <f>'192'!K19+'193'!K19</f>
        <v>0</v>
      </c>
      <c r="L19" s="175">
        <f>'192'!L19+'193'!L19</f>
        <v>0</v>
      </c>
      <c r="M19" s="175">
        <f t="shared" si="0"/>
        <v>123</v>
      </c>
      <c r="N19" s="232" t="s">
        <v>193</v>
      </c>
      <c r="O19" s="381"/>
    </row>
    <row r="20" spans="1:15" s="169" customFormat="1" ht="15" customHeight="1" thickTop="1" thickBot="1" x14ac:dyDescent="0.25">
      <c r="A20" s="376" t="s">
        <v>198</v>
      </c>
      <c r="B20" s="157" t="s">
        <v>188</v>
      </c>
      <c r="C20" s="167">
        <f>'192'!C20+'193'!C20</f>
        <v>1</v>
      </c>
      <c r="D20" s="167">
        <f>'192'!D20+'193'!D20</f>
        <v>14</v>
      </c>
      <c r="E20" s="167">
        <f>'192'!E20+'193'!E20</f>
        <v>0</v>
      </c>
      <c r="F20" s="167">
        <f>'192'!F20+'193'!F20</f>
        <v>1</v>
      </c>
      <c r="G20" s="167">
        <f>'192'!G20+'193'!G20</f>
        <v>0</v>
      </c>
      <c r="H20" s="167">
        <f>'192'!H20+'193'!H20</f>
        <v>9</v>
      </c>
      <c r="I20" s="167">
        <f>'192'!I20+'193'!I20</f>
        <v>2</v>
      </c>
      <c r="J20" s="167">
        <f>'192'!J20+'193'!J20</f>
        <v>3</v>
      </c>
      <c r="K20" s="167">
        <f>'192'!K20+'193'!K20</f>
        <v>0</v>
      </c>
      <c r="L20" s="167">
        <f>'192'!L20+'193'!L20</f>
        <v>0</v>
      </c>
      <c r="M20" s="168">
        <f t="shared" si="0"/>
        <v>30</v>
      </c>
      <c r="N20" s="158" t="s">
        <v>189</v>
      </c>
      <c r="O20" s="378" t="s">
        <v>199</v>
      </c>
    </row>
    <row r="21" spans="1:15" s="169" customFormat="1" ht="15" customHeight="1" thickTop="1" thickBot="1" x14ac:dyDescent="0.25">
      <c r="A21" s="377"/>
      <c r="B21" s="159" t="s">
        <v>191</v>
      </c>
      <c r="C21" s="170">
        <f>'192'!C21+'193'!C21</f>
        <v>0</v>
      </c>
      <c r="D21" s="170">
        <f>'192'!D21+'193'!D21</f>
        <v>11</v>
      </c>
      <c r="E21" s="170">
        <f>'192'!E21+'193'!E21</f>
        <v>0</v>
      </c>
      <c r="F21" s="170">
        <f>'192'!F21+'193'!F21</f>
        <v>1</v>
      </c>
      <c r="G21" s="170">
        <f>'192'!G21+'193'!G21</f>
        <v>1</v>
      </c>
      <c r="H21" s="170">
        <f>'192'!H21+'193'!H21</f>
        <v>2</v>
      </c>
      <c r="I21" s="170">
        <f>'192'!I21+'193'!I21</f>
        <v>0</v>
      </c>
      <c r="J21" s="170">
        <f>'192'!J21+'193'!J21</f>
        <v>1</v>
      </c>
      <c r="K21" s="170">
        <f>'192'!K21+'193'!K21</f>
        <v>0</v>
      </c>
      <c r="L21" s="170">
        <f>'192'!L21+'193'!L21</f>
        <v>0</v>
      </c>
      <c r="M21" s="171">
        <f t="shared" si="0"/>
        <v>16</v>
      </c>
      <c r="N21" s="160" t="s">
        <v>192</v>
      </c>
      <c r="O21" s="379"/>
    </row>
    <row r="22" spans="1:15" s="169" customFormat="1" ht="15" customHeight="1" thickTop="1" thickBot="1" x14ac:dyDescent="0.25">
      <c r="A22" s="377"/>
      <c r="B22" s="161" t="s">
        <v>12</v>
      </c>
      <c r="C22" s="172">
        <f>'192'!C22+'193'!C22</f>
        <v>1</v>
      </c>
      <c r="D22" s="172">
        <f>'192'!D22+'193'!D22</f>
        <v>25</v>
      </c>
      <c r="E22" s="172">
        <f>'192'!E22+'193'!E22</f>
        <v>0</v>
      </c>
      <c r="F22" s="172">
        <f>'192'!F22+'193'!F22</f>
        <v>2</v>
      </c>
      <c r="G22" s="172">
        <f>'192'!G22+'193'!G22</f>
        <v>1</v>
      </c>
      <c r="H22" s="172">
        <f>'192'!H22+'193'!H22</f>
        <v>11</v>
      </c>
      <c r="I22" s="172">
        <f>'192'!I22+'193'!I22</f>
        <v>2</v>
      </c>
      <c r="J22" s="172">
        <f>'192'!J22+'193'!J22</f>
        <v>4</v>
      </c>
      <c r="K22" s="172">
        <f>'192'!K22+'193'!K22</f>
        <v>0</v>
      </c>
      <c r="L22" s="172">
        <f>'192'!L22+'193'!L22</f>
        <v>0</v>
      </c>
      <c r="M22" s="172">
        <f t="shared" si="0"/>
        <v>46</v>
      </c>
      <c r="N22" s="162" t="s">
        <v>193</v>
      </c>
      <c r="O22" s="379"/>
    </row>
    <row r="23" spans="1:15" s="169" customFormat="1" ht="15" customHeight="1" thickTop="1" thickBot="1" x14ac:dyDescent="0.25">
      <c r="A23" s="380" t="s">
        <v>200</v>
      </c>
      <c r="B23" s="163" t="s">
        <v>188</v>
      </c>
      <c r="C23" s="173">
        <f>'192'!C23+'193'!C23</f>
        <v>899</v>
      </c>
      <c r="D23" s="173">
        <f>'192'!D23+'193'!D23</f>
        <v>646</v>
      </c>
      <c r="E23" s="173">
        <f>'192'!E23+'193'!E23</f>
        <v>122</v>
      </c>
      <c r="F23" s="173">
        <f>'192'!F23+'193'!F23</f>
        <v>239</v>
      </c>
      <c r="G23" s="173">
        <f>'192'!G23+'193'!G23</f>
        <v>0</v>
      </c>
      <c r="H23" s="173">
        <f>'192'!H23+'193'!H23</f>
        <v>0</v>
      </c>
      <c r="I23" s="173">
        <f>'192'!I23+'193'!I23</f>
        <v>738</v>
      </c>
      <c r="J23" s="173">
        <f>'192'!J23+'193'!J23</f>
        <v>0</v>
      </c>
      <c r="K23" s="173">
        <f>'192'!K23+'193'!K23</f>
        <v>0</v>
      </c>
      <c r="L23" s="173">
        <f>'192'!L23+'193'!L23</f>
        <v>0</v>
      </c>
      <c r="M23" s="174">
        <f t="shared" si="0"/>
        <v>2644</v>
      </c>
      <c r="N23" s="164" t="s">
        <v>189</v>
      </c>
      <c r="O23" s="381" t="s">
        <v>201</v>
      </c>
    </row>
    <row r="24" spans="1:15" s="169" customFormat="1" ht="15" customHeight="1" thickTop="1" thickBot="1" x14ac:dyDescent="0.25">
      <c r="A24" s="380"/>
      <c r="B24" s="163" t="s">
        <v>191</v>
      </c>
      <c r="C24" s="173">
        <f>'192'!C24+'193'!C24</f>
        <v>488</v>
      </c>
      <c r="D24" s="173">
        <f>'192'!D24+'193'!D24</f>
        <v>416</v>
      </c>
      <c r="E24" s="173">
        <f>'192'!E24+'193'!E24</f>
        <v>84</v>
      </c>
      <c r="F24" s="173">
        <f>'192'!F24+'193'!F24</f>
        <v>182</v>
      </c>
      <c r="G24" s="173">
        <f>'192'!G24+'193'!G24</f>
        <v>0</v>
      </c>
      <c r="H24" s="173">
        <f>'192'!H24+'193'!H24</f>
        <v>0</v>
      </c>
      <c r="I24" s="173">
        <f>'192'!I24+'193'!I24</f>
        <v>556</v>
      </c>
      <c r="J24" s="173">
        <f>'192'!J24+'193'!J24</f>
        <v>0</v>
      </c>
      <c r="K24" s="173">
        <f>'192'!K24+'193'!K24</f>
        <v>0</v>
      </c>
      <c r="L24" s="173">
        <f>'192'!L24+'193'!L24</f>
        <v>0</v>
      </c>
      <c r="M24" s="174">
        <f t="shared" si="0"/>
        <v>1726</v>
      </c>
      <c r="N24" s="164" t="s">
        <v>192</v>
      </c>
      <c r="O24" s="381"/>
    </row>
    <row r="25" spans="1:15" s="169" customFormat="1" ht="15" customHeight="1" thickTop="1" thickBot="1" x14ac:dyDescent="0.25">
      <c r="A25" s="380"/>
      <c r="B25" s="230" t="s">
        <v>12</v>
      </c>
      <c r="C25" s="175">
        <f>'192'!C25+'193'!C25</f>
        <v>1387</v>
      </c>
      <c r="D25" s="175">
        <f>'192'!D25+'193'!D25</f>
        <v>1062</v>
      </c>
      <c r="E25" s="175">
        <f>'192'!E25+'193'!E25</f>
        <v>206</v>
      </c>
      <c r="F25" s="175">
        <f>'192'!F25+'193'!F25</f>
        <v>421</v>
      </c>
      <c r="G25" s="175">
        <f>'192'!G25+'193'!G25</f>
        <v>0</v>
      </c>
      <c r="H25" s="175">
        <f>'192'!H25+'193'!H25</f>
        <v>0</v>
      </c>
      <c r="I25" s="175">
        <f>'192'!I25+'193'!I25</f>
        <v>1294</v>
      </c>
      <c r="J25" s="175">
        <f>'192'!J25+'193'!J25</f>
        <v>0</v>
      </c>
      <c r="K25" s="175">
        <f>'192'!K25+'193'!K25</f>
        <v>0</v>
      </c>
      <c r="L25" s="175">
        <f>'192'!L25+'193'!L25</f>
        <v>0</v>
      </c>
      <c r="M25" s="175">
        <f t="shared" si="0"/>
        <v>4370</v>
      </c>
      <c r="N25" s="232" t="s">
        <v>193</v>
      </c>
      <c r="O25" s="381"/>
    </row>
    <row r="26" spans="1:15" s="169" customFormat="1" ht="15" customHeight="1" thickTop="1" thickBot="1" x14ac:dyDescent="0.25">
      <c r="A26" s="376" t="s">
        <v>202</v>
      </c>
      <c r="B26" s="157" t="s">
        <v>188</v>
      </c>
      <c r="C26" s="167">
        <f>'192'!C26+'193'!C26</f>
        <v>0</v>
      </c>
      <c r="D26" s="167">
        <f>'192'!D26+'193'!D26</f>
        <v>0</v>
      </c>
      <c r="E26" s="167">
        <f>'192'!E26+'193'!E26</f>
        <v>0</v>
      </c>
      <c r="F26" s="167">
        <f>'192'!F26+'193'!F26</f>
        <v>148</v>
      </c>
      <c r="G26" s="167">
        <f>'192'!G26+'193'!G26</f>
        <v>0</v>
      </c>
      <c r="H26" s="167">
        <f>'192'!H26+'193'!H26</f>
        <v>0</v>
      </c>
      <c r="I26" s="167">
        <f>'192'!I26+'193'!I26</f>
        <v>0</v>
      </c>
      <c r="J26" s="167">
        <f>'192'!J26+'193'!J26</f>
        <v>0</v>
      </c>
      <c r="K26" s="167">
        <f>'192'!K26+'193'!K26</f>
        <v>0</v>
      </c>
      <c r="L26" s="167">
        <f>'192'!L26+'193'!L26</f>
        <v>0</v>
      </c>
      <c r="M26" s="168">
        <f t="shared" si="0"/>
        <v>148</v>
      </c>
      <c r="N26" s="158" t="s">
        <v>189</v>
      </c>
      <c r="O26" s="378" t="s">
        <v>203</v>
      </c>
    </row>
    <row r="27" spans="1:15" s="169" customFormat="1" ht="15" customHeight="1" thickTop="1" thickBot="1" x14ac:dyDescent="0.25">
      <c r="A27" s="377"/>
      <c r="B27" s="159" t="s">
        <v>191</v>
      </c>
      <c r="C27" s="170">
        <f>'192'!C27+'193'!C27</f>
        <v>0</v>
      </c>
      <c r="D27" s="170">
        <f>'192'!D27+'193'!D27</f>
        <v>0</v>
      </c>
      <c r="E27" s="170">
        <f>'192'!E27+'193'!E27</f>
        <v>0</v>
      </c>
      <c r="F27" s="170">
        <f>'192'!F27+'193'!F27</f>
        <v>79</v>
      </c>
      <c r="G27" s="170">
        <f>'192'!G27+'193'!G27</f>
        <v>0</v>
      </c>
      <c r="H27" s="170">
        <f>'192'!H27+'193'!H27</f>
        <v>0</v>
      </c>
      <c r="I27" s="170">
        <f>'192'!I27+'193'!I27</f>
        <v>0</v>
      </c>
      <c r="J27" s="170">
        <f>'192'!J27+'193'!J27</f>
        <v>0</v>
      </c>
      <c r="K27" s="170">
        <f>'192'!K27+'193'!K27</f>
        <v>0</v>
      </c>
      <c r="L27" s="170">
        <f>'192'!L27+'193'!L27</f>
        <v>0</v>
      </c>
      <c r="M27" s="171">
        <f t="shared" si="0"/>
        <v>79</v>
      </c>
      <c r="N27" s="160" t="s">
        <v>192</v>
      </c>
      <c r="O27" s="379"/>
    </row>
    <row r="28" spans="1:15" s="169" customFormat="1" ht="15" customHeight="1" thickTop="1" thickBot="1" x14ac:dyDescent="0.25">
      <c r="A28" s="377"/>
      <c r="B28" s="161" t="s">
        <v>12</v>
      </c>
      <c r="C28" s="172">
        <f>'192'!C28+'193'!C28</f>
        <v>0</v>
      </c>
      <c r="D28" s="172">
        <f>'192'!D28+'193'!D28</f>
        <v>0</v>
      </c>
      <c r="E28" s="172">
        <f>'192'!E28+'193'!E28</f>
        <v>0</v>
      </c>
      <c r="F28" s="172">
        <f>'192'!F28+'193'!F28</f>
        <v>227</v>
      </c>
      <c r="G28" s="172">
        <f>'192'!G28+'193'!G28</f>
        <v>0</v>
      </c>
      <c r="H28" s="172">
        <f>'192'!H28+'193'!H28</f>
        <v>0</v>
      </c>
      <c r="I28" s="172">
        <f>'192'!I28+'193'!I28</f>
        <v>0</v>
      </c>
      <c r="J28" s="172">
        <f>'192'!J28+'193'!J28</f>
        <v>0</v>
      </c>
      <c r="K28" s="172">
        <f>'192'!K28+'193'!K28</f>
        <v>0</v>
      </c>
      <c r="L28" s="172">
        <f>'192'!L28+'193'!L28</f>
        <v>0</v>
      </c>
      <c r="M28" s="172">
        <f t="shared" si="0"/>
        <v>227</v>
      </c>
      <c r="N28" s="162" t="s">
        <v>193</v>
      </c>
      <c r="O28" s="379"/>
    </row>
    <row r="29" spans="1:15" s="169" customFormat="1" ht="15" customHeight="1" thickTop="1" thickBot="1" x14ac:dyDescent="0.25">
      <c r="A29" s="380" t="s">
        <v>204</v>
      </c>
      <c r="B29" s="163" t="s">
        <v>188</v>
      </c>
      <c r="C29" s="173">
        <f>'192'!C29+'193'!C29</f>
        <v>64</v>
      </c>
      <c r="D29" s="173">
        <f>'192'!D29+'193'!D29</f>
        <v>136</v>
      </c>
      <c r="E29" s="173">
        <f>'192'!E29+'193'!E29</f>
        <v>38</v>
      </c>
      <c r="F29" s="173">
        <f>'192'!F29+'193'!F29</f>
        <v>19</v>
      </c>
      <c r="G29" s="173">
        <f>'192'!G29+'193'!G29</f>
        <v>0</v>
      </c>
      <c r="H29" s="173">
        <f>'192'!H29+'193'!H29</f>
        <v>0</v>
      </c>
      <c r="I29" s="173">
        <f>'192'!I29+'193'!I29</f>
        <v>22</v>
      </c>
      <c r="J29" s="173">
        <f>'192'!J29+'193'!J29</f>
        <v>0</v>
      </c>
      <c r="K29" s="173">
        <f>'192'!K29+'193'!K29</f>
        <v>9</v>
      </c>
      <c r="L29" s="173">
        <f>'192'!L29+'193'!L29</f>
        <v>0</v>
      </c>
      <c r="M29" s="174">
        <f t="shared" si="0"/>
        <v>288</v>
      </c>
      <c r="N29" s="164" t="s">
        <v>189</v>
      </c>
      <c r="O29" s="381" t="s">
        <v>205</v>
      </c>
    </row>
    <row r="30" spans="1:15" s="169" customFormat="1" ht="15" customHeight="1" thickTop="1" thickBot="1" x14ac:dyDescent="0.25">
      <c r="A30" s="380"/>
      <c r="B30" s="163" t="s">
        <v>191</v>
      </c>
      <c r="C30" s="173">
        <f>'192'!C30+'193'!C30</f>
        <v>5</v>
      </c>
      <c r="D30" s="173">
        <f>'192'!D30+'193'!D30</f>
        <v>104</v>
      </c>
      <c r="E30" s="173">
        <f>'192'!E30+'193'!E30</f>
        <v>0</v>
      </c>
      <c r="F30" s="173">
        <f>'192'!F30+'193'!F30</f>
        <v>2</v>
      </c>
      <c r="G30" s="173">
        <f>'192'!G30+'193'!G30</f>
        <v>0</v>
      </c>
      <c r="H30" s="173">
        <f>'192'!H30+'193'!H30</f>
        <v>0</v>
      </c>
      <c r="I30" s="173">
        <f>'192'!I30+'193'!I30</f>
        <v>0</v>
      </c>
      <c r="J30" s="173">
        <f>'192'!J30+'193'!J30</f>
        <v>0</v>
      </c>
      <c r="K30" s="173">
        <f>'192'!K30+'193'!K30</f>
        <v>0</v>
      </c>
      <c r="L30" s="173">
        <f>'192'!L30+'193'!L30</f>
        <v>0</v>
      </c>
      <c r="M30" s="174">
        <f t="shared" si="0"/>
        <v>111</v>
      </c>
      <c r="N30" s="164" t="s">
        <v>192</v>
      </c>
      <c r="O30" s="381"/>
    </row>
    <row r="31" spans="1:15" s="169" customFormat="1" ht="15" customHeight="1" thickTop="1" thickBot="1" x14ac:dyDescent="0.25">
      <c r="A31" s="380"/>
      <c r="B31" s="230" t="s">
        <v>12</v>
      </c>
      <c r="C31" s="175">
        <f>'192'!C31+'193'!C31</f>
        <v>69</v>
      </c>
      <c r="D31" s="175">
        <f>'192'!D31+'193'!D31</f>
        <v>240</v>
      </c>
      <c r="E31" s="175">
        <f>'192'!E31+'193'!E31</f>
        <v>38</v>
      </c>
      <c r="F31" s="175">
        <f>'192'!F31+'193'!F31</f>
        <v>21</v>
      </c>
      <c r="G31" s="175">
        <f>'192'!G31+'193'!G31</f>
        <v>0</v>
      </c>
      <c r="H31" s="175">
        <f>'192'!H31+'193'!H31</f>
        <v>0</v>
      </c>
      <c r="I31" s="175">
        <f>'192'!I31+'193'!I31</f>
        <v>22</v>
      </c>
      <c r="J31" s="175">
        <f>'192'!J31+'193'!J31</f>
        <v>0</v>
      </c>
      <c r="K31" s="175">
        <f>'192'!K31+'193'!K31</f>
        <v>9</v>
      </c>
      <c r="L31" s="175">
        <f>'192'!L31+'193'!L31</f>
        <v>0</v>
      </c>
      <c r="M31" s="175">
        <f t="shared" si="0"/>
        <v>399</v>
      </c>
      <c r="N31" s="232" t="s">
        <v>193</v>
      </c>
      <c r="O31" s="381"/>
    </row>
    <row r="32" spans="1:15" s="169" customFormat="1" ht="15" customHeight="1" thickTop="1" thickBot="1" x14ac:dyDescent="0.25">
      <c r="A32" s="376" t="s">
        <v>367</v>
      </c>
      <c r="B32" s="157" t="s">
        <v>188</v>
      </c>
      <c r="C32" s="167">
        <f>'192'!C32+'193'!C32</f>
        <v>0</v>
      </c>
      <c r="D32" s="167">
        <f>'192'!D32+'193'!D32</f>
        <v>0</v>
      </c>
      <c r="E32" s="167">
        <f>'192'!E32+'193'!E32</f>
        <v>0</v>
      </c>
      <c r="F32" s="167">
        <f>'192'!F32+'193'!F32</f>
        <v>0</v>
      </c>
      <c r="G32" s="167">
        <f>'192'!G32+'193'!G32</f>
        <v>0</v>
      </c>
      <c r="H32" s="167">
        <f>'192'!H32+'193'!H32</f>
        <v>0</v>
      </c>
      <c r="I32" s="167">
        <f>'192'!I32+'193'!I32</f>
        <v>1</v>
      </c>
      <c r="J32" s="167">
        <f>'192'!J32+'193'!J32</f>
        <v>8</v>
      </c>
      <c r="K32" s="167">
        <f>'192'!K32+'193'!K32</f>
        <v>0</v>
      </c>
      <c r="L32" s="167">
        <f>'192'!L32+'193'!L32</f>
        <v>0</v>
      </c>
      <c r="M32" s="168">
        <f t="shared" si="0"/>
        <v>9</v>
      </c>
      <c r="N32" s="158" t="s">
        <v>189</v>
      </c>
      <c r="O32" s="378" t="s">
        <v>368</v>
      </c>
    </row>
    <row r="33" spans="1:15" s="169" customFormat="1" ht="15" customHeight="1" thickTop="1" thickBot="1" x14ac:dyDescent="0.25">
      <c r="A33" s="377"/>
      <c r="B33" s="159" t="s">
        <v>191</v>
      </c>
      <c r="C33" s="170">
        <f>'192'!C33+'193'!C33</f>
        <v>0</v>
      </c>
      <c r="D33" s="170">
        <f>'192'!D33+'193'!D33</f>
        <v>0</v>
      </c>
      <c r="E33" s="170">
        <f>'192'!E33+'193'!E33</f>
        <v>0</v>
      </c>
      <c r="F33" s="170">
        <f>'192'!F33+'193'!F33</f>
        <v>0</v>
      </c>
      <c r="G33" s="170">
        <f>'192'!G33+'193'!G33</f>
        <v>0</v>
      </c>
      <c r="H33" s="170">
        <f>'192'!H33+'193'!H33</f>
        <v>0</v>
      </c>
      <c r="I33" s="170">
        <f>'192'!I33+'193'!I33</f>
        <v>0</v>
      </c>
      <c r="J33" s="170">
        <f>'192'!J33+'193'!J33</f>
        <v>1</v>
      </c>
      <c r="K33" s="170">
        <f>'192'!K33+'193'!K33</f>
        <v>0</v>
      </c>
      <c r="L33" s="170">
        <f>'192'!L33+'193'!L33</f>
        <v>0</v>
      </c>
      <c r="M33" s="171">
        <f t="shared" si="0"/>
        <v>1</v>
      </c>
      <c r="N33" s="160" t="s">
        <v>192</v>
      </c>
      <c r="O33" s="379"/>
    </row>
    <row r="34" spans="1:15" s="169" customFormat="1" ht="15" customHeight="1" thickTop="1" thickBot="1" x14ac:dyDescent="0.25">
      <c r="A34" s="377"/>
      <c r="B34" s="161" t="s">
        <v>12</v>
      </c>
      <c r="C34" s="172">
        <f>'192'!C34+'193'!C34</f>
        <v>0</v>
      </c>
      <c r="D34" s="172">
        <f>'192'!D34+'193'!D34</f>
        <v>0</v>
      </c>
      <c r="E34" s="172">
        <f>'192'!E34+'193'!E34</f>
        <v>0</v>
      </c>
      <c r="F34" s="172">
        <f>'192'!F34+'193'!F34</f>
        <v>0</v>
      </c>
      <c r="G34" s="172">
        <f>'192'!G34+'193'!G34</f>
        <v>0</v>
      </c>
      <c r="H34" s="172">
        <f>'192'!H34+'193'!H34</f>
        <v>0</v>
      </c>
      <c r="I34" s="172">
        <f>'192'!I34+'193'!I34</f>
        <v>1</v>
      </c>
      <c r="J34" s="172">
        <f>'192'!J34+'193'!J34</f>
        <v>9</v>
      </c>
      <c r="K34" s="172">
        <f>'192'!K34+'193'!K34</f>
        <v>0</v>
      </c>
      <c r="L34" s="172">
        <f>'192'!L34+'193'!L34</f>
        <v>0</v>
      </c>
      <c r="M34" s="172">
        <f t="shared" si="0"/>
        <v>10</v>
      </c>
      <c r="N34" s="162" t="s">
        <v>193</v>
      </c>
      <c r="O34" s="379"/>
    </row>
    <row r="35" spans="1:15" s="169" customFormat="1" ht="15" customHeight="1" thickTop="1" thickBot="1" x14ac:dyDescent="0.25">
      <c r="A35" s="380" t="s">
        <v>369</v>
      </c>
      <c r="B35" s="163" t="s">
        <v>188</v>
      </c>
      <c r="C35" s="173">
        <f>'192'!C35+'193'!C35</f>
        <v>0</v>
      </c>
      <c r="D35" s="173">
        <f>'192'!D35+'193'!D35</f>
        <v>6</v>
      </c>
      <c r="E35" s="173">
        <f>'192'!E35+'193'!E35</f>
        <v>0</v>
      </c>
      <c r="F35" s="173">
        <f>'192'!F35+'193'!F35</f>
        <v>0</v>
      </c>
      <c r="G35" s="173">
        <f>'192'!G35+'193'!G35</f>
        <v>1</v>
      </c>
      <c r="H35" s="173">
        <f>'192'!H35+'193'!H35</f>
        <v>0</v>
      </c>
      <c r="I35" s="173">
        <f>'192'!I35+'193'!I35</f>
        <v>0</v>
      </c>
      <c r="J35" s="173">
        <f>'192'!J35+'193'!J35</f>
        <v>29</v>
      </c>
      <c r="K35" s="173">
        <f>'192'!K35+'193'!K35</f>
        <v>0</v>
      </c>
      <c r="L35" s="173">
        <f>'192'!L35+'193'!L35</f>
        <v>1</v>
      </c>
      <c r="M35" s="174">
        <f t="shared" si="0"/>
        <v>37</v>
      </c>
      <c r="N35" s="164" t="s">
        <v>189</v>
      </c>
      <c r="O35" s="381" t="s">
        <v>370</v>
      </c>
    </row>
    <row r="36" spans="1:15" s="169" customFormat="1" ht="15" customHeight="1" thickTop="1" thickBot="1" x14ac:dyDescent="0.25">
      <c r="A36" s="380"/>
      <c r="B36" s="163" t="s">
        <v>191</v>
      </c>
      <c r="C36" s="173">
        <f>'192'!C36+'193'!C36</f>
        <v>0</v>
      </c>
      <c r="D36" s="173">
        <f>'192'!D36+'193'!D36</f>
        <v>3</v>
      </c>
      <c r="E36" s="173">
        <f>'192'!E36+'193'!E36</f>
        <v>0</v>
      </c>
      <c r="F36" s="173">
        <f>'192'!F36+'193'!F36</f>
        <v>0</v>
      </c>
      <c r="G36" s="173">
        <f>'192'!G36+'193'!G36</f>
        <v>0</v>
      </c>
      <c r="H36" s="173">
        <f>'192'!H36+'193'!H36</f>
        <v>0</v>
      </c>
      <c r="I36" s="173">
        <f>'192'!I36+'193'!I36</f>
        <v>2</v>
      </c>
      <c r="J36" s="173">
        <f>'192'!J36+'193'!J36</f>
        <v>7</v>
      </c>
      <c r="K36" s="173">
        <f>'192'!K36+'193'!K36</f>
        <v>0</v>
      </c>
      <c r="L36" s="173">
        <f>'192'!L36+'193'!L36</f>
        <v>1</v>
      </c>
      <c r="M36" s="174">
        <f t="shared" si="0"/>
        <v>13</v>
      </c>
      <c r="N36" s="164" t="s">
        <v>192</v>
      </c>
      <c r="O36" s="381"/>
    </row>
    <row r="37" spans="1:15" s="169" customFormat="1" ht="15" customHeight="1" thickTop="1" x14ac:dyDescent="0.2">
      <c r="A37" s="390"/>
      <c r="B37" s="231" t="s">
        <v>12</v>
      </c>
      <c r="C37" s="176">
        <f>'192'!C37+'193'!C37</f>
        <v>0</v>
      </c>
      <c r="D37" s="176">
        <f>'192'!D37+'193'!D37</f>
        <v>9</v>
      </c>
      <c r="E37" s="176">
        <f>'192'!E37+'193'!E37</f>
        <v>0</v>
      </c>
      <c r="F37" s="176">
        <f>'192'!F37+'193'!F37</f>
        <v>0</v>
      </c>
      <c r="G37" s="176">
        <f>'192'!G37+'193'!G37</f>
        <v>1</v>
      </c>
      <c r="H37" s="176">
        <f>'192'!H37+'193'!H37</f>
        <v>0</v>
      </c>
      <c r="I37" s="176">
        <f>'192'!I37+'193'!I37</f>
        <v>2</v>
      </c>
      <c r="J37" s="176">
        <f>'192'!J37+'193'!J37</f>
        <v>36</v>
      </c>
      <c r="K37" s="176">
        <f>'192'!K37+'193'!K37</f>
        <v>0</v>
      </c>
      <c r="L37" s="176">
        <f>'192'!L37+'193'!L37</f>
        <v>2</v>
      </c>
      <c r="M37" s="176">
        <f t="shared" si="0"/>
        <v>50</v>
      </c>
      <c r="N37" s="233" t="s">
        <v>193</v>
      </c>
      <c r="O37" s="391"/>
    </row>
    <row r="38" spans="1:15" s="169" customFormat="1" ht="15" customHeight="1" thickBot="1" x14ac:dyDescent="0.25">
      <c r="A38" s="376" t="s">
        <v>371</v>
      </c>
      <c r="B38" s="157" t="s">
        <v>188</v>
      </c>
      <c r="C38" s="167">
        <f>'192'!C38+'193'!C38</f>
        <v>1</v>
      </c>
      <c r="D38" s="167">
        <f>'192'!D38+'193'!D38</f>
        <v>8</v>
      </c>
      <c r="E38" s="167">
        <f>'192'!E38+'193'!E38</f>
        <v>0</v>
      </c>
      <c r="F38" s="167">
        <f>'192'!F38+'193'!F38</f>
        <v>0</v>
      </c>
      <c r="G38" s="167">
        <f>'192'!G38+'193'!G38</f>
        <v>2</v>
      </c>
      <c r="H38" s="167">
        <f>'192'!H38+'193'!H38</f>
        <v>0</v>
      </c>
      <c r="I38" s="167">
        <f>'192'!I38+'193'!I38</f>
        <v>0</v>
      </c>
      <c r="J38" s="167">
        <f>'192'!J38+'193'!J38</f>
        <v>8</v>
      </c>
      <c r="K38" s="167">
        <f>'192'!K38+'193'!K38</f>
        <v>0</v>
      </c>
      <c r="L38" s="167">
        <f>'192'!L38+'193'!L38</f>
        <v>0</v>
      </c>
      <c r="M38" s="168">
        <f t="shared" si="0"/>
        <v>19</v>
      </c>
      <c r="N38" s="158" t="s">
        <v>189</v>
      </c>
      <c r="O38" s="378" t="s">
        <v>372</v>
      </c>
    </row>
    <row r="39" spans="1:15" s="169" customFormat="1" ht="15" customHeight="1" thickTop="1" thickBot="1" x14ac:dyDescent="0.25">
      <c r="A39" s="377"/>
      <c r="B39" s="159" t="s">
        <v>191</v>
      </c>
      <c r="C39" s="170">
        <f>'192'!C39+'193'!C39</f>
        <v>2</v>
      </c>
      <c r="D39" s="170">
        <f>'192'!D39+'193'!D39</f>
        <v>4</v>
      </c>
      <c r="E39" s="170">
        <f>'192'!E39+'193'!E39</f>
        <v>0</v>
      </c>
      <c r="F39" s="170">
        <f>'192'!F39+'193'!F39</f>
        <v>2</v>
      </c>
      <c r="G39" s="170">
        <f>'192'!G39+'193'!G39</f>
        <v>2</v>
      </c>
      <c r="H39" s="170">
        <f>'192'!H39+'193'!H39</f>
        <v>0</v>
      </c>
      <c r="I39" s="170">
        <f>'192'!I39+'193'!I39</f>
        <v>0</v>
      </c>
      <c r="J39" s="170">
        <f>'192'!J39+'193'!J39</f>
        <v>0</v>
      </c>
      <c r="K39" s="170">
        <f>'192'!K39+'193'!K39</f>
        <v>0</v>
      </c>
      <c r="L39" s="170">
        <f>'192'!L39+'193'!L39</f>
        <v>0</v>
      </c>
      <c r="M39" s="171">
        <f t="shared" si="0"/>
        <v>10</v>
      </c>
      <c r="N39" s="160" t="s">
        <v>192</v>
      </c>
      <c r="O39" s="379"/>
    </row>
    <row r="40" spans="1:15" s="169" customFormat="1" ht="15" customHeight="1" thickTop="1" thickBot="1" x14ac:dyDescent="0.25">
      <c r="A40" s="377"/>
      <c r="B40" s="161" t="s">
        <v>12</v>
      </c>
      <c r="C40" s="172">
        <f>'192'!C40+'193'!C40</f>
        <v>3</v>
      </c>
      <c r="D40" s="172">
        <f>'192'!D40+'193'!D40</f>
        <v>12</v>
      </c>
      <c r="E40" s="172">
        <f>'192'!E40+'193'!E40</f>
        <v>0</v>
      </c>
      <c r="F40" s="172">
        <f>'192'!F40+'193'!F40</f>
        <v>2</v>
      </c>
      <c r="G40" s="172">
        <f>'192'!G40+'193'!G40</f>
        <v>4</v>
      </c>
      <c r="H40" s="172">
        <f>'192'!H40+'193'!H40</f>
        <v>0</v>
      </c>
      <c r="I40" s="172">
        <f>'192'!I40+'193'!I40</f>
        <v>0</v>
      </c>
      <c r="J40" s="172">
        <f>'192'!J40+'193'!J40</f>
        <v>8</v>
      </c>
      <c r="K40" s="172">
        <f>'192'!K40+'193'!K40</f>
        <v>0</v>
      </c>
      <c r="L40" s="172">
        <f>'192'!L40+'193'!L40</f>
        <v>0</v>
      </c>
      <c r="M40" s="172">
        <f>M38+M39</f>
        <v>29</v>
      </c>
      <c r="N40" s="162" t="s">
        <v>193</v>
      </c>
      <c r="O40" s="379"/>
    </row>
    <row r="41" spans="1:15" s="169" customFormat="1" ht="15" customHeight="1" thickTop="1" thickBot="1" x14ac:dyDescent="0.25">
      <c r="A41" s="380" t="s">
        <v>206</v>
      </c>
      <c r="B41" s="163" t="s">
        <v>188</v>
      </c>
      <c r="C41" s="173">
        <f>'192'!C41+'193'!C41</f>
        <v>0</v>
      </c>
      <c r="D41" s="173">
        <f>'192'!D41+'193'!D41</f>
        <v>0</v>
      </c>
      <c r="E41" s="173">
        <f>'192'!E41+'193'!E41</f>
        <v>91</v>
      </c>
      <c r="F41" s="173">
        <f>'192'!F41+'193'!F41</f>
        <v>0</v>
      </c>
      <c r="G41" s="173">
        <f>'192'!G41+'193'!G41</f>
        <v>0</v>
      </c>
      <c r="H41" s="173">
        <f>'192'!H41+'193'!H41</f>
        <v>0</v>
      </c>
      <c r="I41" s="173">
        <f>'192'!I41+'193'!I41</f>
        <v>0</v>
      </c>
      <c r="J41" s="173">
        <f>'192'!J41+'193'!J41</f>
        <v>0</v>
      </c>
      <c r="K41" s="173">
        <f>'192'!K41+'193'!K41</f>
        <v>0</v>
      </c>
      <c r="L41" s="173">
        <f>'192'!L41+'193'!L41</f>
        <v>0</v>
      </c>
      <c r="M41" s="174">
        <f t="shared" si="0"/>
        <v>91</v>
      </c>
      <c r="N41" s="164" t="s">
        <v>189</v>
      </c>
      <c r="O41" s="381" t="s">
        <v>207</v>
      </c>
    </row>
    <row r="42" spans="1:15" s="169" customFormat="1" ht="15" customHeight="1" thickTop="1" thickBot="1" x14ac:dyDescent="0.25">
      <c r="A42" s="380"/>
      <c r="B42" s="163" t="s">
        <v>191</v>
      </c>
      <c r="C42" s="173">
        <f>'192'!C42+'193'!C42</f>
        <v>0</v>
      </c>
      <c r="D42" s="173">
        <f>'192'!D42+'193'!D42</f>
        <v>0</v>
      </c>
      <c r="E42" s="173">
        <f>'192'!E42+'193'!E42</f>
        <v>59</v>
      </c>
      <c r="F42" s="173">
        <f>'192'!F42+'193'!F42</f>
        <v>0</v>
      </c>
      <c r="G42" s="173">
        <f>'192'!G42+'193'!G42</f>
        <v>0</v>
      </c>
      <c r="H42" s="173">
        <f>'192'!H42+'193'!H42</f>
        <v>0</v>
      </c>
      <c r="I42" s="173">
        <f>'192'!I42+'193'!I42</f>
        <v>0</v>
      </c>
      <c r="J42" s="173">
        <f>'192'!J42+'193'!J42</f>
        <v>0</v>
      </c>
      <c r="K42" s="173">
        <f>'192'!K42+'193'!K42</f>
        <v>0</v>
      </c>
      <c r="L42" s="173">
        <f>'192'!L42+'193'!L42</f>
        <v>0</v>
      </c>
      <c r="M42" s="174">
        <f t="shared" si="0"/>
        <v>59</v>
      </c>
      <c r="N42" s="164" t="s">
        <v>192</v>
      </c>
      <c r="O42" s="381"/>
    </row>
    <row r="43" spans="1:15" s="169" customFormat="1" ht="15" customHeight="1" thickTop="1" x14ac:dyDescent="0.2">
      <c r="A43" s="388"/>
      <c r="B43" s="238" t="s">
        <v>12</v>
      </c>
      <c r="C43" s="239">
        <f>'192'!C43+'193'!C43</f>
        <v>0</v>
      </c>
      <c r="D43" s="239">
        <f>'192'!D43+'193'!D43</f>
        <v>0</v>
      </c>
      <c r="E43" s="239">
        <f>'192'!E43+'193'!E43</f>
        <v>150</v>
      </c>
      <c r="F43" s="239">
        <f>'192'!F43+'193'!F43</f>
        <v>0</v>
      </c>
      <c r="G43" s="239">
        <f>'192'!G43+'193'!G43</f>
        <v>0</v>
      </c>
      <c r="H43" s="239">
        <f>'192'!H43+'193'!H43</f>
        <v>0</v>
      </c>
      <c r="I43" s="239">
        <f>'192'!I43+'193'!I43</f>
        <v>0</v>
      </c>
      <c r="J43" s="239">
        <f>'192'!J43+'193'!J43</f>
        <v>0</v>
      </c>
      <c r="K43" s="239">
        <f>'192'!K43+'193'!K43</f>
        <v>0</v>
      </c>
      <c r="L43" s="239">
        <f>'192'!L43+'193'!L43</f>
        <v>0</v>
      </c>
      <c r="M43" s="239">
        <f t="shared" si="0"/>
        <v>150</v>
      </c>
      <c r="N43" s="240" t="s">
        <v>193</v>
      </c>
      <c r="O43" s="389"/>
    </row>
    <row r="44" spans="1:15" ht="13.5" customHeight="1" thickBot="1" x14ac:dyDescent="0.25">
      <c r="A44" s="382" t="s">
        <v>208</v>
      </c>
      <c r="B44" s="241" t="s">
        <v>188</v>
      </c>
      <c r="C44" s="242">
        <f>C8+C11+C14+C17+C20+C23+C26+C29+C32+C35+C38+C41</f>
        <v>973</v>
      </c>
      <c r="D44" s="242">
        <f t="shared" ref="D44:M44" si="1">D8+D11+D14+D17+D20+D23+D26+D29+D32+D35+D38+D41</f>
        <v>1231</v>
      </c>
      <c r="E44" s="242">
        <f t="shared" si="1"/>
        <v>472</v>
      </c>
      <c r="F44" s="242">
        <f t="shared" si="1"/>
        <v>444</v>
      </c>
      <c r="G44" s="242">
        <f t="shared" si="1"/>
        <v>17</v>
      </c>
      <c r="H44" s="242">
        <f t="shared" si="1"/>
        <v>13</v>
      </c>
      <c r="I44" s="242">
        <f t="shared" si="1"/>
        <v>829</v>
      </c>
      <c r="J44" s="242">
        <f t="shared" si="1"/>
        <v>48</v>
      </c>
      <c r="K44" s="242">
        <f t="shared" si="1"/>
        <v>9</v>
      </c>
      <c r="L44" s="242">
        <f t="shared" si="1"/>
        <v>1</v>
      </c>
      <c r="M44" s="242">
        <f t="shared" si="1"/>
        <v>4037</v>
      </c>
      <c r="N44" s="243" t="s">
        <v>189</v>
      </c>
      <c r="O44" s="385" t="s">
        <v>209</v>
      </c>
    </row>
    <row r="45" spans="1:15" ht="13.5" customHeight="1" thickTop="1" thickBot="1" x14ac:dyDescent="0.25">
      <c r="A45" s="383"/>
      <c r="B45" s="236" t="s">
        <v>191</v>
      </c>
      <c r="C45" s="242">
        <f t="shared" ref="C45:M46" si="2">C9+C12+C15+C18+C21+C24+C27+C30+C33+C36+C39+C42</f>
        <v>500</v>
      </c>
      <c r="D45" s="242">
        <f t="shared" si="2"/>
        <v>775</v>
      </c>
      <c r="E45" s="242">
        <f t="shared" si="2"/>
        <v>359</v>
      </c>
      <c r="F45" s="242">
        <f t="shared" si="2"/>
        <v>269</v>
      </c>
      <c r="G45" s="242">
        <f t="shared" si="2"/>
        <v>3</v>
      </c>
      <c r="H45" s="242">
        <f t="shared" si="2"/>
        <v>3</v>
      </c>
      <c r="I45" s="242">
        <f t="shared" si="2"/>
        <v>580</v>
      </c>
      <c r="J45" s="242">
        <f t="shared" si="2"/>
        <v>9</v>
      </c>
      <c r="K45" s="242">
        <f t="shared" si="2"/>
        <v>0</v>
      </c>
      <c r="L45" s="242">
        <f t="shared" si="2"/>
        <v>1</v>
      </c>
      <c r="M45" s="242">
        <f t="shared" si="2"/>
        <v>2499</v>
      </c>
      <c r="N45" s="237" t="s">
        <v>192</v>
      </c>
      <c r="O45" s="386"/>
    </row>
    <row r="46" spans="1:15" ht="13.5" customHeight="1" thickTop="1" x14ac:dyDescent="0.2">
      <c r="A46" s="384"/>
      <c r="B46" s="247" t="s">
        <v>12</v>
      </c>
      <c r="C46" s="248">
        <f t="shared" si="2"/>
        <v>1473</v>
      </c>
      <c r="D46" s="248">
        <f t="shared" si="2"/>
        <v>2006</v>
      </c>
      <c r="E46" s="248">
        <f t="shared" si="2"/>
        <v>831</v>
      </c>
      <c r="F46" s="248">
        <f t="shared" si="2"/>
        <v>713</v>
      </c>
      <c r="G46" s="248">
        <f t="shared" si="2"/>
        <v>20</v>
      </c>
      <c r="H46" s="248">
        <f t="shared" si="2"/>
        <v>16</v>
      </c>
      <c r="I46" s="248">
        <f t="shared" si="2"/>
        <v>1409</v>
      </c>
      <c r="J46" s="248">
        <f t="shared" si="2"/>
        <v>57</v>
      </c>
      <c r="K46" s="248">
        <f t="shared" si="2"/>
        <v>9</v>
      </c>
      <c r="L46" s="248">
        <f t="shared" si="2"/>
        <v>2</v>
      </c>
      <c r="M46" s="248">
        <f t="shared" si="2"/>
        <v>6536</v>
      </c>
      <c r="N46" s="249" t="s">
        <v>193</v>
      </c>
      <c r="O46" s="387"/>
    </row>
    <row r="50" spans="4:6" ht="20.100000000000001" customHeight="1" x14ac:dyDescent="0.2">
      <c r="E50" s="155" t="s">
        <v>300</v>
      </c>
      <c r="F50" s="155" t="s">
        <v>301</v>
      </c>
    </row>
    <row r="51" spans="4:6" ht="20.100000000000001" customHeight="1" x14ac:dyDescent="0.2">
      <c r="D51" s="155" t="s">
        <v>374</v>
      </c>
      <c r="E51" s="155">
        <v>501</v>
      </c>
      <c r="F51" s="155">
        <v>278</v>
      </c>
    </row>
    <row r="52" spans="4:6" ht="20.100000000000001" customHeight="1" x14ac:dyDescent="0.2">
      <c r="D52" s="155" t="s">
        <v>373</v>
      </c>
      <c r="E52" s="155">
        <v>387</v>
      </c>
      <c r="F52" s="155">
        <v>179</v>
      </c>
    </row>
    <row r="53" spans="4:6" ht="20.100000000000001" customHeight="1" x14ac:dyDescent="0.2">
      <c r="D53" s="155" t="s">
        <v>379</v>
      </c>
      <c r="E53" s="155">
        <v>374</v>
      </c>
      <c r="F53" s="155">
        <v>251</v>
      </c>
    </row>
    <row r="54" spans="4:6" ht="20.100000000000001" customHeight="1" x14ac:dyDescent="0.2">
      <c r="D54" s="155" t="s">
        <v>376</v>
      </c>
      <c r="E54" s="155">
        <v>254</v>
      </c>
      <c r="F54" s="155">
        <v>125</v>
      </c>
    </row>
    <row r="55" spans="4:6" ht="20.100000000000001" customHeight="1" x14ac:dyDescent="0.2">
      <c r="D55" s="155" t="s">
        <v>375</v>
      </c>
      <c r="E55" s="155">
        <v>208</v>
      </c>
      <c r="F55" s="155">
        <v>114</v>
      </c>
    </row>
    <row r="56" spans="4:6" ht="20.100000000000001" customHeight="1" x14ac:dyDescent="0.2">
      <c r="D56" s="155" t="s">
        <v>380</v>
      </c>
      <c r="E56" s="155">
        <v>43</v>
      </c>
      <c r="F56" s="155">
        <v>6</v>
      </c>
    </row>
    <row r="57" spans="4:6" ht="20.100000000000001" customHeight="1" x14ac:dyDescent="0.2">
      <c r="D57" s="155" t="s">
        <v>377</v>
      </c>
      <c r="E57" s="155">
        <v>10</v>
      </c>
      <c r="F57" s="155">
        <v>3</v>
      </c>
    </row>
    <row r="58" spans="4:6" ht="20.100000000000001" customHeight="1" x14ac:dyDescent="0.2">
      <c r="D58" s="155" t="s">
        <v>378</v>
      </c>
      <c r="E58" s="155">
        <v>7</v>
      </c>
      <c r="F58" s="155">
        <v>2</v>
      </c>
    </row>
    <row r="59" spans="4:6" ht="20.100000000000001" customHeight="1" x14ac:dyDescent="0.2">
      <c r="D59" s="155" t="s">
        <v>381</v>
      </c>
      <c r="E59" s="155">
        <v>5</v>
      </c>
      <c r="F59" s="155">
        <v>0</v>
      </c>
    </row>
    <row r="60" spans="4:6" ht="20.100000000000001" customHeight="1" x14ac:dyDescent="0.2">
      <c r="D60" s="155" t="s">
        <v>352</v>
      </c>
      <c r="E60" s="155">
        <v>1</v>
      </c>
      <c r="F60" s="155">
        <v>1</v>
      </c>
    </row>
    <row r="160" ht="30.75" customHeight="1" x14ac:dyDescent="0.2"/>
    <row r="161" ht="30.75" customHeight="1" x14ac:dyDescent="0.2"/>
  </sheetData>
  <mergeCells count="36">
    <mergeCell ref="A44:A46"/>
    <mergeCell ref="O44:O46"/>
    <mergeCell ref="A35:A37"/>
    <mergeCell ref="O35:O37"/>
    <mergeCell ref="A38:A40"/>
    <mergeCell ref="O38:O40"/>
    <mergeCell ref="A41:A43"/>
    <mergeCell ref="O41:O43"/>
    <mergeCell ref="A26:A28"/>
    <mergeCell ref="O26:O28"/>
    <mergeCell ref="A29:A31"/>
    <mergeCell ref="O29:O31"/>
    <mergeCell ref="A32:A34"/>
    <mergeCell ref="O32:O34"/>
    <mergeCell ref="A17:A19"/>
    <mergeCell ref="O17:O19"/>
    <mergeCell ref="A20:A22"/>
    <mergeCell ref="O20:O22"/>
    <mergeCell ref="A23:A25"/>
    <mergeCell ref="O23:O25"/>
    <mergeCell ref="A8:A10"/>
    <mergeCell ref="O8:O10"/>
    <mergeCell ref="A11:A13"/>
    <mergeCell ref="O11:O13"/>
    <mergeCell ref="A14:A16"/>
    <mergeCell ref="O14:O16"/>
    <mergeCell ref="A1:O1"/>
    <mergeCell ref="A2:O2"/>
    <mergeCell ref="A3:O3"/>
    <mergeCell ref="A4:O4"/>
    <mergeCell ref="A6:A7"/>
    <mergeCell ref="B6:B7"/>
    <mergeCell ref="C6:L6"/>
    <mergeCell ref="M6:M7"/>
    <mergeCell ref="N6:N7"/>
    <mergeCell ref="O6:O7"/>
  </mergeCells>
  <printOptions horizontalCentered="1" verticalCentered="1"/>
  <pageMargins left="0" right="0" top="0" bottom="0" header="0" footer="0"/>
  <pageSetup paperSize="9" scale="80" orientation="landscape" r:id="rId1"/>
  <headerFooter alignWithMargins="0"/>
  <rowBreaks count="1" manualBreakCount="1">
    <brk id="37" max="16383"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9"/>
  <sheetViews>
    <sheetView rightToLeft="1" view="pageBreakPreview" zoomScaleNormal="100" zoomScaleSheetLayoutView="100" workbookViewId="0">
      <selection activeCell="A6" sqref="A6:A7"/>
    </sheetView>
  </sheetViews>
  <sheetFormatPr defaultColWidth="9.125" defaultRowHeight="20.100000000000001" customHeight="1" x14ac:dyDescent="0.2"/>
  <cols>
    <col min="1" max="1" width="20.125" style="26" customWidth="1"/>
    <col min="2" max="2" width="5.25" style="27" bestFit="1" customWidth="1"/>
    <col min="3" max="3" width="9.25" style="26" customWidth="1"/>
    <col min="4" max="15" width="6" style="26" customWidth="1"/>
    <col min="16" max="17" width="9.125" style="26"/>
    <col min="18" max="18" width="6.875" style="26" bestFit="1" customWidth="1"/>
    <col min="19" max="19" width="19.875" style="26" customWidth="1"/>
    <col min="20" max="16384" width="9.125" style="26"/>
  </cols>
  <sheetData>
    <row r="1" spans="1:19" s="15" customFormat="1" ht="18" x14ac:dyDescent="0.2">
      <c r="A1" s="316" t="s">
        <v>435</v>
      </c>
      <c r="B1" s="316"/>
      <c r="C1" s="316"/>
      <c r="D1" s="316"/>
      <c r="E1" s="316"/>
      <c r="F1" s="316"/>
      <c r="G1" s="316"/>
      <c r="H1" s="316"/>
      <c r="I1" s="316"/>
      <c r="J1" s="316"/>
      <c r="K1" s="316"/>
      <c r="L1" s="316"/>
      <c r="M1" s="316"/>
      <c r="N1" s="316"/>
      <c r="O1" s="316"/>
      <c r="P1" s="316"/>
      <c r="Q1" s="316"/>
      <c r="R1" s="316"/>
      <c r="S1" s="316"/>
    </row>
    <row r="2" spans="1:19" s="16" customFormat="1" ht="18" x14ac:dyDescent="0.2">
      <c r="A2" s="395" t="s">
        <v>388</v>
      </c>
      <c r="B2" s="395"/>
      <c r="C2" s="395"/>
      <c r="D2" s="395"/>
      <c r="E2" s="395"/>
      <c r="F2" s="395"/>
      <c r="G2" s="395"/>
      <c r="H2" s="395"/>
      <c r="I2" s="395"/>
      <c r="J2" s="395"/>
      <c r="K2" s="395"/>
      <c r="L2" s="395"/>
      <c r="M2" s="395"/>
      <c r="N2" s="395"/>
      <c r="O2" s="395"/>
      <c r="P2" s="395"/>
      <c r="Q2" s="395"/>
      <c r="R2" s="395"/>
      <c r="S2" s="395"/>
    </row>
    <row r="3" spans="1:19" s="17" customFormat="1" ht="16.5" customHeight="1" x14ac:dyDescent="0.2">
      <c r="A3" s="396" t="s">
        <v>460</v>
      </c>
      <c r="B3" s="396"/>
      <c r="C3" s="396"/>
      <c r="D3" s="396"/>
      <c r="E3" s="396"/>
      <c r="F3" s="396"/>
      <c r="G3" s="396"/>
      <c r="H3" s="396"/>
      <c r="I3" s="396"/>
      <c r="J3" s="396"/>
      <c r="K3" s="396"/>
      <c r="L3" s="396"/>
      <c r="M3" s="396"/>
      <c r="N3" s="396"/>
      <c r="O3" s="396"/>
      <c r="P3" s="396"/>
      <c r="Q3" s="396"/>
      <c r="R3" s="396"/>
      <c r="S3" s="396"/>
    </row>
    <row r="4" spans="1:19" s="17" customFormat="1" ht="18" x14ac:dyDescent="0.2">
      <c r="A4" s="318" t="s">
        <v>389</v>
      </c>
      <c r="B4" s="318"/>
      <c r="C4" s="318"/>
      <c r="D4" s="318"/>
      <c r="E4" s="318"/>
      <c r="F4" s="318"/>
      <c r="G4" s="318"/>
      <c r="H4" s="318"/>
      <c r="I4" s="318"/>
      <c r="J4" s="318"/>
      <c r="K4" s="318"/>
      <c r="L4" s="318"/>
      <c r="M4" s="318"/>
      <c r="N4" s="318"/>
      <c r="O4" s="318"/>
      <c r="P4" s="318"/>
      <c r="Q4" s="318"/>
      <c r="R4" s="318"/>
      <c r="S4" s="318"/>
    </row>
    <row r="5" spans="1:19" s="19" customFormat="1" ht="18.75" customHeight="1" x14ac:dyDescent="0.2">
      <c r="A5" s="18" t="s">
        <v>507</v>
      </c>
      <c r="D5" s="20"/>
      <c r="F5" s="20"/>
      <c r="H5" s="20"/>
      <c r="S5" s="21" t="s">
        <v>506</v>
      </c>
    </row>
    <row r="6" spans="1:19" s="22" customFormat="1" ht="16.5" customHeight="1" x14ac:dyDescent="0.2">
      <c r="A6" s="392" t="s">
        <v>185</v>
      </c>
      <c r="B6" s="393" t="s">
        <v>347</v>
      </c>
      <c r="C6" s="394" t="s">
        <v>387</v>
      </c>
      <c r="D6" s="394"/>
      <c r="E6" s="394"/>
      <c r="F6" s="394"/>
      <c r="G6" s="394"/>
      <c r="H6" s="394"/>
      <c r="I6" s="394"/>
      <c r="J6" s="394"/>
      <c r="K6" s="394"/>
      <c r="L6" s="394"/>
      <c r="M6" s="394"/>
      <c r="N6" s="394"/>
      <c r="O6" s="394"/>
      <c r="P6" s="394"/>
      <c r="Q6" s="394"/>
      <c r="R6" s="397" t="s">
        <v>348</v>
      </c>
      <c r="S6" s="398" t="s">
        <v>186</v>
      </c>
    </row>
    <row r="7" spans="1:19" s="23" customFormat="1" ht="48" customHeight="1" x14ac:dyDescent="0.2">
      <c r="A7" s="392"/>
      <c r="B7" s="393"/>
      <c r="C7" s="178" t="s">
        <v>390</v>
      </c>
      <c r="D7" s="178" t="s">
        <v>210</v>
      </c>
      <c r="E7" s="178" t="s">
        <v>211</v>
      </c>
      <c r="F7" s="178" t="s">
        <v>212</v>
      </c>
      <c r="G7" s="178" t="s">
        <v>213</v>
      </c>
      <c r="H7" s="178" t="s">
        <v>113</v>
      </c>
      <c r="I7" s="178" t="s">
        <v>114</v>
      </c>
      <c r="J7" s="178" t="s">
        <v>115</v>
      </c>
      <c r="K7" s="178" t="s">
        <v>116</v>
      </c>
      <c r="L7" s="178" t="s">
        <v>117</v>
      </c>
      <c r="M7" s="178" t="s">
        <v>118</v>
      </c>
      <c r="N7" s="178" t="s">
        <v>119</v>
      </c>
      <c r="O7" s="178" t="s">
        <v>120</v>
      </c>
      <c r="P7" s="178" t="s">
        <v>386</v>
      </c>
      <c r="Q7" s="250" t="s">
        <v>214</v>
      </c>
      <c r="R7" s="397"/>
      <c r="S7" s="398"/>
    </row>
    <row r="8" spans="1:19" s="24" customFormat="1" ht="14.45" customHeight="1" thickBot="1" x14ac:dyDescent="0.25">
      <c r="A8" s="376" t="s">
        <v>187</v>
      </c>
      <c r="B8" s="157" t="s">
        <v>188</v>
      </c>
      <c r="C8" s="167">
        <v>10</v>
      </c>
      <c r="D8" s="167">
        <v>54</v>
      </c>
      <c r="E8" s="167">
        <v>82</v>
      </c>
      <c r="F8" s="167">
        <v>76</v>
      </c>
      <c r="G8" s="167">
        <v>38</v>
      </c>
      <c r="H8" s="167">
        <v>3</v>
      </c>
      <c r="I8" s="167">
        <v>0</v>
      </c>
      <c r="J8" s="167">
        <v>0</v>
      </c>
      <c r="K8" s="167">
        <v>0</v>
      </c>
      <c r="L8" s="167">
        <v>0</v>
      </c>
      <c r="M8" s="167">
        <v>0</v>
      </c>
      <c r="N8" s="167">
        <v>0</v>
      </c>
      <c r="O8" s="167">
        <v>0</v>
      </c>
      <c r="P8" s="167">
        <v>0</v>
      </c>
      <c r="Q8" s="167">
        <f>SUM(C8:P8)</f>
        <v>263</v>
      </c>
      <c r="R8" s="158" t="s">
        <v>189</v>
      </c>
      <c r="S8" s="378" t="s">
        <v>190</v>
      </c>
    </row>
    <row r="9" spans="1:19" s="24" customFormat="1" ht="14.45" customHeight="1" thickTop="1" thickBot="1" x14ac:dyDescent="0.25">
      <c r="A9" s="377"/>
      <c r="B9" s="159" t="s">
        <v>191</v>
      </c>
      <c r="C9" s="170">
        <v>3</v>
      </c>
      <c r="D9" s="170">
        <v>39</v>
      </c>
      <c r="E9" s="170">
        <v>54</v>
      </c>
      <c r="F9" s="170">
        <v>48</v>
      </c>
      <c r="G9" s="170">
        <v>23</v>
      </c>
      <c r="H9" s="170">
        <v>0</v>
      </c>
      <c r="I9" s="170">
        <v>0</v>
      </c>
      <c r="J9" s="170">
        <v>0</v>
      </c>
      <c r="K9" s="170">
        <v>0</v>
      </c>
      <c r="L9" s="170">
        <v>0</v>
      </c>
      <c r="M9" s="170">
        <v>0</v>
      </c>
      <c r="N9" s="170">
        <v>0</v>
      </c>
      <c r="O9" s="170">
        <v>0</v>
      </c>
      <c r="P9" s="170">
        <v>0</v>
      </c>
      <c r="Q9" s="170">
        <f>SUM(C9:P9)</f>
        <v>167</v>
      </c>
      <c r="R9" s="160" t="s">
        <v>192</v>
      </c>
      <c r="S9" s="379"/>
    </row>
    <row r="10" spans="1:19" s="25" customFormat="1" ht="14.45" customHeight="1" thickTop="1" thickBot="1" x14ac:dyDescent="0.25">
      <c r="A10" s="377"/>
      <c r="B10" s="161" t="s">
        <v>12</v>
      </c>
      <c r="C10" s="172">
        <f>C8+C9</f>
        <v>13</v>
      </c>
      <c r="D10" s="172">
        <f t="shared" ref="D10:G10" si="0">D8+D9</f>
        <v>93</v>
      </c>
      <c r="E10" s="172">
        <f t="shared" si="0"/>
        <v>136</v>
      </c>
      <c r="F10" s="172">
        <f t="shared" si="0"/>
        <v>124</v>
      </c>
      <c r="G10" s="172">
        <f t="shared" si="0"/>
        <v>61</v>
      </c>
      <c r="H10" s="172">
        <f>H8+H9</f>
        <v>3</v>
      </c>
      <c r="I10" s="172">
        <f t="shared" ref="I10:P10" si="1">I8+I9</f>
        <v>0</v>
      </c>
      <c r="J10" s="172">
        <f t="shared" si="1"/>
        <v>0</v>
      </c>
      <c r="K10" s="172">
        <f t="shared" si="1"/>
        <v>0</v>
      </c>
      <c r="L10" s="172">
        <f t="shared" si="1"/>
        <v>0</v>
      </c>
      <c r="M10" s="172">
        <f t="shared" si="1"/>
        <v>0</v>
      </c>
      <c r="N10" s="172">
        <f t="shared" si="1"/>
        <v>0</v>
      </c>
      <c r="O10" s="172">
        <f t="shared" si="1"/>
        <v>0</v>
      </c>
      <c r="P10" s="172">
        <f t="shared" si="1"/>
        <v>0</v>
      </c>
      <c r="Q10" s="172">
        <f t="shared" ref="Q10:Q43" si="2">SUM(C10:P10)</f>
        <v>430</v>
      </c>
      <c r="R10" s="162" t="s">
        <v>193</v>
      </c>
      <c r="S10" s="379"/>
    </row>
    <row r="11" spans="1:19" s="24" customFormat="1" ht="14.45" customHeight="1" thickTop="1" thickBot="1" x14ac:dyDescent="0.25">
      <c r="A11" s="380" t="s">
        <v>383</v>
      </c>
      <c r="B11" s="163" t="s">
        <v>188</v>
      </c>
      <c r="C11" s="173">
        <v>0</v>
      </c>
      <c r="D11" s="173">
        <v>0</v>
      </c>
      <c r="E11" s="173">
        <v>4</v>
      </c>
      <c r="F11" s="173">
        <v>13</v>
      </c>
      <c r="G11" s="173">
        <v>7</v>
      </c>
      <c r="H11" s="173">
        <v>0</v>
      </c>
      <c r="I11" s="173">
        <v>0</v>
      </c>
      <c r="J11" s="173">
        <v>0</v>
      </c>
      <c r="K11" s="173">
        <v>0</v>
      </c>
      <c r="L11" s="173">
        <v>0</v>
      </c>
      <c r="M11" s="173">
        <v>0</v>
      </c>
      <c r="N11" s="173">
        <v>0</v>
      </c>
      <c r="O11" s="173">
        <v>0</v>
      </c>
      <c r="P11" s="173">
        <v>0</v>
      </c>
      <c r="Q11" s="173">
        <f t="shared" si="2"/>
        <v>24</v>
      </c>
      <c r="R11" s="164" t="s">
        <v>189</v>
      </c>
      <c r="S11" s="381" t="s">
        <v>465</v>
      </c>
    </row>
    <row r="12" spans="1:19" s="24" customFormat="1" ht="14.45" customHeight="1" thickTop="1" thickBot="1" x14ac:dyDescent="0.25">
      <c r="A12" s="380"/>
      <c r="B12" s="163" t="s">
        <v>191</v>
      </c>
      <c r="C12" s="173">
        <v>0</v>
      </c>
      <c r="D12" s="173">
        <v>0</v>
      </c>
      <c r="E12" s="173">
        <v>0</v>
      </c>
      <c r="F12" s="173">
        <v>0</v>
      </c>
      <c r="G12" s="173">
        <v>0</v>
      </c>
      <c r="H12" s="173">
        <v>0</v>
      </c>
      <c r="I12" s="173">
        <v>0</v>
      </c>
      <c r="J12" s="173">
        <v>0</v>
      </c>
      <c r="K12" s="173">
        <v>0</v>
      </c>
      <c r="L12" s="173">
        <v>0</v>
      </c>
      <c r="M12" s="173">
        <v>0</v>
      </c>
      <c r="N12" s="173">
        <v>0</v>
      </c>
      <c r="O12" s="173">
        <v>0</v>
      </c>
      <c r="P12" s="173">
        <v>0</v>
      </c>
      <c r="Q12" s="173">
        <f t="shared" si="2"/>
        <v>0</v>
      </c>
      <c r="R12" s="164" t="s">
        <v>192</v>
      </c>
      <c r="S12" s="381"/>
    </row>
    <row r="13" spans="1:19" s="25" customFormat="1" ht="14.45" customHeight="1" thickTop="1" thickBot="1" x14ac:dyDescent="0.25">
      <c r="A13" s="380"/>
      <c r="B13" s="230" t="s">
        <v>12</v>
      </c>
      <c r="C13" s="175">
        <f>C11+C12</f>
        <v>0</v>
      </c>
      <c r="D13" s="175">
        <f t="shared" ref="D13:P13" si="3">D11+D12</f>
        <v>0</v>
      </c>
      <c r="E13" s="175">
        <f t="shared" si="3"/>
        <v>4</v>
      </c>
      <c r="F13" s="175">
        <f t="shared" si="3"/>
        <v>13</v>
      </c>
      <c r="G13" s="175">
        <f t="shared" si="3"/>
        <v>7</v>
      </c>
      <c r="H13" s="175">
        <f t="shared" si="3"/>
        <v>0</v>
      </c>
      <c r="I13" s="175">
        <f t="shared" si="3"/>
        <v>0</v>
      </c>
      <c r="J13" s="175">
        <f t="shared" si="3"/>
        <v>0</v>
      </c>
      <c r="K13" s="175">
        <f t="shared" si="3"/>
        <v>0</v>
      </c>
      <c r="L13" s="175">
        <f t="shared" si="3"/>
        <v>0</v>
      </c>
      <c r="M13" s="175">
        <f t="shared" si="3"/>
        <v>0</v>
      </c>
      <c r="N13" s="175">
        <f t="shared" si="3"/>
        <v>0</v>
      </c>
      <c r="O13" s="175">
        <f t="shared" si="3"/>
        <v>0</v>
      </c>
      <c r="P13" s="175">
        <f t="shared" si="3"/>
        <v>0</v>
      </c>
      <c r="Q13" s="175">
        <f t="shared" si="2"/>
        <v>24</v>
      </c>
      <c r="R13" s="232" t="s">
        <v>193</v>
      </c>
      <c r="S13" s="381"/>
    </row>
    <row r="14" spans="1:19" s="24" customFormat="1" ht="14.45" customHeight="1" thickTop="1" thickBot="1" x14ac:dyDescent="0.25">
      <c r="A14" s="376" t="s">
        <v>194</v>
      </c>
      <c r="B14" s="157" t="s">
        <v>188</v>
      </c>
      <c r="C14" s="167">
        <v>7</v>
      </c>
      <c r="D14" s="167">
        <v>15</v>
      </c>
      <c r="E14" s="167">
        <v>30</v>
      </c>
      <c r="F14" s="167">
        <v>26</v>
      </c>
      <c r="G14" s="167">
        <v>16</v>
      </c>
      <c r="H14" s="167">
        <v>11</v>
      </c>
      <c r="I14" s="167">
        <v>3</v>
      </c>
      <c r="J14" s="167">
        <v>1</v>
      </c>
      <c r="K14" s="167">
        <v>2</v>
      </c>
      <c r="L14" s="167">
        <v>1</v>
      </c>
      <c r="M14" s="167">
        <v>1</v>
      </c>
      <c r="N14" s="167">
        <v>0</v>
      </c>
      <c r="O14" s="167">
        <v>0</v>
      </c>
      <c r="P14" s="167">
        <v>1</v>
      </c>
      <c r="Q14" s="167">
        <f t="shared" si="2"/>
        <v>114</v>
      </c>
      <c r="R14" s="158" t="s">
        <v>189</v>
      </c>
      <c r="S14" s="378" t="s">
        <v>195</v>
      </c>
    </row>
    <row r="15" spans="1:19" s="24" customFormat="1" ht="14.45" customHeight="1" thickTop="1" thickBot="1" x14ac:dyDescent="0.25">
      <c r="A15" s="377"/>
      <c r="B15" s="159" t="s">
        <v>191</v>
      </c>
      <c r="C15" s="170">
        <v>12</v>
      </c>
      <c r="D15" s="170">
        <v>27</v>
      </c>
      <c r="E15" s="170">
        <v>28</v>
      </c>
      <c r="F15" s="170">
        <v>22</v>
      </c>
      <c r="G15" s="170">
        <v>18</v>
      </c>
      <c r="H15" s="170">
        <v>11</v>
      </c>
      <c r="I15" s="170">
        <v>10</v>
      </c>
      <c r="J15" s="170">
        <v>5</v>
      </c>
      <c r="K15" s="170">
        <v>4</v>
      </c>
      <c r="L15" s="170">
        <v>2</v>
      </c>
      <c r="M15" s="170">
        <v>1</v>
      </c>
      <c r="N15" s="170">
        <v>0</v>
      </c>
      <c r="O15" s="170">
        <v>0</v>
      </c>
      <c r="P15" s="170">
        <v>0</v>
      </c>
      <c r="Q15" s="170">
        <f t="shared" si="2"/>
        <v>140</v>
      </c>
      <c r="R15" s="160" t="s">
        <v>192</v>
      </c>
      <c r="S15" s="379"/>
    </row>
    <row r="16" spans="1:19" s="25" customFormat="1" ht="14.45" customHeight="1" thickTop="1" thickBot="1" x14ac:dyDescent="0.25">
      <c r="A16" s="377"/>
      <c r="B16" s="161" t="s">
        <v>12</v>
      </c>
      <c r="C16" s="172">
        <f>C14+C15</f>
        <v>19</v>
      </c>
      <c r="D16" s="172">
        <f t="shared" ref="D16:P16" si="4">D14+D15</f>
        <v>42</v>
      </c>
      <c r="E16" s="172">
        <f t="shared" si="4"/>
        <v>58</v>
      </c>
      <c r="F16" s="172">
        <f t="shared" si="4"/>
        <v>48</v>
      </c>
      <c r="G16" s="172">
        <f t="shared" si="4"/>
        <v>34</v>
      </c>
      <c r="H16" s="172">
        <f t="shared" si="4"/>
        <v>22</v>
      </c>
      <c r="I16" s="172">
        <f t="shared" si="4"/>
        <v>13</v>
      </c>
      <c r="J16" s="172">
        <f t="shared" si="4"/>
        <v>6</v>
      </c>
      <c r="K16" s="172">
        <f t="shared" si="4"/>
        <v>6</v>
      </c>
      <c r="L16" s="172">
        <f t="shared" si="4"/>
        <v>3</v>
      </c>
      <c r="M16" s="172">
        <f t="shared" si="4"/>
        <v>2</v>
      </c>
      <c r="N16" s="172">
        <f t="shared" si="4"/>
        <v>0</v>
      </c>
      <c r="O16" s="172">
        <f t="shared" si="4"/>
        <v>0</v>
      </c>
      <c r="P16" s="172">
        <f t="shared" si="4"/>
        <v>1</v>
      </c>
      <c r="Q16" s="172">
        <f t="shared" si="2"/>
        <v>254</v>
      </c>
      <c r="R16" s="162" t="s">
        <v>193</v>
      </c>
      <c r="S16" s="379"/>
    </row>
    <row r="17" spans="1:19" s="24" customFormat="1" ht="14.45" customHeight="1" thickTop="1" thickBot="1" x14ac:dyDescent="0.25">
      <c r="A17" s="380" t="s">
        <v>196</v>
      </c>
      <c r="B17" s="163" t="s">
        <v>188</v>
      </c>
      <c r="C17" s="173">
        <v>8</v>
      </c>
      <c r="D17" s="173">
        <v>15</v>
      </c>
      <c r="E17" s="173">
        <v>3</v>
      </c>
      <c r="F17" s="173">
        <v>3</v>
      </c>
      <c r="G17" s="173">
        <v>1</v>
      </c>
      <c r="H17" s="173">
        <v>0</v>
      </c>
      <c r="I17" s="173">
        <v>0</v>
      </c>
      <c r="J17" s="173">
        <v>0</v>
      </c>
      <c r="K17" s="173">
        <v>0</v>
      </c>
      <c r="L17" s="173">
        <v>0</v>
      </c>
      <c r="M17" s="173">
        <v>0</v>
      </c>
      <c r="N17" s="173">
        <v>0</v>
      </c>
      <c r="O17" s="173">
        <v>0</v>
      </c>
      <c r="P17" s="173">
        <v>0</v>
      </c>
      <c r="Q17" s="173">
        <f t="shared" si="2"/>
        <v>30</v>
      </c>
      <c r="R17" s="164" t="s">
        <v>189</v>
      </c>
      <c r="S17" s="381" t="s">
        <v>197</v>
      </c>
    </row>
    <row r="18" spans="1:19" s="24" customFormat="1" ht="14.45" customHeight="1" thickTop="1" thickBot="1" x14ac:dyDescent="0.25">
      <c r="A18" s="380"/>
      <c r="B18" s="163" t="s">
        <v>191</v>
      </c>
      <c r="C18" s="173">
        <v>4</v>
      </c>
      <c r="D18" s="173">
        <v>9</v>
      </c>
      <c r="E18" s="173">
        <v>1</v>
      </c>
      <c r="F18" s="173">
        <v>1</v>
      </c>
      <c r="G18" s="173">
        <v>0</v>
      </c>
      <c r="H18" s="173">
        <v>0</v>
      </c>
      <c r="I18" s="173">
        <v>0</v>
      </c>
      <c r="J18" s="173">
        <v>0</v>
      </c>
      <c r="K18" s="173">
        <v>0</v>
      </c>
      <c r="L18" s="173">
        <v>0</v>
      </c>
      <c r="M18" s="173">
        <v>0</v>
      </c>
      <c r="N18" s="173">
        <v>0</v>
      </c>
      <c r="O18" s="173">
        <v>0</v>
      </c>
      <c r="P18" s="173">
        <v>0</v>
      </c>
      <c r="Q18" s="173">
        <f t="shared" si="2"/>
        <v>15</v>
      </c>
      <c r="R18" s="164" t="s">
        <v>192</v>
      </c>
      <c r="S18" s="381"/>
    </row>
    <row r="19" spans="1:19" s="25" customFormat="1" ht="14.45" customHeight="1" thickTop="1" thickBot="1" x14ac:dyDescent="0.25">
      <c r="A19" s="380"/>
      <c r="B19" s="230" t="s">
        <v>12</v>
      </c>
      <c r="C19" s="175">
        <f>C17+C18</f>
        <v>12</v>
      </c>
      <c r="D19" s="175">
        <f t="shared" ref="D19:P19" si="5">D17+D18</f>
        <v>24</v>
      </c>
      <c r="E19" s="175">
        <f t="shared" si="5"/>
        <v>4</v>
      </c>
      <c r="F19" s="175">
        <f t="shared" si="5"/>
        <v>4</v>
      </c>
      <c r="G19" s="175">
        <f t="shared" si="5"/>
        <v>1</v>
      </c>
      <c r="H19" s="175">
        <f t="shared" si="5"/>
        <v>0</v>
      </c>
      <c r="I19" s="175">
        <f t="shared" si="5"/>
        <v>0</v>
      </c>
      <c r="J19" s="175">
        <f t="shared" si="5"/>
        <v>0</v>
      </c>
      <c r="K19" s="175">
        <f t="shared" si="5"/>
        <v>0</v>
      </c>
      <c r="L19" s="175">
        <f t="shared" si="5"/>
        <v>0</v>
      </c>
      <c r="M19" s="175">
        <f t="shared" si="5"/>
        <v>0</v>
      </c>
      <c r="N19" s="175">
        <f t="shared" si="5"/>
        <v>0</v>
      </c>
      <c r="O19" s="175">
        <f t="shared" si="5"/>
        <v>0</v>
      </c>
      <c r="P19" s="175">
        <f t="shared" si="5"/>
        <v>0</v>
      </c>
      <c r="Q19" s="175">
        <f t="shared" si="2"/>
        <v>45</v>
      </c>
      <c r="R19" s="232" t="s">
        <v>193</v>
      </c>
      <c r="S19" s="381"/>
    </row>
    <row r="20" spans="1:19" s="24" customFormat="1" ht="14.45" customHeight="1" thickTop="1" thickBot="1" x14ac:dyDescent="0.25">
      <c r="A20" s="376" t="s">
        <v>198</v>
      </c>
      <c r="B20" s="157" t="s">
        <v>188</v>
      </c>
      <c r="C20" s="167">
        <v>0</v>
      </c>
      <c r="D20" s="167">
        <v>8</v>
      </c>
      <c r="E20" s="167">
        <v>7</v>
      </c>
      <c r="F20" s="167">
        <v>2</v>
      </c>
      <c r="G20" s="167">
        <v>0</v>
      </c>
      <c r="H20" s="167">
        <v>0</v>
      </c>
      <c r="I20" s="167">
        <v>0</v>
      </c>
      <c r="J20" s="167">
        <v>0</v>
      </c>
      <c r="K20" s="167">
        <v>0</v>
      </c>
      <c r="L20" s="167">
        <v>0</v>
      </c>
      <c r="M20" s="167">
        <v>0</v>
      </c>
      <c r="N20" s="167">
        <v>0</v>
      </c>
      <c r="O20" s="167">
        <v>0</v>
      </c>
      <c r="P20" s="167">
        <v>0</v>
      </c>
      <c r="Q20" s="167">
        <f t="shared" si="2"/>
        <v>17</v>
      </c>
      <c r="R20" s="158" t="s">
        <v>189</v>
      </c>
      <c r="S20" s="378" t="s">
        <v>199</v>
      </c>
    </row>
    <row r="21" spans="1:19" s="24" customFormat="1" ht="14.45" customHeight="1" thickTop="1" thickBot="1" x14ac:dyDescent="0.25">
      <c r="A21" s="377"/>
      <c r="B21" s="159" t="s">
        <v>191</v>
      </c>
      <c r="C21" s="170">
        <v>0</v>
      </c>
      <c r="D21" s="170">
        <v>1</v>
      </c>
      <c r="E21" s="170">
        <v>3</v>
      </c>
      <c r="F21" s="170">
        <v>1</v>
      </c>
      <c r="G21" s="170">
        <v>0</v>
      </c>
      <c r="H21" s="170">
        <v>0</v>
      </c>
      <c r="I21" s="170">
        <v>0</v>
      </c>
      <c r="J21" s="170">
        <v>0</v>
      </c>
      <c r="K21" s="170">
        <v>0</v>
      </c>
      <c r="L21" s="170">
        <v>0</v>
      </c>
      <c r="M21" s="170">
        <v>0</v>
      </c>
      <c r="N21" s="170">
        <v>0</v>
      </c>
      <c r="O21" s="170">
        <v>0</v>
      </c>
      <c r="P21" s="170">
        <v>0</v>
      </c>
      <c r="Q21" s="170">
        <f t="shared" si="2"/>
        <v>5</v>
      </c>
      <c r="R21" s="160" t="s">
        <v>192</v>
      </c>
      <c r="S21" s="379"/>
    </row>
    <row r="22" spans="1:19" s="25" customFormat="1" ht="14.45" customHeight="1" thickTop="1" thickBot="1" x14ac:dyDescent="0.25">
      <c r="A22" s="377"/>
      <c r="B22" s="161" t="s">
        <v>12</v>
      </c>
      <c r="C22" s="172">
        <f>C20+C21</f>
        <v>0</v>
      </c>
      <c r="D22" s="172">
        <f t="shared" ref="D22:P22" si="6">D20+D21</f>
        <v>9</v>
      </c>
      <c r="E22" s="172">
        <f t="shared" si="6"/>
        <v>10</v>
      </c>
      <c r="F22" s="172">
        <f t="shared" si="6"/>
        <v>3</v>
      </c>
      <c r="G22" s="172">
        <f t="shared" si="6"/>
        <v>0</v>
      </c>
      <c r="H22" s="172">
        <f t="shared" si="6"/>
        <v>0</v>
      </c>
      <c r="I22" s="172">
        <f t="shared" si="6"/>
        <v>0</v>
      </c>
      <c r="J22" s="172">
        <f t="shared" si="6"/>
        <v>0</v>
      </c>
      <c r="K22" s="172">
        <f t="shared" si="6"/>
        <v>0</v>
      </c>
      <c r="L22" s="172">
        <f t="shared" si="6"/>
        <v>0</v>
      </c>
      <c r="M22" s="172">
        <f t="shared" si="6"/>
        <v>0</v>
      </c>
      <c r="N22" s="172">
        <f t="shared" si="6"/>
        <v>0</v>
      </c>
      <c r="O22" s="172">
        <f t="shared" si="6"/>
        <v>0</v>
      </c>
      <c r="P22" s="172">
        <f t="shared" si="6"/>
        <v>0</v>
      </c>
      <c r="Q22" s="172">
        <f t="shared" si="2"/>
        <v>22</v>
      </c>
      <c r="R22" s="162" t="s">
        <v>193</v>
      </c>
      <c r="S22" s="379"/>
    </row>
    <row r="23" spans="1:19" s="24" customFormat="1" ht="14.45" customHeight="1" thickTop="1" thickBot="1" x14ac:dyDescent="0.25">
      <c r="A23" s="380" t="s">
        <v>200</v>
      </c>
      <c r="B23" s="163" t="s">
        <v>188</v>
      </c>
      <c r="C23" s="173">
        <v>23</v>
      </c>
      <c r="D23" s="173">
        <v>89</v>
      </c>
      <c r="E23" s="173">
        <v>130</v>
      </c>
      <c r="F23" s="173">
        <v>152</v>
      </c>
      <c r="G23" s="173">
        <v>169</v>
      </c>
      <c r="H23" s="173">
        <v>127</v>
      </c>
      <c r="I23" s="173">
        <v>146</v>
      </c>
      <c r="J23" s="173">
        <v>130</v>
      </c>
      <c r="K23" s="173">
        <v>112</v>
      </c>
      <c r="L23" s="173">
        <v>85</v>
      </c>
      <c r="M23" s="173">
        <v>58</v>
      </c>
      <c r="N23" s="173">
        <v>45</v>
      </c>
      <c r="O23" s="173">
        <v>41</v>
      </c>
      <c r="P23" s="173">
        <v>174</v>
      </c>
      <c r="Q23" s="173">
        <f t="shared" si="2"/>
        <v>1481</v>
      </c>
      <c r="R23" s="164" t="s">
        <v>189</v>
      </c>
      <c r="S23" s="381" t="s">
        <v>201</v>
      </c>
    </row>
    <row r="24" spans="1:19" s="24" customFormat="1" ht="14.45" customHeight="1" thickTop="1" thickBot="1" x14ac:dyDescent="0.25">
      <c r="A24" s="380"/>
      <c r="B24" s="163" t="s">
        <v>191</v>
      </c>
      <c r="C24" s="173">
        <v>24</v>
      </c>
      <c r="D24" s="173">
        <v>91</v>
      </c>
      <c r="E24" s="173">
        <v>113</v>
      </c>
      <c r="F24" s="173">
        <v>130</v>
      </c>
      <c r="G24" s="173">
        <v>91</v>
      </c>
      <c r="H24" s="173">
        <v>89</v>
      </c>
      <c r="I24" s="173">
        <v>73</v>
      </c>
      <c r="J24" s="173">
        <v>70</v>
      </c>
      <c r="K24" s="173">
        <v>60</v>
      </c>
      <c r="L24" s="173">
        <v>62</v>
      </c>
      <c r="M24" s="173">
        <v>34</v>
      </c>
      <c r="N24" s="173">
        <v>50</v>
      </c>
      <c r="O24" s="173">
        <v>26</v>
      </c>
      <c r="P24" s="173">
        <v>127</v>
      </c>
      <c r="Q24" s="173">
        <f t="shared" si="2"/>
        <v>1040</v>
      </c>
      <c r="R24" s="164" t="s">
        <v>192</v>
      </c>
      <c r="S24" s="381"/>
    </row>
    <row r="25" spans="1:19" s="25" customFormat="1" ht="14.45" customHeight="1" thickTop="1" thickBot="1" x14ac:dyDescent="0.25">
      <c r="A25" s="380"/>
      <c r="B25" s="230" t="s">
        <v>12</v>
      </c>
      <c r="C25" s="175">
        <f>C23+C24</f>
        <v>47</v>
      </c>
      <c r="D25" s="175">
        <f t="shared" ref="D25:P25" si="7">D23+D24</f>
        <v>180</v>
      </c>
      <c r="E25" s="175">
        <f t="shared" si="7"/>
        <v>243</v>
      </c>
      <c r="F25" s="175">
        <f t="shared" si="7"/>
        <v>282</v>
      </c>
      <c r="G25" s="175">
        <f t="shared" si="7"/>
        <v>260</v>
      </c>
      <c r="H25" s="175">
        <f t="shared" si="7"/>
        <v>216</v>
      </c>
      <c r="I25" s="175">
        <f t="shared" si="7"/>
        <v>219</v>
      </c>
      <c r="J25" s="175">
        <f t="shared" si="7"/>
        <v>200</v>
      </c>
      <c r="K25" s="175">
        <f t="shared" si="7"/>
        <v>172</v>
      </c>
      <c r="L25" s="175">
        <f t="shared" si="7"/>
        <v>147</v>
      </c>
      <c r="M25" s="175">
        <f t="shared" si="7"/>
        <v>92</v>
      </c>
      <c r="N25" s="175">
        <f t="shared" si="7"/>
        <v>95</v>
      </c>
      <c r="O25" s="175">
        <f t="shared" si="7"/>
        <v>67</v>
      </c>
      <c r="P25" s="175">
        <f t="shared" si="7"/>
        <v>301</v>
      </c>
      <c r="Q25" s="175">
        <f t="shared" si="2"/>
        <v>2521</v>
      </c>
      <c r="R25" s="232" t="s">
        <v>193</v>
      </c>
      <c r="S25" s="381"/>
    </row>
    <row r="26" spans="1:19" s="24" customFormat="1" ht="14.45" customHeight="1" thickTop="1" thickBot="1" x14ac:dyDescent="0.25">
      <c r="A26" s="376" t="s">
        <v>202</v>
      </c>
      <c r="B26" s="157" t="s">
        <v>188</v>
      </c>
      <c r="C26" s="167">
        <v>0</v>
      </c>
      <c r="D26" s="167">
        <v>0</v>
      </c>
      <c r="E26" s="167">
        <v>0</v>
      </c>
      <c r="F26" s="167">
        <v>5</v>
      </c>
      <c r="G26" s="167">
        <v>14</v>
      </c>
      <c r="H26" s="167">
        <v>4</v>
      </c>
      <c r="I26" s="167">
        <v>10</v>
      </c>
      <c r="J26" s="167">
        <v>6</v>
      </c>
      <c r="K26" s="167">
        <v>13</v>
      </c>
      <c r="L26" s="167">
        <v>8</v>
      </c>
      <c r="M26" s="167">
        <v>3</v>
      </c>
      <c r="N26" s="167">
        <v>2</v>
      </c>
      <c r="O26" s="167">
        <v>0</v>
      </c>
      <c r="P26" s="167">
        <v>0</v>
      </c>
      <c r="Q26" s="167">
        <f t="shared" si="2"/>
        <v>65</v>
      </c>
      <c r="R26" s="158" t="s">
        <v>189</v>
      </c>
      <c r="S26" s="378" t="s">
        <v>203</v>
      </c>
    </row>
    <row r="27" spans="1:19" s="24" customFormat="1" ht="14.45" customHeight="1" thickTop="1" thickBot="1" x14ac:dyDescent="0.25">
      <c r="A27" s="377"/>
      <c r="B27" s="159" t="s">
        <v>191</v>
      </c>
      <c r="C27" s="170">
        <v>0</v>
      </c>
      <c r="D27" s="170">
        <v>0</v>
      </c>
      <c r="E27" s="170">
        <v>0</v>
      </c>
      <c r="F27" s="170">
        <v>1</v>
      </c>
      <c r="G27" s="170">
        <v>2</v>
      </c>
      <c r="H27" s="170">
        <v>5</v>
      </c>
      <c r="I27" s="170">
        <v>13</v>
      </c>
      <c r="J27" s="170">
        <v>7</v>
      </c>
      <c r="K27" s="170">
        <v>8</v>
      </c>
      <c r="L27" s="170">
        <v>6</v>
      </c>
      <c r="M27" s="170">
        <v>1</v>
      </c>
      <c r="N27" s="170">
        <v>1</v>
      </c>
      <c r="O27" s="170">
        <v>0</v>
      </c>
      <c r="P27" s="170">
        <v>2</v>
      </c>
      <c r="Q27" s="170">
        <f t="shared" si="2"/>
        <v>46</v>
      </c>
      <c r="R27" s="160" t="s">
        <v>192</v>
      </c>
      <c r="S27" s="379"/>
    </row>
    <row r="28" spans="1:19" s="25" customFormat="1" ht="14.45" customHeight="1" thickTop="1" thickBot="1" x14ac:dyDescent="0.25">
      <c r="A28" s="377"/>
      <c r="B28" s="161" t="s">
        <v>12</v>
      </c>
      <c r="C28" s="172">
        <f>SUM(C26:C27)</f>
        <v>0</v>
      </c>
      <c r="D28" s="172">
        <f t="shared" ref="D28:P28" si="8">SUM(D26:D27)</f>
        <v>0</v>
      </c>
      <c r="E28" s="172">
        <f t="shared" si="8"/>
        <v>0</v>
      </c>
      <c r="F28" s="172">
        <f t="shared" si="8"/>
        <v>6</v>
      </c>
      <c r="G28" s="172">
        <f t="shared" si="8"/>
        <v>16</v>
      </c>
      <c r="H28" s="172">
        <f t="shared" si="8"/>
        <v>9</v>
      </c>
      <c r="I28" s="172">
        <f t="shared" si="8"/>
        <v>23</v>
      </c>
      <c r="J28" s="172">
        <f t="shared" si="8"/>
        <v>13</v>
      </c>
      <c r="K28" s="172">
        <f t="shared" si="8"/>
        <v>21</v>
      </c>
      <c r="L28" s="172">
        <f t="shared" si="8"/>
        <v>14</v>
      </c>
      <c r="M28" s="172">
        <f t="shared" si="8"/>
        <v>4</v>
      </c>
      <c r="N28" s="172">
        <f t="shared" si="8"/>
        <v>3</v>
      </c>
      <c r="O28" s="172">
        <f t="shared" si="8"/>
        <v>0</v>
      </c>
      <c r="P28" s="172">
        <f t="shared" si="8"/>
        <v>2</v>
      </c>
      <c r="Q28" s="172">
        <f t="shared" si="2"/>
        <v>111</v>
      </c>
      <c r="R28" s="162" t="s">
        <v>193</v>
      </c>
      <c r="S28" s="379"/>
    </row>
    <row r="29" spans="1:19" s="24" customFormat="1" ht="14.45" customHeight="1" thickTop="1" thickBot="1" x14ac:dyDescent="0.25">
      <c r="A29" s="380" t="s">
        <v>204</v>
      </c>
      <c r="B29" s="163" t="s">
        <v>188</v>
      </c>
      <c r="C29" s="173">
        <v>0</v>
      </c>
      <c r="D29" s="173">
        <v>18</v>
      </c>
      <c r="E29" s="173">
        <v>32</v>
      </c>
      <c r="F29" s="173">
        <v>44</v>
      </c>
      <c r="G29" s="173">
        <v>52</v>
      </c>
      <c r="H29" s="173">
        <v>51</v>
      </c>
      <c r="I29" s="173">
        <v>2</v>
      </c>
      <c r="J29" s="173">
        <v>4</v>
      </c>
      <c r="K29" s="173">
        <v>0</v>
      </c>
      <c r="L29" s="173">
        <v>0</v>
      </c>
      <c r="M29" s="173">
        <v>0</v>
      </c>
      <c r="N29" s="173">
        <v>0</v>
      </c>
      <c r="O29" s="173">
        <v>0</v>
      </c>
      <c r="P29" s="173">
        <v>0</v>
      </c>
      <c r="Q29" s="173">
        <f t="shared" si="2"/>
        <v>203</v>
      </c>
      <c r="R29" s="164" t="s">
        <v>189</v>
      </c>
      <c r="S29" s="381" t="s">
        <v>205</v>
      </c>
    </row>
    <row r="30" spans="1:19" s="24" customFormat="1" ht="14.45" customHeight="1" thickTop="1" thickBot="1" x14ac:dyDescent="0.25">
      <c r="A30" s="380"/>
      <c r="B30" s="163" t="s">
        <v>191</v>
      </c>
      <c r="C30" s="173">
        <v>0</v>
      </c>
      <c r="D30" s="173">
        <v>10</v>
      </c>
      <c r="E30" s="173">
        <v>9</v>
      </c>
      <c r="F30" s="173">
        <v>23</v>
      </c>
      <c r="G30" s="173">
        <v>23</v>
      </c>
      <c r="H30" s="173">
        <v>11</v>
      </c>
      <c r="I30" s="173">
        <v>0</v>
      </c>
      <c r="J30" s="173">
        <v>0</v>
      </c>
      <c r="K30" s="173">
        <v>0</v>
      </c>
      <c r="L30" s="173">
        <v>0</v>
      </c>
      <c r="M30" s="173">
        <v>0</v>
      </c>
      <c r="N30" s="173">
        <v>0</v>
      </c>
      <c r="O30" s="173">
        <v>0</v>
      </c>
      <c r="P30" s="173">
        <v>0</v>
      </c>
      <c r="Q30" s="173">
        <f t="shared" si="2"/>
        <v>76</v>
      </c>
      <c r="R30" s="164" t="s">
        <v>192</v>
      </c>
      <c r="S30" s="381"/>
    </row>
    <row r="31" spans="1:19" s="25" customFormat="1" ht="14.45" customHeight="1" thickTop="1" thickBot="1" x14ac:dyDescent="0.25">
      <c r="A31" s="380"/>
      <c r="B31" s="230" t="s">
        <v>12</v>
      </c>
      <c r="C31" s="175">
        <f>SUM(C29:C30)</f>
        <v>0</v>
      </c>
      <c r="D31" s="175">
        <f t="shared" ref="D31:P31" si="9">SUM(D29:D30)</f>
        <v>28</v>
      </c>
      <c r="E31" s="175">
        <f t="shared" si="9"/>
        <v>41</v>
      </c>
      <c r="F31" s="175">
        <f t="shared" si="9"/>
        <v>67</v>
      </c>
      <c r="G31" s="175">
        <f t="shared" si="9"/>
        <v>75</v>
      </c>
      <c r="H31" s="175">
        <f t="shared" si="9"/>
        <v>62</v>
      </c>
      <c r="I31" s="175">
        <f t="shared" si="9"/>
        <v>2</v>
      </c>
      <c r="J31" s="175">
        <f t="shared" si="9"/>
        <v>4</v>
      </c>
      <c r="K31" s="175">
        <f t="shared" si="9"/>
        <v>0</v>
      </c>
      <c r="L31" s="175">
        <f t="shared" si="9"/>
        <v>0</v>
      </c>
      <c r="M31" s="175">
        <f t="shared" si="9"/>
        <v>0</v>
      </c>
      <c r="N31" s="175">
        <f t="shared" si="9"/>
        <v>0</v>
      </c>
      <c r="O31" s="175">
        <f t="shared" si="9"/>
        <v>0</v>
      </c>
      <c r="P31" s="175">
        <f t="shared" si="9"/>
        <v>0</v>
      </c>
      <c r="Q31" s="175">
        <f t="shared" si="2"/>
        <v>279</v>
      </c>
      <c r="R31" s="232" t="s">
        <v>193</v>
      </c>
      <c r="S31" s="381"/>
    </row>
    <row r="32" spans="1:19" s="24" customFormat="1" ht="14.45" customHeight="1" thickTop="1" thickBot="1" x14ac:dyDescent="0.25">
      <c r="A32" s="376" t="s">
        <v>367</v>
      </c>
      <c r="B32" s="157" t="s">
        <v>188</v>
      </c>
      <c r="C32" s="167">
        <v>0</v>
      </c>
      <c r="D32" s="167">
        <v>0</v>
      </c>
      <c r="E32" s="167">
        <v>0</v>
      </c>
      <c r="F32" s="167">
        <v>0</v>
      </c>
      <c r="G32" s="167">
        <v>0</v>
      </c>
      <c r="H32" s="167">
        <v>0</v>
      </c>
      <c r="I32" s="167">
        <v>0</v>
      </c>
      <c r="J32" s="167">
        <v>0</v>
      </c>
      <c r="K32" s="167">
        <v>0</v>
      </c>
      <c r="L32" s="167">
        <v>0</v>
      </c>
      <c r="M32" s="167">
        <f t="shared" ref="M32:P34" si="10">SUM(C32:L32)</f>
        <v>0</v>
      </c>
      <c r="N32" s="167">
        <f t="shared" si="10"/>
        <v>0</v>
      </c>
      <c r="O32" s="167">
        <f t="shared" si="10"/>
        <v>0</v>
      </c>
      <c r="P32" s="167">
        <f t="shared" si="10"/>
        <v>0</v>
      </c>
      <c r="Q32" s="167">
        <f t="shared" si="2"/>
        <v>0</v>
      </c>
      <c r="R32" s="158" t="s">
        <v>189</v>
      </c>
      <c r="S32" s="378" t="s">
        <v>368</v>
      </c>
    </row>
    <row r="33" spans="1:19" s="24" customFormat="1" ht="14.45" customHeight="1" thickTop="1" thickBot="1" x14ac:dyDescent="0.25">
      <c r="A33" s="377"/>
      <c r="B33" s="159" t="s">
        <v>191</v>
      </c>
      <c r="C33" s="170">
        <v>0</v>
      </c>
      <c r="D33" s="170">
        <v>0</v>
      </c>
      <c r="E33" s="170">
        <v>0</v>
      </c>
      <c r="F33" s="170">
        <v>0</v>
      </c>
      <c r="G33" s="170">
        <v>0</v>
      </c>
      <c r="H33" s="170">
        <v>0</v>
      </c>
      <c r="I33" s="170">
        <v>0</v>
      </c>
      <c r="J33" s="170">
        <v>0</v>
      </c>
      <c r="K33" s="170">
        <v>0</v>
      </c>
      <c r="L33" s="170">
        <v>0</v>
      </c>
      <c r="M33" s="170">
        <f t="shared" si="10"/>
        <v>0</v>
      </c>
      <c r="N33" s="170">
        <f t="shared" si="10"/>
        <v>0</v>
      </c>
      <c r="O33" s="170">
        <f t="shared" si="10"/>
        <v>0</v>
      </c>
      <c r="P33" s="170">
        <f t="shared" si="10"/>
        <v>0</v>
      </c>
      <c r="Q33" s="170">
        <f t="shared" si="2"/>
        <v>0</v>
      </c>
      <c r="R33" s="160" t="s">
        <v>192</v>
      </c>
      <c r="S33" s="379"/>
    </row>
    <row r="34" spans="1:19" s="25" customFormat="1" ht="14.45" customHeight="1" thickTop="1" thickBot="1" x14ac:dyDescent="0.25">
      <c r="A34" s="377"/>
      <c r="B34" s="161" t="s">
        <v>12</v>
      </c>
      <c r="C34" s="172">
        <f>C32+C33</f>
        <v>0</v>
      </c>
      <c r="D34" s="172">
        <f t="shared" ref="D34:H34" si="11">D32+D33</f>
        <v>0</v>
      </c>
      <c r="E34" s="172">
        <f t="shared" si="11"/>
        <v>0</v>
      </c>
      <c r="F34" s="172">
        <f t="shared" si="11"/>
        <v>0</v>
      </c>
      <c r="G34" s="172">
        <v>0</v>
      </c>
      <c r="H34" s="172">
        <f t="shared" si="11"/>
        <v>0</v>
      </c>
      <c r="I34" s="172">
        <f>I32+I33</f>
        <v>0</v>
      </c>
      <c r="J34" s="172">
        <f t="shared" ref="J34:L34" si="12">J32+J33</f>
        <v>0</v>
      </c>
      <c r="K34" s="172">
        <f t="shared" si="12"/>
        <v>0</v>
      </c>
      <c r="L34" s="172">
        <f t="shared" si="12"/>
        <v>0</v>
      </c>
      <c r="M34" s="172">
        <f t="shared" si="10"/>
        <v>0</v>
      </c>
      <c r="N34" s="172">
        <f t="shared" si="10"/>
        <v>0</v>
      </c>
      <c r="O34" s="172">
        <f t="shared" si="10"/>
        <v>0</v>
      </c>
      <c r="P34" s="172">
        <f t="shared" si="10"/>
        <v>0</v>
      </c>
      <c r="Q34" s="172">
        <f t="shared" si="2"/>
        <v>0</v>
      </c>
      <c r="R34" s="162" t="s">
        <v>193</v>
      </c>
      <c r="S34" s="379"/>
    </row>
    <row r="35" spans="1:19" s="24" customFormat="1" ht="14.45" customHeight="1" thickTop="1" thickBot="1" x14ac:dyDescent="0.25">
      <c r="A35" s="380" t="s">
        <v>369</v>
      </c>
      <c r="B35" s="163" t="s">
        <v>188</v>
      </c>
      <c r="C35" s="173">
        <v>1</v>
      </c>
      <c r="D35" s="173">
        <v>2</v>
      </c>
      <c r="E35" s="173">
        <v>0</v>
      </c>
      <c r="F35" s="173">
        <v>0</v>
      </c>
      <c r="G35" s="173">
        <v>0</v>
      </c>
      <c r="H35" s="173">
        <v>0</v>
      </c>
      <c r="I35" s="173">
        <v>0</v>
      </c>
      <c r="J35" s="173">
        <v>0</v>
      </c>
      <c r="K35" s="173">
        <v>0</v>
      </c>
      <c r="L35" s="173">
        <v>0</v>
      </c>
      <c r="M35" s="173">
        <v>0</v>
      </c>
      <c r="N35" s="173">
        <v>0</v>
      </c>
      <c r="O35" s="173">
        <v>0</v>
      </c>
      <c r="P35" s="173">
        <v>0</v>
      </c>
      <c r="Q35" s="173">
        <f t="shared" si="2"/>
        <v>3</v>
      </c>
      <c r="R35" s="164" t="s">
        <v>189</v>
      </c>
      <c r="S35" s="404" t="s">
        <v>370</v>
      </c>
    </row>
    <row r="36" spans="1:19" s="24" customFormat="1" ht="14.45" customHeight="1" thickTop="1" thickBot="1" x14ac:dyDescent="0.25">
      <c r="A36" s="380"/>
      <c r="B36" s="163" t="s">
        <v>191</v>
      </c>
      <c r="C36" s="173">
        <v>0</v>
      </c>
      <c r="D36" s="173">
        <v>3</v>
      </c>
      <c r="E36" s="173">
        <v>1</v>
      </c>
      <c r="F36" s="173">
        <v>0</v>
      </c>
      <c r="G36" s="173">
        <v>0</v>
      </c>
      <c r="H36" s="173">
        <v>0</v>
      </c>
      <c r="I36" s="173">
        <v>0</v>
      </c>
      <c r="J36" s="173">
        <v>0</v>
      </c>
      <c r="K36" s="173">
        <v>0</v>
      </c>
      <c r="L36" s="173">
        <v>0</v>
      </c>
      <c r="M36" s="173">
        <v>0</v>
      </c>
      <c r="N36" s="173">
        <v>0</v>
      </c>
      <c r="O36" s="173">
        <v>0</v>
      </c>
      <c r="P36" s="173">
        <v>0</v>
      </c>
      <c r="Q36" s="173">
        <f t="shared" si="2"/>
        <v>4</v>
      </c>
      <c r="R36" s="164" t="s">
        <v>192</v>
      </c>
      <c r="S36" s="404"/>
    </row>
    <row r="37" spans="1:19" s="25" customFormat="1" ht="14.45" customHeight="1" thickTop="1" x14ac:dyDescent="0.2">
      <c r="A37" s="390"/>
      <c r="B37" s="231" t="s">
        <v>12</v>
      </c>
      <c r="C37" s="176">
        <f>SUM(C35:C36)</f>
        <v>1</v>
      </c>
      <c r="D37" s="176">
        <f>SUM(D35:D36)</f>
        <v>5</v>
      </c>
      <c r="E37" s="176">
        <f t="shared" ref="E37:P37" si="13">SUM(E35:E36)</f>
        <v>1</v>
      </c>
      <c r="F37" s="176">
        <f t="shared" si="13"/>
        <v>0</v>
      </c>
      <c r="G37" s="176">
        <f t="shared" si="13"/>
        <v>0</v>
      </c>
      <c r="H37" s="176">
        <f t="shared" si="13"/>
        <v>0</v>
      </c>
      <c r="I37" s="176">
        <f t="shared" si="13"/>
        <v>0</v>
      </c>
      <c r="J37" s="176">
        <f t="shared" si="13"/>
        <v>0</v>
      </c>
      <c r="K37" s="176">
        <f t="shared" si="13"/>
        <v>0</v>
      </c>
      <c r="L37" s="176">
        <f t="shared" si="13"/>
        <v>0</v>
      </c>
      <c r="M37" s="176">
        <f t="shared" si="13"/>
        <v>0</v>
      </c>
      <c r="N37" s="176">
        <f t="shared" si="13"/>
        <v>0</v>
      </c>
      <c r="O37" s="176">
        <f t="shared" si="13"/>
        <v>0</v>
      </c>
      <c r="P37" s="176">
        <f t="shared" si="13"/>
        <v>0</v>
      </c>
      <c r="Q37" s="176">
        <f t="shared" si="2"/>
        <v>7</v>
      </c>
      <c r="R37" s="233" t="s">
        <v>193</v>
      </c>
      <c r="S37" s="405"/>
    </row>
    <row r="38" spans="1:19" s="28" customFormat="1" ht="14.45" customHeight="1" thickBot="1" x14ac:dyDescent="0.25">
      <c r="A38" s="376" t="s">
        <v>371</v>
      </c>
      <c r="B38" s="157" t="s">
        <v>188</v>
      </c>
      <c r="C38" s="167">
        <v>1</v>
      </c>
      <c r="D38" s="167">
        <v>1</v>
      </c>
      <c r="E38" s="167">
        <v>0</v>
      </c>
      <c r="F38" s="167">
        <v>0</v>
      </c>
      <c r="G38" s="167">
        <v>0</v>
      </c>
      <c r="H38" s="167">
        <v>0</v>
      </c>
      <c r="I38" s="167">
        <v>0</v>
      </c>
      <c r="J38" s="167">
        <v>0</v>
      </c>
      <c r="K38" s="167">
        <v>0</v>
      </c>
      <c r="L38" s="167">
        <v>0</v>
      </c>
      <c r="M38" s="167">
        <v>0</v>
      </c>
      <c r="N38" s="167">
        <v>0</v>
      </c>
      <c r="O38" s="167">
        <v>0</v>
      </c>
      <c r="P38" s="167">
        <v>0</v>
      </c>
      <c r="Q38" s="167">
        <f t="shared" si="2"/>
        <v>2</v>
      </c>
      <c r="R38" s="158" t="s">
        <v>189</v>
      </c>
      <c r="S38" s="378" t="s">
        <v>372</v>
      </c>
    </row>
    <row r="39" spans="1:19" ht="14.45" customHeight="1" thickTop="1" thickBot="1" x14ac:dyDescent="0.25">
      <c r="A39" s="377"/>
      <c r="B39" s="159" t="s">
        <v>191</v>
      </c>
      <c r="C39" s="170">
        <v>2</v>
      </c>
      <c r="D39" s="170">
        <v>0</v>
      </c>
      <c r="E39" s="170">
        <v>2</v>
      </c>
      <c r="F39" s="170">
        <v>1</v>
      </c>
      <c r="G39" s="170">
        <v>1</v>
      </c>
      <c r="H39" s="170">
        <v>0</v>
      </c>
      <c r="I39" s="170">
        <v>0</v>
      </c>
      <c r="J39" s="170">
        <v>0</v>
      </c>
      <c r="K39" s="170">
        <v>0</v>
      </c>
      <c r="L39" s="170">
        <v>0</v>
      </c>
      <c r="M39" s="170">
        <v>0</v>
      </c>
      <c r="N39" s="170">
        <v>0</v>
      </c>
      <c r="O39" s="170">
        <v>0</v>
      </c>
      <c r="P39" s="170">
        <v>0</v>
      </c>
      <c r="Q39" s="170">
        <f t="shared" si="2"/>
        <v>6</v>
      </c>
      <c r="R39" s="160" t="s">
        <v>192</v>
      </c>
      <c r="S39" s="379"/>
    </row>
    <row r="40" spans="1:19" ht="14.45" customHeight="1" thickTop="1" thickBot="1" x14ac:dyDescent="0.25">
      <c r="A40" s="377"/>
      <c r="B40" s="161" t="s">
        <v>12</v>
      </c>
      <c r="C40" s="172">
        <f>C38+C39</f>
        <v>3</v>
      </c>
      <c r="D40" s="172">
        <f t="shared" ref="D40:P40" si="14">D38+D39</f>
        <v>1</v>
      </c>
      <c r="E40" s="172">
        <f t="shared" si="14"/>
        <v>2</v>
      </c>
      <c r="F40" s="172">
        <f t="shared" si="14"/>
        <v>1</v>
      </c>
      <c r="G40" s="172">
        <f t="shared" si="14"/>
        <v>1</v>
      </c>
      <c r="H40" s="172">
        <f t="shared" si="14"/>
        <v>0</v>
      </c>
      <c r="I40" s="172">
        <f t="shared" si="14"/>
        <v>0</v>
      </c>
      <c r="J40" s="172">
        <f t="shared" si="14"/>
        <v>0</v>
      </c>
      <c r="K40" s="172">
        <f t="shared" si="14"/>
        <v>0</v>
      </c>
      <c r="L40" s="172">
        <f t="shared" si="14"/>
        <v>0</v>
      </c>
      <c r="M40" s="172">
        <f t="shared" si="14"/>
        <v>0</v>
      </c>
      <c r="N40" s="172">
        <f t="shared" si="14"/>
        <v>0</v>
      </c>
      <c r="O40" s="172">
        <f t="shared" si="14"/>
        <v>0</v>
      </c>
      <c r="P40" s="172">
        <f t="shared" si="14"/>
        <v>0</v>
      </c>
      <c r="Q40" s="172">
        <f t="shared" si="2"/>
        <v>8</v>
      </c>
      <c r="R40" s="162" t="s">
        <v>193</v>
      </c>
      <c r="S40" s="379"/>
    </row>
    <row r="41" spans="1:19" ht="14.45" customHeight="1" thickTop="1" thickBot="1" x14ac:dyDescent="0.25">
      <c r="A41" s="380" t="s">
        <v>206</v>
      </c>
      <c r="B41" s="163" t="s">
        <v>188</v>
      </c>
      <c r="C41" s="173">
        <v>0</v>
      </c>
      <c r="D41" s="173">
        <v>2</v>
      </c>
      <c r="E41" s="173">
        <v>4</v>
      </c>
      <c r="F41" s="173">
        <v>5</v>
      </c>
      <c r="G41" s="173">
        <v>4</v>
      </c>
      <c r="H41" s="173">
        <v>12</v>
      </c>
      <c r="I41" s="173">
        <v>8</v>
      </c>
      <c r="J41" s="173">
        <v>2</v>
      </c>
      <c r="K41" s="173">
        <v>3</v>
      </c>
      <c r="L41" s="173">
        <v>1</v>
      </c>
      <c r="M41" s="173">
        <v>2</v>
      </c>
      <c r="N41" s="173">
        <v>1</v>
      </c>
      <c r="O41" s="173">
        <v>0</v>
      </c>
      <c r="P41" s="173">
        <v>1</v>
      </c>
      <c r="Q41" s="173">
        <f t="shared" si="2"/>
        <v>45</v>
      </c>
      <c r="R41" s="164" t="s">
        <v>189</v>
      </c>
      <c r="S41" s="381" t="s">
        <v>207</v>
      </c>
    </row>
    <row r="42" spans="1:19" ht="14.45" customHeight="1" thickTop="1" thickBot="1" x14ac:dyDescent="0.25">
      <c r="A42" s="380"/>
      <c r="B42" s="163" t="s">
        <v>191</v>
      </c>
      <c r="C42" s="173">
        <v>1</v>
      </c>
      <c r="D42" s="173">
        <v>2</v>
      </c>
      <c r="E42" s="173">
        <v>2</v>
      </c>
      <c r="F42" s="173">
        <v>10</v>
      </c>
      <c r="G42" s="173">
        <v>6</v>
      </c>
      <c r="H42" s="173">
        <v>3</v>
      </c>
      <c r="I42" s="173">
        <v>5</v>
      </c>
      <c r="J42" s="173">
        <v>3</v>
      </c>
      <c r="K42" s="173">
        <v>5</v>
      </c>
      <c r="L42" s="173">
        <v>3</v>
      </c>
      <c r="M42" s="173">
        <v>1</v>
      </c>
      <c r="N42" s="173">
        <v>0</v>
      </c>
      <c r="O42" s="173">
        <v>0</v>
      </c>
      <c r="P42" s="173">
        <v>0</v>
      </c>
      <c r="Q42" s="173">
        <f t="shared" si="2"/>
        <v>41</v>
      </c>
      <c r="R42" s="164" t="s">
        <v>192</v>
      </c>
      <c r="S42" s="381"/>
    </row>
    <row r="43" spans="1:19" ht="14.45" customHeight="1" thickTop="1" x14ac:dyDescent="0.2">
      <c r="A43" s="388"/>
      <c r="B43" s="238" t="s">
        <v>12</v>
      </c>
      <c r="C43" s="239">
        <f>C41+C42</f>
        <v>1</v>
      </c>
      <c r="D43" s="239">
        <f t="shared" ref="D43:P43" si="15">D41+D42</f>
        <v>4</v>
      </c>
      <c r="E43" s="239">
        <f t="shared" si="15"/>
        <v>6</v>
      </c>
      <c r="F43" s="239">
        <f t="shared" si="15"/>
        <v>15</v>
      </c>
      <c r="G43" s="239">
        <f t="shared" si="15"/>
        <v>10</v>
      </c>
      <c r="H43" s="239">
        <f t="shared" si="15"/>
        <v>15</v>
      </c>
      <c r="I43" s="239">
        <f t="shared" si="15"/>
        <v>13</v>
      </c>
      <c r="J43" s="239">
        <f t="shared" si="15"/>
        <v>5</v>
      </c>
      <c r="K43" s="239">
        <f t="shared" si="15"/>
        <v>8</v>
      </c>
      <c r="L43" s="239">
        <f t="shared" si="15"/>
        <v>4</v>
      </c>
      <c r="M43" s="239">
        <f t="shared" si="15"/>
        <v>3</v>
      </c>
      <c r="N43" s="239">
        <f t="shared" si="15"/>
        <v>1</v>
      </c>
      <c r="O43" s="239">
        <f t="shared" si="15"/>
        <v>0</v>
      </c>
      <c r="P43" s="239">
        <f t="shared" si="15"/>
        <v>1</v>
      </c>
      <c r="Q43" s="239">
        <f t="shared" si="2"/>
        <v>86</v>
      </c>
      <c r="R43" s="240" t="s">
        <v>193</v>
      </c>
      <c r="S43" s="389"/>
    </row>
    <row r="44" spans="1:19" s="28" customFormat="1" ht="15.75" customHeight="1" thickBot="1" x14ac:dyDescent="0.25">
      <c r="A44" s="399" t="s">
        <v>208</v>
      </c>
      <c r="B44" s="251" t="s">
        <v>188</v>
      </c>
      <c r="C44" s="256">
        <f>SUM(C41,C29,C26,C23,C20,C17,C14,C11,C32,C38,C8,C35)</f>
        <v>50</v>
      </c>
      <c r="D44" s="256">
        <f t="shared" ref="D44:Q44" si="16">SUM(D41,D29,D26,D23,D20,D17,D14,D11,D32,D38,D8,D35)</f>
        <v>204</v>
      </c>
      <c r="E44" s="256">
        <f t="shared" si="16"/>
        <v>292</v>
      </c>
      <c r="F44" s="256">
        <f t="shared" si="16"/>
        <v>326</v>
      </c>
      <c r="G44" s="256">
        <f t="shared" si="16"/>
        <v>301</v>
      </c>
      <c r="H44" s="256">
        <f t="shared" si="16"/>
        <v>208</v>
      </c>
      <c r="I44" s="256">
        <f t="shared" si="16"/>
        <v>169</v>
      </c>
      <c r="J44" s="256">
        <f t="shared" si="16"/>
        <v>143</v>
      </c>
      <c r="K44" s="256">
        <f t="shared" si="16"/>
        <v>130</v>
      </c>
      <c r="L44" s="256">
        <f t="shared" si="16"/>
        <v>95</v>
      </c>
      <c r="M44" s="256">
        <f t="shared" si="16"/>
        <v>64</v>
      </c>
      <c r="N44" s="256">
        <f t="shared" si="16"/>
        <v>48</v>
      </c>
      <c r="O44" s="256">
        <f t="shared" si="16"/>
        <v>41</v>
      </c>
      <c r="P44" s="256">
        <f t="shared" si="16"/>
        <v>176</v>
      </c>
      <c r="Q44" s="256">
        <f t="shared" si="16"/>
        <v>2247</v>
      </c>
      <c r="R44" s="252" t="s">
        <v>189</v>
      </c>
      <c r="S44" s="401" t="s">
        <v>209</v>
      </c>
    </row>
    <row r="45" spans="1:19" ht="20.100000000000001" customHeight="1" thickTop="1" thickBot="1" x14ac:dyDescent="0.25">
      <c r="A45" s="377"/>
      <c r="B45" s="159" t="s">
        <v>191</v>
      </c>
      <c r="C45" s="257">
        <f t="shared" ref="C45:P45" si="17">C9+C12+C15+C18+C21+C24+C27+C30+C33+C36+C39+C42</f>
        <v>46</v>
      </c>
      <c r="D45" s="257">
        <f t="shared" si="17"/>
        <v>182</v>
      </c>
      <c r="E45" s="257">
        <f t="shared" si="17"/>
        <v>213</v>
      </c>
      <c r="F45" s="257">
        <f t="shared" si="17"/>
        <v>237</v>
      </c>
      <c r="G45" s="257">
        <f t="shared" si="17"/>
        <v>164</v>
      </c>
      <c r="H45" s="257">
        <f t="shared" si="17"/>
        <v>119</v>
      </c>
      <c r="I45" s="257">
        <f t="shared" si="17"/>
        <v>101</v>
      </c>
      <c r="J45" s="257">
        <f t="shared" si="17"/>
        <v>85</v>
      </c>
      <c r="K45" s="257">
        <f t="shared" si="17"/>
        <v>77</v>
      </c>
      <c r="L45" s="257">
        <f t="shared" si="17"/>
        <v>73</v>
      </c>
      <c r="M45" s="257">
        <f t="shared" si="17"/>
        <v>37</v>
      </c>
      <c r="N45" s="257">
        <f t="shared" si="17"/>
        <v>51</v>
      </c>
      <c r="O45" s="257">
        <f t="shared" si="17"/>
        <v>26</v>
      </c>
      <c r="P45" s="257">
        <f t="shared" si="17"/>
        <v>129</v>
      </c>
      <c r="Q45" s="257">
        <f>Q9+Q12+Q15+Q18+Q21+Q24+Q27+Q30+Q33+Q36+Q39+Q42</f>
        <v>1540</v>
      </c>
      <c r="R45" s="160" t="s">
        <v>192</v>
      </c>
      <c r="S45" s="402"/>
    </row>
    <row r="46" spans="1:19" ht="20.100000000000001" customHeight="1" thickTop="1" x14ac:dyDescent="0.2">
      <c r="A46" s="400"/>
      <c r="B46" s="253" t="s">
        <v>12</v>
      </c>
      <c r="C46" s="254">
        <f>SUM(C43,C31,C28,C25,C22,C19,C16,C13,C34,C40,C10,C37)</f>
        <v>96</v>
      </c>
      <c r="D46" s="254">
        <f t="shared" ref="D46:Q46" si="18">SUM(D43,D31,D28,D25,D22,D19,D16,D13,D34,D40,D10,D37)</f>
        <v>386</v>
      </c>
      <c r="E46" s="254">
        <f t="shared" si="18"/>
        <v>505</v>
      </c>
      <c r="F46" s="254">
        <f t="shared" si="18"/>
        <v>563</v>
      </c>
      <c r="G46" s="254">
        <f t="shared" si="18"/>
        <v>465</v>
      </c>
      <c r="H46" s="254">
        <f t="shared" si="18"/>
        <v>327</v>
      </c>
      <c r="I46" s="254">
        <f t="shared" si="18"/>
        <v>270</v>
      </c>
      <c r="J46" s="254">
        <f t="shared" si="18"/>
        <v>228</v>
      </c>
      <c r="K46" s="254">
        <f t="shared" si="18"/>
        <v>207</v>
      </c>
      <c r="L46" s="254">
        <f t="shared" si="18"/>
        <v>168</v>
      </c>
      <c r="M46" s="254">
        <f t="shared" si="18"/>
        <v>101</v>
      </c>
      <c r="N46" s="254">
        <f t="shared" si="18"/>
        <v>99</v>
      </c>
      <c r="O46" s="254">
        <f t="shared" si="18"/>
        <v>67</v>
      </c>
      <c r="P46" s="254">
        <f t="shared" si="18"/>
        <v>305</v>
      </c>
      <c r="Q46" s="254">
        <f t="shared" si="18"/>
        <v>3787</v>
      </c>
      <c r="R46" s="255" t="s">
        <v>193</v>
      </c>
      <c r="S46" s="403"/>
    </row>
    <row r="48" spans="1:19" ht="20.100000000000001" customHeight="1" x14ac:dyDescent="0.2">
      <c r="A48" s="63" t="s">
        <v>300</v>
      </c>
    </row>
    <row r="49" spans="1:1" ht="20.100000000000001" customHeight="1" x14ac:dyDescent="0.2">
      <c r="A49" s="63" t="s">
        <v>301</v>
      </c>
    </row>
    <row r="50" spans="1:1" ht="20.100000000000001" customHeight="1" x14ac:dyDescent="0.2">
      <c r="A50" s="27"/>
    </row>
    <row r="157" spans="2:2" ht="20.100000000000001" customHeight="1" x14ac:dyDescent="0.2">
      <c r="B157" s="26"/>
    </row>
    <row r="158" spans="2:2" ht="20.100000000000001" customHeight="1" x14ac:dyDescent="0.2">
      <c r="B158" s="26"/>
    </row>
    <row r="159" spans="2:2" ht="20.100000000000001" customHeight="1" x14ac:dyDescent="0.2">
      <c r="B159" s="26"/>
    </row>
  </sheetData>
  <mergeCells count="35">
    <mergeCell ref="S23:S25"/>
    <mergeCell ref="S26:S28"/>
    <mergeCell ref="S29:S31"/>
    <mergeCell ref="A44:A46"/>
    <mergeCell ref="S44:S46"/>
    <mergeCell ref="S35:S37"/>
    <mergeCell ref="S32:S34"/>
    <mergeCell ref="A38:A40"/>
    <mergeCell ref="S38:S40"/>
    <mergeCell ref="A41:A43"/>
    <mergeCell ref="S41:S43"/>
    <mergeCell ref="A23:A25"/>
    <mergeCell ref="A35:A37"/>
    <mergeCell ref="A26:A28"/>
    <mergeCell ref="A29:A31"/>
    <mergeCell ref="A32:A34"/>
    <mergeCell ref="S8:S10"/>
    <mergeCell ref="S11:S13"/>
    <mergeCell ref="S14:S16"/>
    <mergeCell ref="S17:S19"/>
    <mergeCell ref="S20:S22"/>
    <mergeCell ref="A6:A7"/>
    <mergeCell ref="B6:B7"/>
    <mergeCell ref="C6:Q6"/>
    <mergeCell ref="A1:S1"/>
    <mergeCell ref="A2:S2"/>
    <mergeCell ref="A3:S3"/>
    <mergeCell ref="A4:S4"/>
    <mergeCell ref="R6:R7"/>
    <mergeCell ref="S6:S7"/>
    <mergeCell ref="A8:A10"/>
    <mergeCell ref="A11:A13"/>
    <mergeCell ref="A14:A16"/>
    <mergeCell ref="A17:A19"/>
    <mergeCell ref="A20:A22"/>
  </mergeCells>
  <printOptions horizontalCentered="1" verticalCentered="1"/>
  <pageMargins left="0" right="0" top="0" bottom="0" header="0" footer="0"/>
  <pageSetup paperSize="9" scale="85" orientation="landscape" r:id="rId1"/>
  <headerFooter alignWithMargins="0"/>
  <rowBreaks count="1" manualBreakCount="1">
    <brk id="37" max="16383"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9"/>
  <sheetViews>
    <sheetView rightToLeft="1" view="pageBreakPreview" zoomScaleNormal="100" zoomScaleSheetLayoutView="100" workbookViewId="0">
      <selection activeCell="S6" sqref="S6:S7"/>
    </sheetView>
  </sheetViews>
  <sheetFormatPr defaultColWidth="9.125" defaultRowHeight="20.100000000000001" customHeight="1" x14ac:dyDescent="0.2"/>
  <cols>
    <col min="1" max="1" width="20.125" style="26" customWidth="1"/>
    <col min="2" max="2" width="5.25" style="27" bestFit="1" customWidth="1"/>
    <col min="3" max="3" width="9.25" style="26" customWidth="1"/>
    <col min="4" max="15" width="6" style="26" customWidth="1"/>
    <col min="16" max="17" width="9.125" style="26"/>
    <col min="18" max="18" width="6.875" style="26" bestFit="1" customWidth="1"/>
    <col min="19" max="19" width="19.875" style="26" customWidth="1"/>
    <col min="20" max="16384" width="9.125" style="26"/>
  </cols>
  <sheetData>
    <row r="1" spans="1:19" s="15" customFormat="1" ht="18" x14ac:dyDescent="0.2">
      <c r="A1" s="316" t="s">
        <v>435</v>
      </c>
      <c r="B1" s="316"/>
      <c r="C1" s="316"/>
      <c r="D1" s="316"/>
      <c r="E1" s="316"/>
      <c r="F1" s="316"/>
      <c r="G1" s="316"/>
      <c r="H1" s="316"/>
      <c r="I1" s="316"/>
      <c r="J1" s="316"/>
      <c r="K1" s="316"/>
      <c r="L1" s="316"/>
      <c r="M1" s="316"/>
      <c r="N1" s="316"/>
      <c r="O1" s="316"/>
      <c r="P1" s="316"/>
      <c r="Q1" s="316"/>
      <c r="R1" s="316"/>
      <c r="S1" s="316"/>
    </row>
    <row r="2" spans="1:19" s="16" customFormat="1" ht="18" x14ac:dyDescent="0.2">
      <c r="A2" s="395" t="s">
        <v>391</v>
      </c>
      <c r="B2" s="395"/>
      <c r="C2" s="395"/>
      <c r="D2" s="395"/>
      <c r="E2" s="395"/>
      <c r="F2" s="395"/>
      <c r="G2" s="395"/>
      <c r="H2" s="395"/>
      <c r="I2" s="395"/>
      <c r="J2" s="395"/>
      <c r="K2" s="395"/>
      <c r="L2" s="395"/>
      <c r="M2" s="395"/>
      <c r="N2" s="395"/>
      <c r="O2" s="395"/>
      <c r="P2" s="395"/>
      <c r="Q2" s="395"/>
      <c r="R2" s="395"/>
      <c r="S2" s="395"/>
    </row>
    <row r="3" spans="1:19" s="17" customFormat="1" ht="16.5" customHeight="1" x14ac:dyDescent="0.2">
      <c r="A3" s="396" t="s">
        <v>460</v>
      </c>
      <c r="B3" s="396"/>
      <c r="C3" s="396"/>
      <c r="D3" s="396"/>
      <c r="E3" s="396"/>
      <c r="F3" s="396"/>
      <c r="G3" s="396"/>
      <c r="H3" s="396"/>
      <c r="I3" s="396"/>
      <c r="J3" s="396"/>
      <c r="K3" s="396"/>
      <c r="L3" s="396"/>
      <c r="M3" s="396"/>
      <c r="N3" s="396"/>
      <c r="O3" s="396"/>
      <c r="P3" s="396"/>
      <c r="Q3" s="396"/>
      <c r="R3" s="396"/>
      <c r="S3" s="396"/>
    </row>
    <row r="4" spans="1:19" s="17" customFormat="1" ht="18" x14ac:dyDescent="0.2">
      <c r="A4" s="318" t="s">
        <v>392</v>
      </c>
      <c r="B4" s="318"/>
      <c r="C4" s="318"/>
      <c r="D4" s="318"/>
      <c r="E4" s="318"/>
      <c r="F4" s="318"/>
      <c r="G4" s="318"/>
      <c r="H4" s="318"/>
      <c r="I4" s="318"/>
      <c r="J4" s="318"/>
      <c r="K4" s="318"/>
      <c r="L4" s="318"/>
      <c r="M4" s="318"/>
      <c r="N4" s="318"/>
      <c r="O4" s="318"/>
      <c r="P4" s="318"/>
      <c r="Q4" s="318"/>
      <c r="R4" s="318"/>
      <c r="S4" s="318"/>
    </row>
    <row r="5" spans="1:19" s="19" customFormat="1" ht="15.75" x14ac:dyDescent="0.2">
      <c r="A5" s="18" t="s">
        <v>504</v>
      </c>
      <c r="D5" s="20"/>
      <c r="F5" s="20"/>
      <c r="H5" s="20"/>
      <c r="S5" s="21" t="s">
        <v>505</v>
      </c>
    </row>
    <row r="6" spans="1:19" s="22" customFormat="1" ht="18.75" customHeight="1" x14ac:dyDescent="0.2">
      <c r="A6" s="392" t="s">
        <v>185</v>
      </c>
      <c r="B6" s="393" t="s">
        <v>347</v>
      </c>
      <c r="C6" s="394" t="s">
        <v>387</v>
      </c>
      <c r="D6" s="394"/>
      <c r="E6" s="394"/>
      <c r="F6" s="394"/>
      <c r="G6" s="394"/>
      <c r="H6" s="394"/>
      <c r="I6" s="394"/>
      <c r="J6" s="394"/>
      <c r="K6" s="394"/>
      <c r="L6" s="394"/>
      <c r="M6" s="394"/>
      <c r="N6" s="394"/>
      <c r="O6" s="394"/>
      <c r="P6" s="394"/>
      <c r="Q6" s="394"/>
      <c r="R6" s="397" t="s">
        <v>348</v>
      </c>
      <c r="S6" s="398" t="s">
        <v>186</v>
      </c>
    </row>
    <row r="7" spans="1:19" s="23" customFormat="1" ht="48" customHeight="1" x14ac:dyDescent="0.2">
      <c r="A7" s="392"/>
      <c r="B7" s="393"/>
      <c r="C7" s="178" t="s">
        <v>390</v>
      </c>
      <c r="D7" s="178" t="s">
        <v>210</v>
      </c>
      <c r="E7" s="178" t="s">
        <v>211</v>
      </c>
      <c r="F7" s="178" t="s">
        <v>212</v>
      </c>
      <c r="G7" s="178" t="s">
        <v>213</v>
      </c>
      <c r="H7" s="178" t="s">
        <v>113</v>
      </c>
      <c r="I7" s="178" t="s">
        <v>114</v>
      </c>
      <c r="J7" s="178" t="s">
        <v>115</v>
      </c>
      <c r="K7" s="178" t="s">
        <v>116</v>
      </c>
      <c r="L7" s="178" t="s">
        <v>117</v>
      </c>
      <c r="M7" s="178" t="s">
        <v>118</v>
      </c>
      <c r="N7" s="178" t="s">
        <v>119</v>
      </c>
      <c r="O7" s="178" t="s">
        <v>120</v>
      </c>
      <c r="P7" s="178" t="s">
        <v>386</v>
      </c>
      <c r="Q7" s="250" t="s">
        <v>214</v>
      </c>
      <c r="R7" s="397"/>
      <c r="S7" s="398"/>
    </row>
    <row r="8" spans="1:19" s="24" customFormat="1" ht="14.45" customHeight="1" thickBot="1" x14ac:dyDescent="0.25">
      <c r="A8" s="376" t="s">
        <v>187</v>
      </c>
      <c r="B8" s="157" t="s">
        <v>188</v>
      </c>
      <c r="C8" s="167">
        <v>1</v>
      </c>
      <c r="D8" s="167">
        <v>12</v>
      </c>
      <c r="E8" s="167">
        <v>40</v>
      </c>
      <c r="F8" s="167">
        <v>59</v>
      </c>
      <c r="G8" s="167">
        <v>27</v>
      </c>
      <c r="H8" s="167">
        <v>0</v>
      </c>
      <c r="I8" s="167">
        <v>0</v>
      </c>
      <c r="J8" s="167">
        <v>0</v>
      </c>
      <c r="K8" s="167">
        <v>0</v>
      </c>
      <c r="L8" s="167">
        <v>0</v>
      </c>
      <c r="M8" s="167">
        <v>0</v>
      </c>
      <c r="N8" s="167">
        <v>0</v>
      </c>
      <c r="O8" s="167">
        <v>0</v>
      </c>
      <c r="P8" s="167">
        <v>0</v>
      </c>
      <c r="Q8" s="167">
        <f>SUM(C8:P8)</f>
        <v>139</v>
      </c>
      <c r="R8" s="158" t="s">
        <v>189</v>
      </c>
      <c r="S8" s="378" t="s">
        <v>190</v>
      </c>
    </row>
    <row r="9" spans="1:19" s="24" customFormat="1" ht="14.45" customHeight="1" thickTop="1" thickBot="1" x14ac:dyDescent="0.25">
      <c r="A9" s="377"/>
      <c r="B9" s="159" t="s">
        <v>191</v>
      </c>
      <c r="C9" s="170">
        <v>0</v>
      </c>
      <c r="D9" s="170">
        <v>11</v>
      </c>
      <c r="E9" s="170">
        <v>16</v>
      </c>
      <c r="F9" s="170">
        <v>22</v>
      </c>
      <c r="G9" s="170">
        <v>14</v>
      </c>
      <c r="H9" s="170">
        <v>1</v>
      </c>
      <c r="I9" s="170">
        <v>0</v>
      </c>
      <c r="J9" s="170">
        <v>0</v>
      </c>
      <c r="K9" s="170">
        <v>0</v>
      </c>
      <c r="L9" s="170">
        <v>0</v>
      </c>
      <c r="M9" s="170">
        <v>0</v>
      </c>
      <c r="N9" s="170">
        <v>0</v>
      </c>
      <c r="O9" s="170">
        <v>0</v>
      </c>
      <c r="P9" s="170">
        <v>0</v>
      </c>
      <c r="Q9" s="170">
        <f t="shared" ref="Q9:Q43" si="0">SUM(C9:P9)</f>
        <v>64</v>
      </c>
      <c r="R9" s="160" t="s">
        <v>192</v>
      </c>
      <c r="S9" s="379"/>
    </row>
    <row r="10" spans="1:19" s="25" customFormat="1" ht="14.45" customHeight="1" thickTop="1" thickBot="1" x14ac:dyDescent="0.25">
      <c r="A10" s="377"/>
      <c r="B10" s="161" t="s">
        <v>12</v>
      </c>
      <c r="C10" s="172">
        <f>C8+C9</f>
        <v>1</v>
      </c>
      <c r="D10" s="172">
        <f t="shared" ref="D10:P10" si="1">D8+D9</f>
        <v>23</v>
      </c>
      <c r="E10" s="172">
        <f t="shared" si="1"/>
        <v>56</v>
      </c>
      <c r="F10" s="172">
        <f t="shared" si="1"/>
        <v>81</v>
      </c>
      <c r="G10" s="172">
        <f t="shared" si="1"/>
        <v>41</v>
      </c>
      <c r="H10" s="172">
        <f t="shared" si="1"/>
        <v>1</v>
      </c>
      <c r="I10" s="172">
        <f t="shared" si="1"/>
        <v>0</v>
      </c>
      <c r="J10" s="172">
        <f t="shared" si="1"/>
        <v>0</v>
      </c>
      <c r="K10" s="172">
        <f t="shared" si="1"/>
        <v>0</v>
      </c>
      <c r="L10" s="172">
        <f t="shared" si="1"/>
        <v>0</v>
      </c>
      <c r="M10" s="172">
        <f t="shared" si="1"/>
        <v>0</v>
      </c>
      <c r="N10" s="172">
        <f t="shared" si="1"/>
        <v>0</v>
      </c>
      <c r="O10" s="172">
        <f t="shared" si="1"/>
        <v>0</v>
      </c>
      <c r="P10" s="172">
        <f t="shared" si="1"/>
        <v>0</v>
      </c>
      <c r="Q10" s="172">
        <f t="shared" si="0"/>
        <v>203</v>
      </c>
      <c r="R10" s="162" t="s">
        <v>193</v>
      </c>
      <c r="S10" s="379"/>
    </row>
    <row r="11" spans="1:19" s="24" customFormat="1" ht="14.45" customHeight="1" thickTop="1" thickBot="1" x14ac:dyDescent="0.25">
      <c r="A11" s="380" t="s">
        <v>383</v>
      </c>
      <c r="B11" s="163" t="s">
        <v>188</v>
      </c>
      <c r="C11" s="173">
        <v>0</v>
      </c>
      <c r="D11" s="173">
        <v>0</v>
      </c>
      <c r="E11" s="173">
        <v>14</v>
      </c>
      <c r="F11" s="173">
        <v>12</v>
      </c>
      <c r="G11" s="173">
        <v>14</v>
      </c>
      <c r="H11" s="173">
        <v>0</v>
      </c>
      <c r="I11" s="173">
        <v>0</v>
      </c>
      <c r="J11" s="173">
        <v>0</v>
      </c>
      <c r="K11" s="173">
        <v>0</v>
      </c>
      <c r="L11" s="173">
        <v>0</v>
      </c>
      <c r="M11" s="173">
        <v>0</v>
      </c>
      <c r="N11" s="173">
        <v>0</v>
      </c>
      <c r="O11" s="173">
        <v>0</v>
      </c>
      <c r="P11" s="173">
        <v>0</v>
      </c>
      <c r="Q11" s="173">
        <f t="shared" si="0"/>
        <v>40</v>
      </c>
      <c r="R11" s="164" t="s">
        <v>189</v>
      </c>
      <c r="S11" s="381" t="s">
        <v>465</v>
      </c>
    </row>
    <row r="12" spans="1:19" s="24" customFormat="1" ht="14.45" customHeight="1" thickTop="1" thickBot="1" x14ac:dyDescent="0.25">
      <c r="A12" s="380"/>
      <c r="B12" s="163" t="s">
        <v>191</v>
      </c>
      <c r="C12" s="173">
        <v>0</v>
      </c>
      <c r="D12" s="173">
        <v>0</v>
      </c>
      <c r="E12" s="173">
        <v>0</v>
      </c>
      <c r="F12" s="173">
        <v>0</v>
      </c>
      <c r="G12" s="173">
        <v>0</v>
      </c>
      <c r="H12" s="173">
        <v>0</v>
      </c>
      <c r="I12" s="173">
        <v>0</v>
      </c>
      <c r="J12" s="173">
        <v>0</v>
      </c>
      <c r="K12" s="173">
        <v>0</v>
      </c>
      <c r="L12" s="173">
        <v>0</v>
      </c>
      <c r="M12" s="173">
        <v>0</v>
      </c>
      <c r="N12" s="173">
        <v>0</v>
      </c>
      <c r="O12" s="173">
        <v>0</v>
      </c>
      <c r="P12" s="173">
        <v>0</v>
      </c>
      <c r="Q12" s="173">
        <f t="shared" si="0"/>
        <v>0</v>
      </c>
      <c r="R12" s="164" t="s">
        <v>192</v>
      </c>
      <c r="S12" s="381"/>
    </row>
    <row r="13" spans="1:19" s="25" customFormat="1" ht="14.45" customHeight="1" thickTop="1" thickBot="1" x14ac:dyDescent="0.25">
      <c r="A13" s="380"/>
      <c r="B13" s="230" t="s">
        <v>12</v>
      </c>
      <c r="C13" s="175">
        <f>C11+C12</f>
        <v>0</v>
      </c>
      <c r="D13" s="175">
        <f t="shared" ref="D13:P13" si="2">D11+D12</f>
        <v>0</v>
      </c>
      <c r="E13" s="175">
        <f t="shared" si="2"/>
        <v>14</v>
      </c>
      <c r="F13" s="175">
        <f t="shared" si="2"/>
        <v>12</v>
      </c>
      <c r="G13" s="175">
        <f t="shared" si="2"/>
        <v>14</v>
      </c>
      <c r="H13" s="175">
        <f t="shared" si="2"/>
        <v>0</v>
      </c>
      <c r="I13" s="175">
        <f t="shared" si="2"/>
        <v>0</v>
      </c>
      <c r="J13" s="175">
        <f t="shared" si="2"/>
        <v>0</v>
      </c>
      <c r="K13" s="175">
        <f t="shared" si="2"/>
        <v>0</v>
      </c>
      <c r="L13" s="175">
        <f t="shared" si="2"/>
        <v>0</v>
      </c>
      <c r="M13" s="175">
        <f t="shared" si="2"/>
        <v>0</v>
      </c>
      <c r="N13" s="175">
        <f t="shared" si="2"/>
        <v>0</v>
      </c>
      <c r="O13" s="175">
        <f t="shared" si="2"/>
        <v>0</v>
      </c>
      <c r="P13" s="175">
        <f t="shared" si="2"/>
        <v>0</v>
      </c>
      <c r="Q13" s="175">
        <f t="shared" si="0"/>
        <v>40</v>
      </c>
      <c r="R13" s="232" t="s">
        <v>193</v>
      </c>
      <c r="S13" s="381"/>
    </row>
    <row r="14" spans="1:19" s="24" customFormat="1" ht="14.45" customHeight="1" thickTop="1" thickBot="1" x14ac:dyDescent="0.25">
      <c r="A14" s="376" t="s">
        <v>194</v>
      </c>
      <c r="B14" s="157" t="s">
        <v>188</v>
      </c>
      <c r="C14" s="167">
        <v>2</v>
      </c>
      <c r="D14" s="167">
        <v>27</v>
      </c>
      <c r="E14" s="167">
        <v>31</v>
      </c>
      <c r="F14" s="167">
        <v>16</v>
      </c>
      <c r="G14" s="167">
        <v>10</v>
      </c>
      <c r="H14" s="167">
        <v>5</v>
      </c>
      <c r="I14" s="167">
        <v>7</v>
      </c>
      <c r="J14" s="167">
        <v>4</v>
      </c>
      <c r="K14" s="167">
        <v>0</v>
      </c>
      <c r="L14" s="167">
        <v>0</v>
      </c>
      <c r="M14" s="167">
        <v>0</v>
      </c>
      <c r="N14" s="167">
        <v>1</v>
      </c>
      <c r="O14" s="167">
        <v>0</v>
      </c>
      <c r="P14" s="167">
        <v>2</v>
      </c>
      <c r="Q14" s="167">
        <f t="shared" si="0"/>
        <v>105</v>
      </c>
      <c r="R14" s="158" t="s">
        <v>189</v>
      </c>
      <c r="S14" s="378" t="s">
        <v>195</v>
      </c>
    </row>
    <row r="15" spans="1:19" s="24" customFormat="1" ht="14.45" customHeight="1" thickTop="1" thickBot="1" x14ac:dyDescent="0.25">
      <c r="A15" s="377"/>
      <c r="B15" s="159" t="s">
        <v>191</v>
      </c>
      <c r="C15" s="170">
        <v>4</v>
      </c>
      <c r="D15" s="170">
        <v>16</v>
      </c>
      <c r="E15" s="170">
        <v>22</v>
      </c>
      <c r="F15" s="170">
        <v>13</v>
      </c>
      <c r="G15" s="170">
        <v>5</v>
      </c>
      <c r="H15" s="170">
        <v>6</v>
      </c>
      <c r="I15" s="170">
        <v>6</v>
      </c>
      <c r="J15" s="170">
        <v>1</v>
      </c>
      <c r="K15" s="170">
        <v>1</v>
      </c>
      <c r="L15" s="170">
        <v>0</v>
      </c>
      <c r="M15" s="170">
        <v>0</v>
      </c>
      <c r="N15" s="170">
        <v>0</v>
      </c>
      <c r="O15" s="170">
        <v>0</v>
      </c>
      <c r="P15" s="170">
        <v>2</v>
      </c>
      <c r="Q15" s="170">
        <f t="shared" si="0"/>
        <v>76</v>
      </c>
      <c r="R15" s="160" t="s">
        <v>192</v>
      </c>
      <c r="S15" s="379"/>
    </row>
    <row r="16" spans="1:19" s="25" customFormat="1" ht="14.45" customHeight="1" thickTop="1" thickBot="1" x14ac:dyDescent="0.25">
      <c r="A16" s="377"/>
      <c r="B16" s="161" t="s">
        <v>12</v>
      </c>
      <c r="C16" s="172">
        <f>C14+C15</f>
        <v>6</v>
      </c>
      <c r="D16" s="172">
        <f t="shared" ref="D16:P16" si="3">D14+D15</f>
        <v>43</v>
      </c>
      <c r="E16" s="172">
        <f t="shared" si="3"/>
        <v>53</v>
      </c>
      <c r="F16" s="172">
        <f t="shared" si="3"/>
        <v>29</v>
      </c>
      <c r="G16" s="172">
        <f t="shared" si="3"/>
        <v>15</v>
      </c>
      <c r="H16" s="172">
        <f t="shared" si="3"/>
        <v>11</v>
      </c>
      <c r="I16" s="172">
        <f t="shared" si="3"/>
        <v>13</v>
      </c>
      <c r="J16" s="172">
        <f t="shared" si="3"/>
        <v>5</v>
      </c>
      <c r="K16" s="172">
        <f t="shared" si="3"/>
        <v>1</v>
      </c>
      <c r="L16" s="172">
        <f t="shared" si="3"/>
        <v>0</v>
      </c>
      <c r="M16" s="172">
        <f t="shared" si="3"/>
        <v>0</v>
      </c>
      <c r="N16" s="172">
        <f t="shared" si="3"/>
        <v>1</v>
      </c>
      <c r="O16" s="172">
        <f t="shared" si="3"/>
        <v>0</v>
      </c>
      <c r="P16" s="172">
        <f t="shared" si="3"/>
        <v>4</v>
      </c>
      <c r="Q16" s="172">
        <f t="shared" si="0"/>
        <v>181</v>
      </c>
      <c r="R16" s="162" t="s">
        <v>193</v>
      </c>
      <c r="S16" s="379"/>
    </row>
    <row r="17" spans="1:19" s="24" customFormat="1" ht="14.45" customHeight="1" thickTop="1" thickBot="1" x14ac:dyDescent="0.25">
      <c r="A17" s="380" t="s">
        <v>196</v>
      </c>
      <c r="B17" s="163" t="s">
        <v>188</v>
      </c>
      <c r="C17" s="173">
        <v>4</v>
      </c>
      <c r="D17" s="173">
        <v>23</v>
      </c>
      <c r="E17" s="173">
        <v>18</v>
      </c>
      <c r="F17" s="173">
        <v>11</v>
      </c>
      <c r="G17" s="173">
        <v>0</v>
      </c>
      <c r="H17" s="173">
        <v>0</v>
      </c>
      <c r="I17" s="173">
        <v>0</v>
      </c>
      <c r="J17" s="173">
        <v>0</v>
      </c>
      <c r="K17" s="173">
        <v>0</v>
      </c>
      <c r="L17" s="173">
        <v>0</v>
      </c>
      <c r="M17" s="173">
        <v>0</v>
      </c>
      <c r="N17" s="173">
        <v>0</v>
      </c>
      <c r="O17" s="173">
        <v>0</v>
      </c>
      <c r="P17" s="173">
        <v>0</v>
      </c>
      <c r="Q17" s="173">
        <f t="shared" si="0"/>
        <v>56</v>
      </c>
      <c r="R17" s="164" t="s">
        <v>189</v>
      </c>
      <c r="S17" s="381" t="s">
        <v>197</v>
      </c>
    </row>
    <row r="18" spans="1:19" s="24" customFormat="1" ht="14.45" customHeight="1" thickTop="1" thickBot="1" x14ac:dyDescent="0.25">
      <c r="A18" s="380"/>
      <c r="B18" s="163" t="s">
        <v>191</v>
      </c>
      <c r="C18" s="173">
        <v>4</v>
      </c>
      <c r="D18" s="173">
        <v>10</v>
      </c>
      <c r="E18" s="173">
        <v>7</v>
      </c>
      <c r="F18" s="173">
        <v>0</v>
      </c>
      <c r="G18" s="173">
        <v>1</v>
      </c>
      <c r="H18" s="173">
        <v>0</v>
      </c>
      <c r="I18" s="173">
        <v>0</v>
      </c>
      <c r="J18" s="173">
        <v>0</v>
      </c>
      <c r="K18" s="173">
        <v>0</v>
      </c>
      <c r="L18" s="173">
        <v>0</v>
      </c>
      <c r="M18" s="173">
        <v>0</v>
      </c>
      <c r="N18" s="173">
        <v>0</v>
      </c>
      <c r="O18" s="173">
        <v>0</v>
      </c>
      <c r="P18" s="173">
        <v>0</v>
      </c>
      <c r="Q18" s="173">
        <f t="shared" si="0"/>
        <v>22</v>
      </c>
      <c r="R18" s="164" t="s">
        <v>192</v>
      </c>
      <c r="S18" s="381"/>
    </row>
    <row r="19" spans="1:19" s="25" customFormat="1" ht="14.45" customHeight="1" thickTop="1" thickBot="1" x14ac:dyDescent="0.25">
      <c r="A19" s="380"/>
      <c r="B19" s="230" t="s">
        <v>12</v>
      </c>
      <c r="C19" s="175">
        <f>C17+C18</f>
        <v>8</v>
      </c>
      <c r="D19" s="175">
        <f t="shared" ref="D19:P19" si="4">D17+D18</f>
        <v>33</v>
      </c>
      <c r="E19" s="175">
        <f t="shared" si="4"/>
        <v>25</v>
      </c>
      <c r="F19" s="175">
        <f t="shared" si="4"/>
        <v>11</v>
      </c>
      <c r="G19" s="175">
        <f t="shared" si="4"/>
        <v>1</v>
      </c>
      <c r="H19" s="175">
        <f t="shared" si="4"/>
        <v>0</v>
      </c>
      <c r="I19" s="175">
        <f t="shared" si="4"/>
        <v>0</v>
      </c>
      <c r="J19" s="175">
        <f t="shared" si="4"/>
        <v>0</v>
      </c>
      <c r="K19" s="175">
        <f t="shared" si="4"/>
        <v>0</v>
      </c>
      <c r="L19" s="175">
        <f t="shared" si="4"/>
        <v>0</v>
      </c>
      <c r="M19" s="175">
        <f t="shared" si="4"/>
        <v>0</v>
      </c>
      <c r="N19" s="175">
        <f t="shared" si="4"/>
        <v>0</v>
      </c>
      <c r="O19" s="175">
        <f t="shared" si="4"/>
        <v>0</v>
      </c>
      <c r="P19" s="175">
        <f t="shared" si="4"/>
        <v>0</v>
      </c>
      <c r="Q19" s="175">
        <f t="shared" si="0"/>
        <v>78</v>
      </c>
      <c r="R19" s="232" t="s">
        <v>193</v>
      </c>
      <c r="S19" s="381"/>
    </row>
    <row r="20" spans="1:19" s="24" customFormat="1" ht="14.45" customHeight="1" thickTop="1" thickBot="1" x14ac:dyDescent="0.25">
      <c r="A20" s="376" t="s">
        <v>198</v>
      </c>
      <c r="B20" s="157" t="s">
        <v>188</v>
      </c>
      <c r="C20" s="167">
        <v>0</v>
      </c>
      <c r="D20" s="167">
        <v>7</v>
      </c>
      <c r="E20" s="167">
        <v>5</v>
      </c>
      <c r="F20" s="167">
        <v>1</v>
      </c>
      <c r="G20" s="167">
        <v>0</v>
      </c>
      <c r="H20" s="167">
        <v>0</v>
      </c>
      <c r="I20" s="167">
        <v>0</v>
      </c>
      <c r="J20" s="167">
        <v>0</v>
      </c>
      <c r="K20" s="167">
        <v>0</v>
      </c>
      <c r="L20" s="167">
        <v>0</v>
      </c>
      <c r="M20" s="167">
        <v>0</v>
      </c>
      <c r="N20" s="167">
        <v>0</v>
      </c>
      <c r="O20" s="167">
        <v>0</v>
      </c>
      <c r="P20" s="167">
        <v>0</v>
      </c>
      <c r="Q20" s="167">
        <f t="shared" si="0"/>
        <v>13</v>
      </c>
      <c r="R20" s="158" t="s">
        <v>189</v>
      </c>
      <c r="S20" s="378" t="s">
        <v>199</v>
      </c>
    </row>
    <row r="21" spans="1:19" s="24" customFormat="1" ht="14.45" customHeight="1" thickTop="1" thickBot="1" x14ac:dyDescent="0.25">
      <c r="A21" s="377"/>
      <c r="B21" s="159" t="s">
        <v>191</v>
      </c>
      <c r="C21" s="170">
        <v>0</v>
      </c>
      <c r="D21" s="170">
        <v>8</v>
      </c>
      <c r="E21" s="170">
        <v>2</v>
      </c>
      <c r="F21" s="170">
        <v>1</v>
      </c>
      <c r="G21" s="170">
        <v>0</v>
      </c>
      <c r="H21" s="170">
        <v>0</v>
      </c>
      <c r="I21" s="170">
        <v>0</v>
      </c>
      <c r="J21" s="170">
        <v>0</v>
      </c>
      <c r="K21" s="170">
        <v>0</v>
      </c>
      <c r="L21" s="170">
        <v>0</v>
      </c>
      <c r="M21" s="170">
        <v>0</v>
      </c>
      <c r="N21" s="170">
        <v>0</v>
      </c>
      <c r="O21" s="170">
        <v>0</v>
      </c>
      <c r="P21" s="170">
        <v>0</v>
      </c>
      <c r="Q21" s="170">
        <f t="shared" si="0"/>
        <v>11</v>
      </c>
      <c r="R21" s="160" t="s">
        <v>192</v>
      </c>
      <c r="S21" s="379"/>
    </row>
    <row r="22" spans="1:19" s="25" customFormat="1" ht="14.45" customHeight="1" thickTop="1" thickBot="1" x14ac:dyDescent="0.25">
      <c r="A22" s="377"/>
      <c r="B22" s="161" t="s">
        <v>12</v>
      </c>
      <c r="C22" s="172">
        <f>C20+C21</f>
        <v>0</v>
      </c>
      <c r="D22" s="172">
        <f t="shared" ref="D22:P22" si="5">D20+D21</f>
        <v>15</v>
      </c>
      <c r="E22" s="172">
        <f t="shared" si="5"/>
        <v>7</v>
      </c>
      <c r="F22" s="172">
        <f t="shared" si="5"/>
        <v>2</v>
      </c>
      <c r="G22" s="172">
        <f t="shared" si="5"/>
        <v>0</v>
      </c>
      <c r="H22" s="172">
        <f t="shared" si="5"/>
        <v>0</v>
      </c>
      <c r="I22" s="172">
        <f t="shared" si="5"/>
        <v>0</v>
      </c>
      <c r="J22" s="172">
        <f t="shared" si="5"/>
        <v>0</v>
      </c>
      <c r="K22" s="172">
        <f t="shared" si="5"/>
        <v>0</v>
      </c>
      <c r="L22" s="172">
        <f t="shared" si="5"/>
        <v>0</v>
      </c>
      <c r="M22" s="172">
        <f t="shared" si="5"/>
        <v>0</v>
      </c>
      <c r="N22" s="172">
        <f t="shared" si="5"/>
        <v>0</v>
      </c>
      <c r="O22" s="172">
        <f t="shared" si="5"/>
        <v>0</v>
      </c>
      <c r="P22" s="172">
        <f t="shared" si="5"/>
        <v>0</v>
      </c>
      <c r="Q22" s="172">
        <f t="shared" si="0"/>
        <v>24</v>
      </c>
      <c r="R22" s="162" t="s">
        <v>193</v>
      </c>
      <c r="S22" s="379"/>
    </row>
    <row r="23" spans="1:19" s="24" customFormat="1" ht="14.45" customHeight="1" thickTop="1" thickBot="1" x14ac:dyDescent="0.25">
      <c r="A23" s="380" t="s">
        <v>200</v>
      </c>
      <c r="B23" s="163" t="s">
        <v>188</v>
      </c>
      <c r="C23" s="173">
        <v>27</v>
      </c>
      <c r="D23" s="173">
        <v>139</v>
      </c>
      <c r="E23" s="173">
        <v>172</v>
      </c>
      <c r="F23" s="173">
        <v>156</v>
      </c>
      <c r="G23" s="173">
        <v>119</v>
      </c>
      <c r="H23" s="173">
        <v>116</v>
      </c>
      <c r="I23" s="173">
        <v>77</v>
      </c>
      <c r="J23" s="173">
        <v>72</v>
      </c>
      <c r="K23" s="173">
        <v>59</v>
      </c>
      <c r="L23" s="173">
        <v>54</v>
      </c>
      <c r="M23" s="173">
        <v>35</v>
      </c>
      <c r="N23" s="173">
        <v>30</v>
      </c>
      <c r="O23" s="173">
        <v>34</v>
      </c>
      <c r="P23" s="173">
        <v>73</v>
      </c>
      <c r="Q23" s="173">
        <f t="shared" si="0"/>
        <v>1163</v>
      </c>
      <c r="R23" s="164" t="s">
        <v>189</v>
      </c>
      <c r="S23" s="381" t="s">
        <v>201</v>
      </c>
    </row>
    <row r="24" spans="1:19" s="24" customFormat="1" ht="14.45" customHeight="1" thickTop="1" thickBot="1" x14ac:dyDescent="0.25">
      <c r="A24" s="380"/>
      <c r="B24" s="163" t="s">
        <v>191</v>
      </c>
      <c r="C24" s="173">
        <v>24</v>
      </c>
      <c r="D24" s="173">
        <v>98</v>
      </c>
      <c r="E24" s="173">
        <v>104</v>
      </c>
      <c r="F24" s="173">
        <v>88</v>
      </c>
      <c r="G24" s="173">
        <v>86</v>
      </c>
      <c r="H24" s="173">
        <v>68</v>
      </c>
      <c r="I24" s="173">
        <v>53</v>
      </c>
      <c r="J24" s="173">
        <v>38</v>
      </c>
      <c r="K24" s="173">
        <v>18</v>
      </c>
      <c r="L24" s="173">
        <v>16</v>
      </c>
      <c r="M24" s="173">
        <v>15</v>
      </c>
      <c r="N24" s="173">
        <v>22</v>
      </c>
      <c r="O24" s="173">
        <v>14</v>
      </c>
      <c r="P24" s="173">
        <v>42</v>
      </c>
      <c r="Q24" s="173">
        <f t="shared" si="0"/>
        <v>686</v>
      </c>
      <c r="R24" s="164" t="s">
        <v>192</v>
      </c>
      <c r="S24" s="381"/>
    </row>
    <row r="25" spans="1:19" s="25" customFormat="1" ht="14.45" customHeight="1" thickTop="1" thickBot="1" x14ac:dyDescent="0.25">
      <c r="A25" s="380"/>
      <c r="B25" s="230" t="s">
        <v>12</v>
      </c>
      <c r="C25" s="175">
        <f>C23+C24</f>
        <v>51</v>
      </c>
      <c r="D25" s="175">
        <f t="shared" ref="D25:P25" si="6">D23+D24</f>
        <v>237</v>
      </c>
      <c r="E25" s="175">
        <f t="shared" si="6"/>
        <v>276</v>
      </c>
      <c r="F25" s="175">
        <f t="shared" si="6"/>
        <v>244</v>
      </c>
      <c r="G25" s="175">
        <f t="shared" si="6"/>
        <v>205</v>
      </c>
      <c r="H25" s="175">
        <f t="shared" si="6"/>
        <v>184</v>
      </c>
      <c r="I25" s="175">
        <f t="shared" si="6"/>
        <v>130</v>
      </c>
      <c r="J25" s="175">
        <f t="shared" si="6"/>
        <v>110</v>
      </c>
      <c r="K25" s="175">
        <f t="shared" si="6"/>
        <v>77</v>
      </c>
      <c r="L25" s="175">
        <f t="shared" si="6"/>
        <v>70</v>
      </c>
      <c r="M25" s="175">
        <f t="shared" si="6"/>
        <v>50</v>
      </c>
      <c r="N25" s="175">
        <f t="shared" si="6"/>
        <v>52</v>
      </c>
      <c r="O25" s="175">
        <f t="shared" si="6"/>
        <v>48</v>
      </c>
      <c r="P25" s="175">
        <f t="shared" si="6"/>
        <v>115</v>
      </c>
      <c r="Q25" s="175">
        <f t="shared" si="0"/>
        <v>1849</v>
      </c>
      <c r="R25" s="232" t="s">
        <v>193</v>
      </c>
      <c r="S25" s="381"/>
    </row>
    <row r="26" spans="1:19" s="24" customFormat="1" ht="14.45" customHeight="1" thickTop="1" thickBot="1" x14ac:dyDescent="0.25">
      <c r="A26" s="376" t="s">
        <v>202</v>
      </c>
      <c r="B26" s="157" t="s">
        <v>188</v>
      </c>
      <c r="C26" s="167">
        <v>0</v>
      </c>
      <c r="D26" s="167">
        <v>0</v>
      </c>
      <c r="E26" s="167">
        <v>0</v>
      </c>
      <c r="F26" s="167">
        <v>7</v>
      </c>
      <c r="G26" s="167">
        <v>14</v>
      </c>
      <c r="H26" s="167">
        <v>17</v>
      </c>
      <c r="I26" s="167">
        <v>20</v>
      </c>
      <c r="J26" s="167">
        <v>9</v>
      </c>
      <c r="K26" s="167">
        <v>5</v>
      </c>
      <c r="L26" s="167">
        <v>6</v>
      </c>
      <c r="M26" s="167">
        <v>4</v>
      </c>
      <c r="N26" s="167">
        <v>0</v>
      </c>
      <c r="O26" s="167">
        <v>1</v>
      </c>
      <c r="P26" s="167">
        <v>0</v>
      </c>
      <c r="Q26" s="167">
        <f t="shared" si="0"/>
        <v>83</v>
      </c>
      <c r="R26" s="158" t="s">
        <v>189</v>
      </c>
      <c r="S26" s="378" t="s">
        <v>203</v>
      </c>
    </row>
    <row r="27" spans="1:19" s="24" customFormat="1" ht="14.45" customHeight="1" thickTop="1" thickBot="1" x14ac:dyDescent="0.25">
      <c r="A27" s="377"/>
      <c r="B27" s="159" t="s">
        <v>191</v>
      </c>
      <c r="C27" s="170">
        <v>0</v>
      </c>
      <c r="D27" s="170">
        <v>1</v>
      </c>
      <c r="E27" s="170">
        <v>3</v>
      </c>
      <c r="F27" s="170">
        <v>8</v>
      </c>
      <c r="G27" s="170">
        <v>3</v>
      </c>
      <c r="H27" s="170">
        <v>3</v>
      </c>
      <c r="I27" s="170">
        <v>3</v>
      </c>
      <c r="J27" s="170">
        <v>8</v>
      </c>
      <c r="K27" s="170">
        <v>1</v>
      </c>
      <c r="L27" s="170">
        <v>2</v>
      </c>
      <c r="M27" s="170">
        <v>1</v>
      </c>
      <c r="N27" s="170">
        <v>0</v>
      </c>
      <c r="O27" s="170">
        <v>0</v>
      </c>
      <c r="P27" s="170">
        <v>0</v>
      </c>
      <c r="Q27" s="170">
        <f>SUM(C27:P27)</f>
        <v>33</v>
      </c>
      <c r="R27" s="160" t="s">
        <v>192</v>
      </c>
      <c r="S27" s="379"/>
    </row>
    <row r="28" spans="1:19" s="25" customFormat="1" ht="14.45" customHeight="1" thickTop="1" thickBot="1" x14ac:dyDescent="0.25">
      <c r="A28" s="377"/>
      <c r="B28" s="161" t="s">
        <v>12</v>
      </c>
      <c r="C28" s="172">
        <f>C26+C27</f>
        <v>0</v>
      </c>
      <c r="D28" s="172">
        <f t="shared" ref="D28:P28" si="7">D26+D27</f>
        <v>1</v>
      </c>
      <c r="E28" s="172">
        <f t="shared" si="7"/>
        <v>3</v>
      </c>
      <c r="F28" s="172">
        <f t="shared" si="7"/>
        <v>15</v>
      </c>
      <c r="G28" s="172">
        <f t="shared" si="7"/>
        <v>17</v>
      </c>
      <c r="H28" s="172">
        <f t="shared" si="7"/>
        <v>20</v>
      </c>
      <c r="I28" s="172">
        <f t="shared" si="7"/>
        <v>23</v>
      </c>
      <c r="J28" s="172">
        <f t="shared" si="7"/>
        <v>17</v>
      </c>
      <c r="K28" s="172">
        <f t="shared" si="7"/>
        <v>6</v>
      </c>
      <c r="L28" s="172">
        <f t="shared" si="7"/>
        <v>8</v>
      </c>
      <c r="M28" s="172">
        <f t="shared" si="7"/>
        <v>5</v>
      </c>
      <c r="N28" s="172">
        <f t="shared" si="7"/>
        <v>0</v>
      </c>
      <c r="O28" s="172">
        <f t="shared" si="7"/>
        <v>1</v>
      </c>
      <c r="P28" s="172">
        <f t="shared" si="7"/>
        <v>0</v>
      </c>
      <c r="Q28" s="172">
        <f t="shared" si="0"/>
        <v>116</v>
      </c>
      <c r="R28" s="162" t="s">
        <v>193</v>
      </c>
      <c r="S28" s="379"/>
    </row>
    <row r="29" spans="1:19" s="24" customFormat="1" ht="14.45" customHeight="1" thickTop="1" thickBot="1" x14ac:dyDescent="0.25">
      <c r="A29" s="380" t="s">
        <v>204</v>
      </c>
      <c r="B29" s="163" t="s">
        <v>188</v>
      </c>
      <c r="C29" s="173">
        <v>0</v>
      </c>
      <c r="D29" s="173">
        <v>0</v>
      </c>
      <c r="E29" s="173">
        <v>9</v>
      </c>
      <c r="F29" s="173">
        <v>18</v>
      </c>
      <c r="G29" s="173">
        <v>28</v>
      </c>
      <c r="H29" s="173">
        <v>30</v>
      </c>
      <c r="I29" s="173">
        <v>0</v>
      </c>
      <c r="J29" s="173">
        <v>0</v>
      </c>
      <c r="K29" s="173">
        <v>0</v>
      </c>
      <c r="L29" s="173">
        <v>0</v>
      </c>
      <c r="M29" s="173">
        <v>0</v>
      </c>
      <c r="N29" s="173">
        <v>0</v>
      </c>
      <c r="O29" s="173">
        <v>0</v>
      </c>
      <c r="P29" s="173">
        <v>0</v>
      </c>
      <c r="Q29" s="173">
        <f t="shared" si="0"/>
        <v>85</v>
      </c>
      <c r="R29" s="164" t="s">
        <v>189</v>
      </c>
      <c r="S29" s="381" t="s">
        <v>205</v>
      </c>
    </row>
    <row r="30" spans="1:19" s="24" customFormat="1" ht="14.45" customHeight="1" thickTop="1" thickBot="1" x14ac:dyDescent="0.25">
      <c r="A30" s="380"/>
      <c r="B30" s="163" t="s">
        <v>191</v>
      </c>
      <c r="C30" s="173">
        <v>0</v>
      </c>
      <c r="D30" s="173">
        <v>0</v>
      </c>
      <c r="E30" s="173">
        <v>10</v>
      </c>
      <c r="F30" s="173">
        <v>7</v>
      </c>
      <c r="G30" s="173">
        <v>11</v>
      </c>
      <c r="H30" s="173">
        <v>7</v>
      </c>
      <c r="I30" s="173">
        <v>0</v>
      </c>
      <c r="J30" s="173">
        <v>0</v>
      </c>
      <c r="K30" s="173">
        <v>0</v>
      </c>
      <c r="L30" s="173">
        <v>0</v>
      </c>
      <c r="M30" s="173">
        <v>0</v>
      </c>
      <c r="N30" s="173">
        <v>0</v>
      </c>
      <c r="O30" s="173">
        <v>0</v>
      </c>
      <c r="P30" s="173">
        <v>0</v>
      </c>
      <c r="Q30" s="173">
        <f t="shared" si="0"/>
        <v>35</v>
      </c>
      <c r="R30" s="164" t="s">
        <v>192</v>
      </c>
      <c r="S30" s="381"/>
    </row>
    <row r="31" spans="1:19" s="25" customFormat="1" ht="14.45" customHeight="1" thickTop="1" thickBot="1" x14ac:dyDescent="0.25">
      <c r="A31" s="380"/>
      <c r="B31" s="230" t="s">
        <v>12</v>
      </c>
      <c r="C31" s="175">
        <f>C29+C30</f>
        <v>0</v>
      </c>
      <c r="D31" s="175">
        <f t="shared" ref="D31:P31" si="8">D29+D30</f>
        <v>0</v>
      </c>
      <c r="E31" s="175">
        <f t="shared" si="8"/>
        <v>19</v>
      </c>
      <c r="F31" s="175">
        <f t="shared" si="8"/>
        <v>25</v>
      </c>
      <c r="G31" s="175">
        <f t="shared" si="8"/>
        <v>39</v>
      </c>
      <c r="H31" s="175">
        <f t="shared" si="8"/>
        <v>37</v>
      </c>
      <c r="I31" s="175">
        <f t="shared" si="8"/>
        <v>0</v>
      </c>
      <c r="J31" s="175">
        <f t="shared" si="8"/>
        <v>0</v>
      </c>
      <c r="K31" s="175">
        <f t="shared" si="8"/>
        <v>0</v>
      </c>
      <c r="L31" s="175">
        <f t="shared" si="8"/>
        <v>0</v>
      </c>
      <c r="M31" s="175">
        <f t="shared" si="8"/>
        <v>0</v>
      </c>
      <c r="N31" s="175">
        <f t="shared" si="8"/>
        <v>0</v>
      </c>
      <c r="O31" s="175">
        <f t="shared" si="8"/>
        <v>0</v>
      </c>
      <c r="P31" s="175">
        <f t="shared" si="8"/>
        <v>0</v>
      </c>
      <c r="Q31" s="175">
        <f t="shared" si="0"/>
        <v>120</v>
      </c>
      <c r="R31" s="232" t="s">
        <v>193</v>
      </c>
      <c r="S31" s="381"/>
    </row>
    <row r="32" spans="1:19" s="24" customFormat="1" ht="14.45" customHeight="1" thickTop="1" thickBot="1" x14ac:dyDescent="0.25">
      <c r="A32" s="376" t="s">
        <v>367</v>
      </c>
      <c r="B32" s="157" t="s">
        <v>188</v>
      </c>
      <c r="C32" s="167">
        <v>0</v>
      </c>
      <c r="D32" s="167">
        <v>9</v>
      </c>
      <c r="E32" s="167">
        <v>0</v>
      </c>
      <c r="F32" s="167">
        <v>0</v>
      </c>
      <c r="G32" s="167">
        <v>0</v>
      </c>
      <c r="H32" s="167">
        <v>0</v>
      </c>
      <c r="I32" s="167">
        <v>0</v>
      </c>
      <c r="J32" s="167">
        <v>0</v>
      </c>
      <c r="K32" s="167">
        <v>0</v>
      </c>
      <c r="L32" s="167">
        <v>0</v>
      </c>
      <c r="M32" s="167">
        <v>0</v>
      </c>
      <c r="N32" s="167">
        <v>0</v>
      </c>
      <c r="O32" s="167">
        <v>0</v>
      </c>
      <c r="P32" s="167">
        <v>0</v>
      </c>
      <c r="Q32" s="167">
        <f t="shared" si="0"/>
        <v>9</v>
      </c>
      <c r="R32" s="158" t="s">
        <v>189</v>
      </c>
      <c r="S32" s="378" t="s">
        <v>368</v>
      </c>
    </row>
    <row r="33" spans="1:19" s="24" customFormat="1" ht="14.45" customHeight="1" thickTop="1" thickBot="1" x14ac:dyDescent="0.25">
      <c r="A33" s="377"/>
      <c r="B33" s="159" t="s">
        <v>191</v>
      </c>
      <c r="C33" s="170">
        <v>0</v>
      </c>
      <c r="D33" s="170">
        <v>1</v>
      </c>
      <c r="E33" s="170">
        <v>0</v>
      </c>
      <c r="F33" s="170">
        <v>0</v>
      </c>
      <c r="G33" s="170">
        <v>0</v>
      </c>
      <c r="H33" s="170">
        <v>0</v>
      </c>
      <c r="I33" s="170">
        <v>0</v>
      </c>
      <c r="J33" s="170">
        <v>0</v>
      </c>
      <c r="K33" s="170">
        <v>0</v>
      </c>
      <c r="L33" s="170">
        <v>0</v>
      </c>
      <c r="M33" s="170">
        <v>0</v>
      </c>
      <c r="N33" s="170">
        <v>0</v>
      </c>
      <c r="O33" s="170">
        <v>0</v>
      </c>
      <c r="P33" s="170">
        <v>0</v>
      </c>
      <c r="Q33" s="170">
        <f t="shared" si="0"/>
        <v>1</v>
      </c>
      <c r="R33" s="160" t="s">
        <v>192</v>
      </c>
      <c r="S33" s="379"/>
    </row>
    <row r="34" spans="1:19" s="25" customFormat="1" ht="14.45" customHeight="1" thickTop="1" thickBot="1" x14ac:dyDescent="0.25">
      <c r="A34" s="377"/>
      <c r="B34" s="161" t="s">
        <v>12</v>
      </c>
      <c r="C34" s="172">
        <f>C32+C33</f>
        <v>0</v>
      </c>
      <c r="D34" s="172">
        <f t="shared" ref="D34:P34" si="9">D32+D33</f>
        <v>10</v>
      </c>
      <c r="E34" s="172">
        <f t="shared" si="9"/>
        <v>0</v>
      </c>
      <c r="F34" s="172">
        <f t="shared" si="9"/>
        <v>0</v>
      </c>
      <c r="G34" s="172">
        <f t="shared" si="9"/>
        <v>0</v>
      </c>
      <c r="H34" s="172">
        <f t="shared" si="9"/>
        <v>0</v>
      </c>
      <c r="I34" s="172">
        <f t="shared" si="9"/>
        <v>0</v>
      </c>
      <c r="J34" s="172">
        <f t="shared" si="9"/>
        <v>0</v>
      </c>
      <c r="K34" s="172">
        <f t="shared" si="9"/>
        <v>0</v>
      </c>
      <c r="L34" s="172">
        <f t="shared" si="9"/>
        <v>0</v>
      </c>
      <c r="M34" s="172">
        <f t="shared" si="9"/>
        <v>0</v>
      </c>
      <c r="N34" s="172">
        <f t="shared" si="9"/>
        <v>0</v>
      </c>
      <c r="O34" s="172">
        <f t="shared" si="9"/>
        <v>0</v>
      </c>
      <c r="P34" s="172">
        <f t="shared" si="9"/>
        <v>0</v>
      </c>
      <c r="Q34" s="172">
        <f t="shared" si="0"/>
        <v>10</v>
      </c>
      <c r="R34" s="162" t="s">
        <v>193</v>
      </c>
      <c r="S34" s="379"/>
    </row>
    <row r="35" spans="1:19" s="24" customFormat="1" ht="14.45" customHeight="1" thickTop="1" thickBot="1" x14ac:dyDescent="0.25">
      <c r="A35" s="380" t="s">
        <v>369</v>
      </c>
      <c r="B35" s="163" t="s">
        <v>188</v>
      </c>
      <c r="C35" s="173">
        <v>4</v>
      </c>
      <c r="D35" s="173">
        <v>26</v>
      </c>
      <c r="E35" s="173">
        <v>4</v>
      </c>
      <c r="F35" s="173">
        <v>0</v>
      </c>
      <c r="G35" s="173">
        <v>0</v>
      </c>
      <c r="H35" s="173">
        <v>0</v>
      </c>
      <c r="I35" s="173">
        <v>0</v>
      </c>
      <c r="J35" s="173">
        <v>0</v>
      </c>
      <c r="K35" s="173">
        <v>0</v>
      </c>
      <c r="L35" s="173">
        <v>0</v>
      </c>
      <c r="M35" s="173">
        <v>0</v>
      </c>
      <c r="N35" s="173">
        <v>0</v>
      </c>
      <c r="O35" s="173">
        <v>0</v>
      </c>
      <c r="P35" s="173">
        <v>0</v>
      </c>
      <c r="Q35" s="173">
        <f t="shared" si="0"/>
        <v>34</v>
      </c>
      <c r="R35" s="164" t="s">
        <v>189</v>
      </c>
      <c r="S35" s="404" t="s">
        <v>370</v>
      </c>
    </row>
    <row r="36" spans="1:19" s="24" customFormat="1" ht="14.45" customHeight="1" thickTop="1" thickBot="1" x14ac:dyDescent="0.25">
      <c r="A36" s="380"/>
      <c r="B36" s="163" t="s">
        <v>191</v>
      </c>
      <c r="C36" s="173">
        <v>3</v>
      </c>
      <c r="D36" s="173">
        <v>3</v>
      </c>
      <c r="E36" s="173">
        <v>3</v>
      </c>
      <c r="F36" s="173">
        <v>0</v>
      </c>
      <c r="G36" s="173">
        <v>0</v>
      </c>
      <c r="H36" s="173">
        <v>0</v>
      </c>
      <c r="I36" s="173">
        <v>0</v>
      </c>
      <c r="J36" s="173">
        <v>0</v>
      </c>
      <c r="K36" s="173">
        <v>0</v>
      </c>
      <c r="L36" s="173">
        <v>0</v>
      </c>
      <c r="M36" s="173">
        <v>0</v>
      </c>
      <c r="N36" s="173">
        <v>0</v>
      </c>
      <c r="O36" s="173">
        <v>0</v>
      </c>
      <c r="P36" s="173">
        <v>0</v>
      </c>
      <c r="Q36" s="173">
        <f t="shared" si="0"/>
        <v>9</v>
      </c>
      <c r="R36" s="164" t="s">
        <v>192</v>
      </c>
      <c r="S36" s="404"/>
    </row>
    <row r="37" spans="1:19" s="25" customFormat="1" ht="14.45" customHeight="1" thickTop="1" x14ac:dyDescent="0.2">
      <c r="A37" s="390"/>
      <c r="B37" s="231" t="s">
        <v>12</v>
      </c>
      <c r="C37" s="176">
        <f>C35+C36</f>
        <v>7</v>
      </c>
      <c r="D37" s="176">
        <f t="shared" ref="D37:P37" si="10">D35+D36</f>
        <v>29</v>
      </c>
      <c r="E37" s="176">
        <f t="shared" si="10"/>
        <v>7</v>
      </c>
      <c r="F37" s="176">
        <f t="shared" si="10"/>
        <v>0</v>
      </c>
      <c r="G37" s="176">
        <f t="shared" si="10"/>
        <v>0</v>
      </c>
      <c r="H37" s="176">
        <f t="shared" si="10"/>
        <v>0</v>
      </c>
      <c r="I37" s="176">
        <f t="shared" si="10"/>
        <v>0</v>
      </c>
      <c r="J37" s="176">
        <f t="shared" si="10"/>
        <v>0</v>
      </c>
      <c r="K37" s="176">
        <f t="shared" si="10"/>
        <v>0</v>
      </c>
      <c r="L37" s="176">
        <f t="shared" si="10"/>
        <v>0</v>
      </c>
      <c r="M37" s="176">
        <f t="shared" si="10"/>
        <v>0</v>
      </c>
      <c r="N37" s="176">
        <f t="shared" si="10"/>
        <v>0</v>
      </c>
      <c r="O37" s="176">
        <f t="shared" si="10"/>
        <v>0</v>
      </c>
      <c r="P37" s="176">
        <f t="shared" si="10"/>
        <v>0</v>
      </c>
      <c r="Q37" s="176">
        <f t="shared" si="0"/>
        <v>43</v>
      </c>
      <c r="R37" s="233" t="s">
        <v>193</v>
      </c>
      <c r="S37" s="405"/>
    </row>
    <row r="38" spans="1:19" s="28" customFormat="1" ht="14.45" customHeight="1" thickBot="1" x14ac:dyDescent="0.25">
      <c r="A38" s="376" t="s">
        <v>371</v>
      </c>
      <c r="B38" s="157" t="s">
        <v>188</v>
      </c>
      <c r="C38" s="167">
        <v>2</v>
      </c>
      <c r="D38" s="167">
        <v>14</v>
      </c>
      <c r="E38" s="167">
        <v>0</v>
      </c>
      <c r="F38" s="167">
        <v>1</v>
      </c>
      <c r="G38" s="167">
        <v>0</v>
      </c>
      <c r="H38" s="167">
        <v>0</v>
      </c>
      <c r="I38" s="167">
        <v>0</v>
      </c>
      <c r="J38" s="167">
        <v>0</v>
      </c>
      <c r="K38" s="167">
        <v>0</v>
      </c>
      <c r="L38" s="167">
        <v>0</v>
      </c>
      <c r="M38" s="167">
        <v>0</v>
      </c>
      <c r="N38" s="167">
        <v>0</v>
      </c>
      <c r="O38" s="167">
        <v>0</v>
      </c>
      <c r="P38" s="167">
        <v>0</v>
      </c>
      <c r="Q38" s="167">
        <f t="shared" si="0"/>
        <v>17</v>
      </c>
      <c r="R38" s="158" t="s">
        <v>189</v>
      </c>
      <c r="S38" s="378" t="s">
        <v>372</v>
      </c>
    </row>
    <row r="39" spans="1:19" ht="14.45" customHeight="1" thickTop="1" thickBot="1" x14ac:dyDescent="0.25">
      <c r="A39" s="377"/>
      <c r="B39" s="159" t="s">
        <v>191</v>
      </c>
      <c r="C39" s="170">
        <v>1</v>
      </c>
      <c r="D39" s="170">
        <v>1</v>
      </c>
      <c r="E39" s="170">
        <v>0</v>
      </c>
      <c r="F39" s="170">
        <v>1</v>
      </c>
      <c r="G39" s="170">
        <v>0</v>
      </c>
      <c r="H39" s="170">
        <v>1</v>
      </c>
      <c r="I39" s="170">
        <v>0</v>
      </c>
      <c r="J39" s="170">
        <v>0</v>
      </c>
      <c r="K39" s="170">
        <v>0</v>
      </c>
      <c r="L39" s="170">
        <v>0</v>
      </c>
      <c r="M39" s="170">
        <v>0</v>
      </c>
      <c r="N39" s="170">
        <v>0</v>
      </c>
      <c r="O39" s="170">
        <v>0</v>
      </c>
      <c r="P39" s="170">
        <v>0</v>
      </c>
      <c r="Q39" s="170">
        <f t="shared" si="0"/>
        <v>4</v>
      </c>
      <c r="R39" s="160" t="s">
        <v>192</v>
      </c>
      <c r="S39" s="379"/>
    </row>
    <row r="40" spans="1:19" ht="14.45" customHeight="1" thickTop="1" thickBot="1" x14ac:dyDescent="0.25">
      <c r="A40" s="377"/>
      <c r="B40" s="161" t="s">
        <v>12</v>
      </c>
      <c r="C40" s="172">
        <f>C38+C39</f>
        <v>3</v>
      </c>
      <c r="D40" s="172">
        <f t="shared" ref="D40:Q40" si="11">D38+D39</f>
        <v>15</v>
      </c>
      <c r="E40" s="172">
        <f t="shared" si="11"/>
        <v>0</v>
      </c>
      <c r="F40" s="172">
        <f t="shared" si="11"/>
        <v>2</v>
      </c>
      <c r="G40" s="172">
        <f t="shared" si="11"/>
        <v>0</v>
      </c>
      <c r="H40" s="172">
        <f t="shared" si="11"/>
        <v>1</v>
      </c>
      <c r="I40" s="172">
        <f t="shared" si="11"/>
        <v>0</v>
      </c>
      <c r="J40" s="172">
        <f t="shared" si="11"/>
        <v>0</v>
      </c>
      <c r="K40" s="172">
        <f t="shared" si="11"/>
        <v>0</v>
      </c>
      <c r="L40" s="172">
        <f t="shared" si="11"/>
        <v>0</v>
      </c>
      <c r="M40" s="172">
        <f t="shared" si="11"/>
        <v>0</v>
      </c>
      <c r="N40" s="172">
        <f t="shared" si="11"/>
        <v>0</v>
      </c>
      <c r="O40" s="172">
        <f t="shared" si="11"/>
        <v>0</v>
      </c>
      <c r="P40" s="172">
        <f t="shared" si="11"/>
        <v>0</v>
      </c>
      <c r="Q40" s="172">
        <f t="shared" si="11"/>
        <v>21</v>
      </c>
      <c r="R40" s="162" t="s">
        <v>193</v>
      </c>
      <c r="S40" s="379"/>
    </row>
    <row r="41" spans="1:19" ht="14.45" customHeight="1" thickTop="1" thickBot="1" x14ac:dyDescent="0.25">
      <c r="A41" s="380" t="s">
        <v>206</v>
      </c>
      <c r="B41" s="163" t="s">
        <v>188</v>
      </c>
      <c r="C41" s="173">
        <v>0</v>
      </c>
      <c r="D41" s="173">
        <v>2</v>
      </c>
      <c r="E41" s="173">
        <v>6</v>
      </c>
      <c r="F41" s="173">
        <v>6</v>
      </c>
      <c r="G41" s="173">
        <v>7</v>
      </c>
      <c r="H41" s="173">
        <v>5</v>
      </c>
      <c r="I41" s="173">
        <v>7</v>
      </c>
      <c r="J41" s="173">
        <v>3</v>
      </c>
      <c r="K41" s="173">
        <v>4</v>
      </c>
      <c r="L41" s="173">
        <v>3</v>
      </c>
      <c r="M41" s="173">
        <v>1</v>
      </c>
      <c r="N41" s="173">
        <v>0</v>
      </c>
      <c r="O41" s="173">
        <v>1</v>
      </c>
      <c r="P41" s="173">
        <v>1</v>
      </c>
      <c r="Q41" s="173">
        <f t="shared" si="0"/>
        <v>46</v>
      </c>
      <c r="R41" s="164" t="s">
        <v>189</v>
      </c>
      <c r="S41" s="381" t="s">
        <v>207</v>
      </c>
    </row>
    <row r="42" spans="1:19" ht="14.45" customHeight="1" thickTop="1" thickBot="1" x14ac:dyDescent="0.25">
      <c r="A42" s="380"/>
      <c r="B42" s="163" t="s">
        <v>191</v>
      </c>
      <c r="C42" s="173">
        <v>0</v>
      </c>
      <c r="D42" s="173">
        <v>1</v>
      </c>
      <c r="E42" s="173">
        <v>4</v>
      </c>
      <c r="F42" s="173">
        <v>1</v>
      </c>
      <c r="G42" s="173">
        <v>4</v>
      </c>
      <c r="H42" s="173">
        <v>4</v>
      </c>
      <c r="I42" s="173">
        <v>1</v>
      </c>
      <c r="J42" s="173">
        <v>2</v>
      </c>
      <c r="K42" s="173">
        <v>1</v>
      </c>
      <c r="L42" s="173">
        <v>0</v>
      </c>
      <c r="M42" s="173">
        <v>0</v>
      </c>
      <c r="N42" s="173">
        <v>0</v>
      </c>
      <c r="O42" s="173">
        <v>0</v>
      </c>
      <c r="P42" s="173">
        <v>0</v>
      </c>
      <c r="Q42" s="173">
        <f t="shared" si="0"/>
        <v>18</v>
      </c>
      <c r="R42" s="164" t="s">
        <v>192</v>
      </c>
      <c r="S42" s="381"/>
    </row>
    <row r="43" spans="1:19" ht="14.45" customHeight="1" thickTop="1" x14ac:dyDescent="0.2">
      <c r="A43" s="388"/>
      <c r="B43" s="238" t="s">
        <v>12</v>
      </c>
      <c r="C43" s="239">
        <f>C41+C42</f>
        <v>0</v>
      </c>
      <c r="D43" s="239">
        <f t="shared" ref="D43:P43" si="12">D41+D42</f>
        <v>3</v>
      </c>
      <c r="E43" s="239">
        <f t="shared" si="12"/>
        <v>10</v>
      </c>
      <c r="F43" s="239">
        <f t="shared" si="12"/>
        <v>7</v>
      </c>
      <c r="G43" s="239">
        <f t="shared" si="12"/>
        <v>11</v>
      </c>
      <c r="H43" s="239">
        <f t="shared" si="12"/>
        <v>9</v>
      </c>
      <c r="I43" s="239">
        <f t="shared" si="12"/>
        <v>8</v>
      </c>
      <c r="J43" s="239">
        <f t="shared" si="12"/>
        <v>5</v>
      </c>
      <c r="K43" s="239">
        <f t="shared" si="12"/>
        <v>5</v>
      </c>
      <c r="L43" s="239">
        <f t="shared" si="12"/>
        <v>3</v>
      </c>
      <c r="M43" s="239">
        <f t="shared" si="12"/>
        <v>1</v>
      </c>
      <c r="N43" s="239">
        <f t="shared" si="12"/>
        <v>0</v>
      </c>
      <c r="O43" s="239">
        <f t="shared" si="12"/>
        <v>1</v>
      </c>
      <c r="P43" s="239">
        <f t="shared" si="12"/>
        <v>1</v>
      </c>
      <c r="Q43" s="239">
        <f t="shared" si="0"/>
        <v>64</v>
      </c>
      <c r="R43" s="240" t="s">
        <v>193</v>
      </c>
      <c r="S43" s="389"/>
    </row>
    <row r="44" spans="1:19" s="28" customFormat="1" ht="15.75" customHeight="1" thickBot="1" x14ac:dyDescent="0.25">
      <c r="A44" s="399" t="s">
        <v>208</v>
      </c>
      <c r="B44" s="251" t="s">
        <v>188</v>
      </c>
      <c r="C44" s="256">
        <f>SUM(C41,C29,C26,C23,C20,C17,C14,C11,C32,C38,C8,C35)</f>
        <v>40</v>
      </c>
      <c r="D44" s="256">
        <f t="shared" ref="D44:Q44" si="13">SUM(D41,D29,D26,D23,D20,D17,D14,D11,D32,D38,D8,D35)</f>
        <v>259</v>
      </c>
      <c r="E44" s="256">
        <f t="shared" si="13"/>
        <v>299</v>
      </c>
      <c r="F44" s="256">
        <f t="shared" si="13"/>
        <v>287</v>
      </c>
      <c r="G44" s="256">
        <f t="shared" si="13"/>
        <v>219</v>
      </c>
      <c r="H44" s="256">
        <f t="shared" si="13"/>
        <v>173</v>
      </c>
      <c r="I44" s="256">
        <f t="shared" si="13"/>
        <v>111</v>
      </c>
      <c r="J44" s="256">
        <f t="shared" si="13"/>
        <v>88</v>
      </c>
      <c r="K44" s="256">
        <f t="shared" si="13"/>
        <v>68</v>
      </c>
      <c r="L44" s="256">
        <f t="shared" si="13"/>
        <v>63</v>
      </c>
      <c r="M44" s="256">
        <f t="shared" si="13"/>
        <v>40</v>
      </c>
      <c r="N44" s="256">
        <f t="shared" si="13"/>
        <v>31</v>
      </c>
      <c r="O44" s="256">
        <f t="shared" si="13"/>
        <v>36</v>
      </c>
      <c r="P44" s="256">
        <f t="shared" si="13"/>
        <v>76</v>
      </c>
      <c r="Q44" s="256">
        <f t="shared" si="13"/>
        <v>1790</v>
      </c>
      <c r="R44" s="252" t="s">
        <v>189</v>
      </c>
      <c r="S44" s="401" t="s">
        <v>209</v>
      </c>
    </row>
    <row r="45" spans="1:19" ht="20.100000000000001" customHeight="1" thickTop="1" thickBot="1" x14ac:dyDescent="0.25">
      <c r="A45" s="377"/>
      <c r="B45" s="159" t="s">
        <v>191</v>
      </c>
      <c r="C45" s="257">
        <f>SUM(C42,C30,C27,C24,C21,C18,C15,C12,C33,C39,CC369,C36,C36,C9)</f>
        <v>39</v>
      </c>
      <c r="D45" s="257">
        <f t="shared" ref="D45:Q45" si="14">SUM(D42,D30,D27,D24,D21,D18,D15,D12,D33,D39,CD369,D36,D36,D9)</f>
        <v>153</v>
      </c>
      <c r="E45" s="257">
        <f t="shared" si="14"/>
        <v>174</v>
      </c>
      <c r="F45" s="257">
        <f t="shared" si="14"/>
        <v>141</v>
      </c>
      <c r="G45" s="257">
        <f t="shared" si="14"/>
        <v>124</v>
      </c>
      <c r="H45" s="257">
        <f t="shared" si="14"/>
        <v>90</v>
      </c>
      <c r="I45" s="257">
        <f t="shared" si="14"/>
        <v>63</v>
      </c>
      <c r="J45" s="257">
        <f t="shared" si="14"/>
        <v>49</v>
      </c>
      <c r="K45" s="257">
        <f t="shared" si="14"/>
        <v>21</v>
      </c>
      <c r="L45" s="257">
        <f t="shared" si="14"/>
        <v>18</v>
      </c>
      <c r="M45" s="257">
        <f t="shared" si="14"/>
        <v>16</v>
      </c>
      <c r="N45" s="257">
        <f t="shared" si="14"/>
        <v>22</v>
      </c>
      <c r="O45" s="257">
        <f t="shared" si="14"/>
        <v>14</v>
      </c>
      <c r="P45" s="257">
        <f t="shared" si="14"/>
        <v>44</v>
      </c>
      <c r="Q45" s="257">
        <f t="shared" si="14"/>
        <v>968</v>
      </c>
      <c r="R45" s="160" t="s">
        <v>192</v>
      </c>
      <c r="S45" s="402"/>
    </row>
    <row r="46" spans="1:19" ht="20.100000000000001" customHeight="1" thickTop="1" x14ac:dyDescent="0.2">
      <c r="A46" s="400"/>
      <c r="B46" s="253" t="s">
        <v>12</v>
      </c>
      <c r="C46" s="254">
        <f>SUM(C43,C31,C28,C25,C22,C19,C16,C13,C34,C40,C10,C37)</f>
        <v>76</v>
      </c>
      <c r="D46" s="254">
        <f t="shared" ref="D46:Q46" si="15">SUM(D43,D31,D28,D25,D22,D19,D16,D13,D34,D40,D10,D37)</f>
        <v>409</v>
      </c>
      <c r="E46" s="254">
        <f t="shared" si="15"/>
        <v>470</v>
      </c>
      <c r="F46" s="254">
        <f t="shared" si="15"/>
        <v>428</v>
      </c>
      <c r="G46" s="254">
        <f t="shared" si="15"/>
        <v>343</v>
      </c>
      <c r="H46" s="254">
        <f t="shared" si="15"/>
        <v>263</v>
      </c>
      <c r="I46" s="254">
        <f t="shared" si="15"/>
        <v>174</v>
      </c>
      <c r="J46" s="254">
        <f t="shared" si="15"/>
        <v>137</v>
      </c>
      <c r="K46" s="254">
        <f t="shared" si="15"/>
        <v>89</v>
      </c>
      <c r="L46" s="254">
        <f t="shared" si="15"/>
        <v>81</v>
      </c>
      <c r="M46" s="254">
        <f t="shared" si="15"/>
        <v>56</v>
      </c>
      <c r="N46" s="254">
        <f t="shared" si="15"/>
        <v>53</v>
      </c>
      <c r="O46" s="254">
        <f t="shared" si="15"/>
        <v>50</v>
      </c>
      <c r="P46" s="254">
        <f t="shared" si="15"/>
        <v>120</v>
      </c>
      <c r="Q46" s="254">
        <f t="shared" si="15"/>
        <v>2749</v>
      </c>
      <c r="R46" s="255" t="s">
        <v>193</v>
      </c>
      <c r="S46" s="403"/>
    </row>
    <row r="48" spans="1:19" ht="20.100000000000001" customHeight="1" x14ac:dyDescent="0.2">
      <c r="A48" s="63" t="s">
        <v>300</v>
      </c>
    </row>
    <row r="49" spans="1:1" ht="20.100000000000001" customHeight="1" x14ac:dyDescent="0.2">
      <c r="A49" s="63" t="s">
        <v>301</v>
      </c>
    </row>
    <row r="50" spans="1:1" ht="20.100000000000001" customHeight="1" x14ac:dyDescent="0.2">
      <c r="A50" s="27"/>
    </row>
    <row r="157" spans="2:2" ht="20.100000000000001" customHeight="1" x14ac:dyDescent="0.2">
      <c r="B157" s="26"/>
    </row>
    <row r="158" spans="2:2" ht="20.100000000000001" customHeight="1" x14ac:dyDescent="0.2">
      <c r="B158" s="26"/>
    </row>
    <row r="159" spans="2:2" ht="20.100000000000001" customHeight="1" x14ac:dyDescent="0.2">
      <c r="B159" s="26"/>
    </row>
  </sheetData>
  <mergeCells count="35">
    <mergeCell ref="A44:A46"/>
    <mergeCell ref="S44:S46"/>
    <mergeCell ref="A35:A37"/>
    <mergeCell ref="S35:S37"/>
    <mergeCell ref="A38:A40"/>
    <mergeCell ref="S38:S40"/>
    <mergeCell ref="A41:A43"/>
    <mergeCell ref="S41:S43"/>
    <mergeCell ref="A26:A28"/>
    <mergeCell ref="S26:S28"/>
    <mergeCell ref="A29:A31"/>
    <mergeCell ref="S29:S31"/>
    <mergeCell ref="A32:A34"/>
    <mergeCell ref="S32:S34"/>
    <mergeCell ref="A17:A19"/>
    <mergeCell ref="S17:S19"/>
    <mergeCell ref="A20:A22"/>
    <mergeCell ref="S20:S22"/>
    <mergeCell ref="A23:A25"/>
    <mergeCell ref="S23:S25"/>
    <mergeCell ref="A8:A10"/>
    <mergeCell ref="S8:S10"/>
    <mergeCell ref="A11:A13"/>
    <mergeCell ref="S11:S13"/>
    <mergeCell ref="A14:A16"/>
    <mergeCell ref="S14:S16"/>
    <mergeCell ref="A1:S1"/>
    <mergeCell ref="A2:S2"/>
    <mergeCell ref="A3:S3"/>
    <mergeCell ref="A4:S4"/>
    <mergeCell ref="A6:A7"/>
    <mergeCell ref="B6:B7"/>
    <mergeCell ref="C6:Q6"/>
    <mergeCell ref="R6:R7"/>
    <mergeCell ref="S6:S7"/>
  </mergeCells>
  <printOptions horizontalCentered="1" verticalCentered="1"/>
  <pageMargins left="0" right="0" top="0" bottom="0" header="0" footer="0"/>
  <pageSetup paperSize="9" scale="85" orientation="landscape" r:id="rId1"/>
  <headerFooter alignWithMargins="0"/>
  <rowBreaks count="1" manualBreakCount="1">
    <brk id="37" max="16383"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9"/>
  <sheetViews>
    <sheetView rightToLeft="1" view="pageBreakPreview" topLeftCell="A10" zoomScaleNormal="100" zoomScaleSheetLayoutView="100" workbookViewId="0">
      <selection activeCell="T4" sqref="T4"/>
    </sheetView>
  </sheetViews>
  <sheetFormatPr defaultColWidth="9.125" defaultRowHeight="20.100000000000001" customHeight="1" x14ac:dyDescent="0.2"/>
  <cols>
    <col min="1" max="1" width="20.125" style="26" customWidth="1"/>
    <col min="2" max="2" width="5.25" style="27" bestFit="1" customWidth="1"/>
    <col min="3" max="3" width="9.25" style="26" customWidth="1"/>
    <col min="4" max="15" width="6" style="26" customWidth="1"/>
    <col min="16" max="17" width="9.125" style="26"/>
    <col min="18" max="18" width="6.875" style="26" bestFit="1" customWidth="1"/>
    <col min="19" max="19" width="19.875" style="26" customWidth="1"/>
    <col min="20" max="16384" width="9.125" style="26"/>
  </cols>
  <sheetData>
    <row r="1" spans="1:19" s="15" customFormat="1" ht="18" x14ac:dyDescent="0.2">
      <c r="A1" s="316" t="s">
        <v>435</v>
      </c>
      <c r="B1" s="316"/>
      <c r="C1" s="316"/>
      <c r="D1" s="316"/>
      <c r="E1" s="316"/>
      <c r="F1" s="316"/>
      <c r="G1" s="316"/>
      <c r="H1" s="316"/>
      <c r="I1" s="316"/>
      <c r="J1" s="316"/>
      <c r="K1" s="316"/>
      <c r="L1" s="316"/>
      <c r="M1" s="316"/>
      <c r="N1" s="316"/>
      <c r="O1" s="316"/>
      <c r="P1" s="316"/>
      <c r="Q1" s="316"/>
      <c r="R1" s="316"/>
      <c r="S1" s="316"/>
    </row>
    <row r="2" spans="1:19" s="16" customFormat="1" ht="18" x14ac:dyDescent="0.2">
      <c r="A2" s="395" t="s">
        <v>393</v>
      </c>
      <c r="B2" s="395"/>
      <c r="C2" s="395"/>
      <c r="D2" s="395"/>
      <c r="E2" s="395"/>
      <c r="F2" s="395"/>
      <c r="G2" s="395"/>
      <c r="H2" s="395"/>
      <c r="I2" s="395"/>
      <c r="J2" s="395"/>
      <c r="K2" s="395"/>
      <c r="L2" s="395"/>
      <c r="M2" s="395"/>
      <c r="N2" s="395"/>
      <c r="O2" s="395"/>
      <c r="P2" s="395"/>
      <c r="Q2" s="395"/>
      <c r="R2" s="395"/>
      <c r="S2" s="395"/>
    </row>
    <row r="3" spans="1:19" s="17" customFormat="1" ht="16.5" customHeight="1" x14ac:dyDescent="0.2">
      <c r="A3" s="396" t="s">
        <v>460</v>
      </c>
      <c r="B3" s="396"/>
      <c r="C3" s="396"/>
      <c r="D3" s="396"/>
      <c r="E3" s="396"/>
      <c r="F3" s="396"/>
      <c r="G3" s="396"/>
      <c r="H3" s="396"/>
      <c r="I3" s="396"/>
      <c r="J3" s="396"/>
      <c r="K3" s="396"/>
      <c r="L3" s="396"/>
      <c r="M3" s="396"/>
      <c r="N3" s="396"/>
      <c r="O3" s="396"/>
      <c r="P3" s="396"/>
      <c r="Q3" s="396"/>
      <c r="R3" s="396"/>
      <c r="S3" s="396"/>
    </row>
    <row r="4" spans="1:19" s="17" customFormat="1" ht="18" x14ac:dyDescent="0.2">
      <c r="A4" s="318" t="s">
        <v>385</v>
      </c>
      <c r="B4" s="318"/>
      <c r="C4" s="318"/>
      <c r="D4" s="318"/>
      <c r="E4" s="318"/>
      <c r="F4" s="318"/>
      <c r="G4" s="318"/>
      <c r="H4" s="318"/>
      <c r="I4" s="318"/>
      <c r="J4" s="318"/>
      <c r="K4" s="318"/>
      <c r="L4" s="318"/>
      <c r="M4" s="318"/>
      <c r="N4" s="318"/>
      <c r="O4" s="318"/>
      <c r="P4" s="318"/>
      <c r="Q4" s="318"/>
      <c r="R4" s="318"/>
      <c r="S4" s="318"/>
    </row>
    <row r="5" spans="1:19" s="19" customFormat="1" ht="15.75" x14ac:dyDescent="0.2">
      <c r="A5" s="18" t="s">
        <v>502</v>
      </c>
      <c r="D5" s="20"/>
      <c r="F5" s="20"/>
      <c r="H5" s="20"/>
      <c r="S5" s="21" t="s">
        <v>503</v>
      </c>
    </row>
    <row r="6" spans="1:19" s="22" customFormat="1" ht="18.75" customHeight="1" x14ac:dyDescent="0.2">
      <c r="A6" s="392" t="s">
        <v>185</v>
      </c>
      <c r="B6" s="393" t="s">
        <v>347</v>
      </c>
      <c r="C6" s="394" t="s">
        <v>387</v>
      </c>
      <c r="D6" s="394"/>
      <c r="E6" s="394"/>
      <c r="F6" s="394"/>
      <c r="G6" s="394"/>
      <c r="H6" s="394"/>
      <c r="I6" s="394"/>
      <c r="J6" s="394"/>
      <c r="K6" s="394"/>
      <c r="L6" s="394"/>
      <c r="M6" s="394"/>
      <c r="N6" s="394"/>
      <c r="O6" s="394"/>
      <c r="P6" s="394"/>
      <c r="Q6" s="394"/>
      <c r="R6" s="397" t="s">
        <v>348</v>
      </c>
      <c r="S6" s="398" t="s">
        <v>186</v>
      </c>
    </row>
    <row r="7" spans="1:19" s="23" customFormat="1" ht="48" customHeight="1" x14ac:dyDescent="0.2">
      <c r="A7" s="392"/>
      <c r="B7" s="393"/>
      <c r="C7" s="178" t="s">
        <v>390</v>
      </c>
      <c r="D7" s="178" t="s">
        <v>210</v>
      </c>
      <c r="E7" s="178" t="s">
        <v>211</v>
      </c>
      <c r="F7" s="178" t="s">
        <v>212</v>
      </c>
      <c r="G7" s="178" t="s">
        <v>213</v>
      </c>
      <c r="H7" s="178" t="s">
        <v>113</v>
      </c>
      <c r="I7" s="178" t="s">
        <v>114</v>
      </c>
      <c r="J7" s="178" t="s">
        <v>115</v>
      </c>
      <c r="K7" s="178" t="s">
        <v>116</v>
      </c>
      <c r="L7" s="178" t="s">
        <v>117</v>
      </c>
      <c r="M7" s="178" t="s">
        <v>118</v>
      </c>
      <c r="N7" s="178" t="s">
        <v>119</v>
      </c>
      <c r="O7" s="178" t="s">
        <v>120</v>
      </c>
      <c r="P7" s="178" t="s">
        <v>386</v>
      </c>
      <c r="Q7" s="250" t="s">
        <v>214</v>
      </c>
      <c r="R7" s="397"/>
      <c r="S7" s="398"/>
    </row>
    <row r="8" spans="1:19" s="24" customFormat="1" ht="14.45" customHeight="1" thickBot="1" x14ac:dyDescent="0.25">
      <c r="A8" s="376" t="s">
        <v>187</v>
      </c>
      <c r="B8" s="157" t="s">
        <v>188</v>
      </c>
      <c r="C8" s="167">
        <f>'195'!C8+'196'!C8</f>
        <v>11</v>
      </c>
      <c r="D8" s="167">
        <f>'195'!D8+'196'!D8</f>
        <v>66</v>
      </c>
      <c r="E8" s="167">
        <f>'195'!E8+'196'!E8</f>
        <v>122</v>
      </c>
      <c r="F8" s="167">
        <f>'195'!F8+'196'!F8</f>
        <v>135</v>
      </c>
      <c r="G8" s="167">
        <f>'195'!G8+'196'!G8</f>
        <v>65</v>
      </c>
      <c r="H8" s="167">
        <f>'195'!H8+'196'!H8</f>
        <v>3</v>
      </c>
      <c r="I8" s="167">
        <f>'195'!I8+'196'!I8</f>
        <v>0</v>
      </c>
      <c r="J8" s="167">
        <f>'195'!J8+'196'!J8</f>
        <v>0</v>
      </c>
      <c r="K8" s="167">
        <f>'195'!K8+'196'!K8</f>
        <v>0</v>
      </c>
      <c r="L8" s="167">
        <f>'195'!L8+'196'!L8</f>
        <v>0</v>
      </c>
      <c r="M8" s="167">
        <f>'195'!M8+'196'!M8</f>
        <v>0</v>
      </c>
      <c r="N8" s="167">
        <f>'195'!N8+'196'!N8</f>
        <v>0</v>
      </c>
      <c r="O8" s="167">
        <f>'195'!O8+'196'!O8</f>
        <v>0</v>
      </c>
      <c r="P8" s="167">
        <f>'195'!P8+'196'!P8</f>
        <v>0</v>
      </c>
      <c r="Q8" s="167">
        <f>SUM(C8:P8)</f>
        <v>402</v>
      </c>
      <c r="R8" s="158" t="s">
        <v>189</v>
      </c>
      <c r="S8" s="378" t="s">
        <v>190</v>
      </c>
    </row>
    <row r="9" spans="1:19" s="24" customFormat="1" ht="14.45" customHeight="1" thickTop="1" thickBot="1" x14ac:dyDescent="0.25">
      <c r="A9" s="377"/>
      <c r="B9" s="159" t="s">
        <v>191</v>
      </c>
      <c r="C9" s="170">
        <f>'195'!C9+'196'!C9</f>
        <v>3</v>
      </c>
      <c r="D9" s="170">
        <f>'195'!D9+'196'!D9</f>
        <v>50</v>
      </c>
      <c r="E9" s="170">
        <f>'195'!E9+'196'!E9</f>
        <v>70</v>
      </c>
      <c r="F9" s="170">
        <f>'195'!F9+'196'!F9</f>
        <v>70</v>
      </c>
      <c r="G9" s="170">
        <f>'195'!G9+'196'!G9</f>
        <v>37</v>
      </c>
      <c r="H9" s="170">
        <f>'195'!H9+'196'!H9</f>
        <v>1</v>
      </c>
      <c r="I9" s="170">
        <f>'195'!I9+'196'!I9</f>
        <v>0</v>
      </c>
      <c r="J9" s="170">
        <f>'195'!J9+'196'!J9</f>
        <v>0</v>
      </c>
      <c r="K9" s="170">
        <f>'195'!K9+'196'!K9</f>
        <v>0</v>
      </c>
      <c r="L9" s="170">
        <f>'195'!L9+'196'!L9</f>
        <v>0</v>
      </c>
      <c r="M9" s="170">
        <f>'195'!M9+'196'!M9</f>
        <v>0</v>
      </c>
      <c r="N9" s="170">
        <f>'195'!N9+'196'!N9</f>
        <v>0</v>
      </c>
      <c r="O9" s="170">
        <f>'195'!O9+'196'!O9</f>
        <v>0</v>
      </c>
      <c r="P9" s="170">
        <f>'195'!P9+'196'!P9</f>
        <v>0</v>
      </c>
      <c r="Q9" s="170">
        <f t="shared" ref="Q9:Q43" si="0">SUM(C9:P9)</f>
        <v>231</v>
      </c>
      <c r="R9" s="160" t="s">
        <v>192</v>
      </c>
      <c r="S9" s="379"/>
    </row>
    <row r="10" spans="1:19" s="25" customFormat="1" ht="14.45" customHeight="1" thickTop="1" thickBot="1" x14ac:dyDescent="0.25">
      <c r="A10" s="377"/>
      <c r="B10" s="161" t="s">
        <v>12</v>
      </c>
      <c r="C10" s="172">
        <f>'195'!C10+'196'!C10</f>
        <v>14</v>
      </c>
      <c r="D10" s="172">
        <f>'195'!D10+'196'!D10</f>
        <v>116</v>
      </c>
      <c r="E10" s="172">
        <f>'195'!E10+'196'!E10</f>
        <v>192</v>
      </c>
      <c r="F10" s="172">
        <f>'195'!F10+'196'!F10</f>
        <v>205</v>
      </c>
      <c r="G10" s="172">
        <f>'195'!G10+'196'!G10</f>
        <v>102</v>
      </c>
      <c r="H10" s="172">
        <f>'195'!H10+'196'!H10</f>
        <v>4</v>
      </c>
      <c r="I10" s="172">
        <f>'195'!I10+'196'!I10</f>
        <v>0</v>
      </c>
      <c r="J10" s="172">
        <f>'195'!J10+'196'!J10</f>
        <v>0</v>
      </c>
      <c r="K10" s="172">
        <f>'195'!K10+'196'!K10</f>
        <v>0</v>
      </c>
      <c r="L10" s="172">
        <f>'195'!L10+'196'!L10</f>
        <v>0</v>
      </c>
      <c r="M10" s="172">
        <f>'195'!M10+'196'!M10</f>
        <v>0</v>
      </c>
      <c r="N10" s="172">
        <f>'195'!N10+'196'!N10</f>
        <v>0</v>
      </c>
      <c r="O10" s="172">
        <f>'195'!O10+'196'!O10</f>
        <v>0</v>
      </c>
      <c r="P10" s="172">
        <f>'195'!P10+'196'!P10</f>
        <v>0</v>
      </c>
      <c r="Q10" s="172">
        <f t="shared" si="0"/>
        <v>633</v>
      </c>
      <c r="R10" s="162" t="s">
        <v>193</v>
      </c>
      <c r="S10" s="379"/>
    </row>
    <row r="11" spans="1:19" s="24" customFormat="1" ht="14.45" customHeight="1" thickTop="1" thickBot="1" x14ac:dyDescent="0.25">
      <c r="A11" s="380" t="s">
        <v>383</v>
      </c>
      <c r="B11" s="163" t="s">
        <v>188</v>
      </c>
      <c r="C11" s="173">
        <f>'195'!C11+'196'!C11</f>
        <v>0</v>
      </c>
      <c r="D11" s="173">
        <f>'195'!D11+'196'!D11</f>
        <v>0</v>
      </c>
      <c r="E11" s="173">
        <f>'195'!E11+'196'!E11</f>
        <v>18</v>
      </c>
      <c r="F11" s="173">
        <f>'195'!F11+'196'!F11</f>
        <v>25</v>
      </c>
      <c r="G11" s="173">
        <f>'195'!G11+'196'!G11</f>
        <v>21</v>
      </c>
      <c r="H11" s="173">
        <f>'195'!H11+'196'!H11</f>
        <v>0</v>
      </c>
      <c r="I11" s="173">
        <f>'195'!I11+'196'!I11</f>
        <v>0</v>
      </c>
      <c r="J11" s="173">
        <f>'195'!J11+'196'!J11</f>
        <v>0</v>
      </c>
      <c r="K11" s="173">
        <f>'195'!K11+'196'!K11</f>
        <v>0</v>
      </c>
      <c r="L11" s="173">
        <f>'195'!L11+'196'!L11</f>
        <v>0</v>
      </c>
      <c r="M11" s="173">
        <f>'195'!M11+'196'!M11</f>
        <v>0</v>
      </c>
      <c r="N11" s="173">
        <f>'195'!N11+'196'!N11</f>
        <v>0</v>
      </c>
      <c r="O11" s="173">
        <f>'195'!O11+'196'!O11</f>
        <v>0</v>
      </c>
      <c r="P11" s="173">
        <f>'195'!P11+'196'!P11</f>
        <v>0</v>
      </c>
      <c r="Q11" s="173">
        <f t="shared" si="0"/>
        <v>64</v>
      </c>
      <c r="R11" s="164" t="s">
        <v>189</v>
      </c>
      <c r="S11" s="381" t="s">
        <v>465</v>
      </c>
    </row>
    <row r="12" spans="1:19" s="24" customFormat="1" ht="14.45" customHeight="1" thickTop="1" thickBot="1" x14ac:dyDescent="0.25">
      <c r="A12" s="380"/>
      <c r="B12" s="163" t="s">
        <v>191</v>
      </c>
      <c r="C12" s="173">
        <f>'195'!C12+'196'!C12</f>
        <v>0</v>
      </c>
      <c r="D12" s="173">
        <f>'195'!D12+'196'!D12</f>
        <v>0</v>
      </c>
      <c r="E12" s="173">
        <f>'195'!E12+'196'!E12</f>
        <v>0</v>
      </c>
      <c r="F12" s="173">
        <f>'195'!F12+'196'!F12</f>
        <v>0</v>
      </c>
      <c r="G12" s="173">
        <f>'195'!G12+'196'!G12</f>
        <v>0</v>
      </c>
      <c r="H12" s="173">
        <f>'195'!H12+'196'!H12</f>
        <v>0</v>
      </c>
      <c r="I12" s="173">
        <f>'195'!I12+'196'!I12</f>
        <v>0</v>
      </c>
      <c r="J12" s="173">
        <f>'195'!J12+'196'!J12</f>
        <v>0</v>
      </c>
      <c r="K12" s="173">
        <f>'195'!K12+'196'!K12</f>
        <v>0</v>
      </c>
      <c r="L12" s="173">
        <f>'195'!L12+'196'!L12</f>
        <v>0</v>
      </c>
      <c r="M12" s="173">
        <f>'195'!M12+'196'!M12</f>
        <v>0</v>
      </c>
      <c r="N12" s="173">
        <f>'195'!N12+'196'!N12</f>
        <v>0</v>
      </c>
      <c r="O12" s="173">
        <f>'195'!O12+'196'!O12</f>
        <v>0</v>
      </c>
      <c r="P12" s="173">
        <f>'195'!P12+'196'!P12</f>
        <v>0</v>
      </c>
      <c r="Q12" s="173">
        <f t="shared" si="0"/>
        <v>0</v>
      </c>
      <c r="R12" s="164" t="s">
        <v>192</v>
      </c>
      <c r="S12" s="381"/>
    </row>
    <row r="13" spans="1:19" s="25" customFormat="1" ht="14.45" customHeight="1" thickTop="1" thickBot="1" x14ac:dyDescent="0.25">
      <c r="A13" s="380"/>
      <c r="B13" s="230" t="s">
        <v>12</v>
      </c>
      <c r="C13" s="175">
        <f>'195'!C13+'196'!C13</f>
        <v>0</v>
      </c>
      <c r="D13" s="175">
        <f>'195'!D13+'196'!D13</f>
        <v>0</v>
      </c>
      <c r="E13" s="175">
        <f>'195'!E13+'196'!E13</f>
        <v>18</v>
      </c>
      <c r="F13" s="175">
        <f>'195'!F13+'196'!F13</f>
        <v>25</v>
      </c>
      <c r="G13" s="175">
        <f>'195'!G13+'196'!G13</f>
        <v>21</v>
      </c>
      <c r="H13" s="175">
        <f>'195'!H13+'196'!H13</f>
        <v>0</v>
      </c>
      <c r="I13" s="175">
        <f>'195'!I13+'196'!I13</f>
        <v>0</v>
      </c>
      <c r="J13" s="175">
        <f>'195'!J13+'196'!J13</f>
        <v>0</v>
      </c>
      <c r="K13" s="175">
        <f>'195'!K13+'196'!K13</f>
        <v>0</v>
      </c>
      <c r="L13" s="175">
        <f>'195'!L13+'196'!L13</f>
        <v>0</v>
      </c>
      <c r="M13" s="175">
        <f>'195'!M13+'196'!M13</f>
        <v>0</v>
      </c>
      <c r="N13" s="175">
        <f>'195'!N13+'196'!N13</f>
        <v>0</v>
      </c>
      <c r="O13" s="175">
        <f>'195'!O13+'196'!O13</f>
        <v>0</v>
      </c>
      <c r="P13" s="175">
        <f>'195'!P13+'196'!P13</f>
        <v>0</v>
      </c>
      <c r="Q13" s="175">
        <f t="shared" si="0"/>
        <v>64</v>
      </c>
      <c r="R13" s="232" t="s">
        <v>193</v>
      </c>
      <c r="S13" s="381"/>
    </row>
    <row r="14" spans="1:19" s="24" customFormat="1" ht="14.45" customHeight="1" thickTop="1" thickBot="1" x14ac:dyDescent="0.25">
      <c r="A14" s="376" t="s">
        <v>194</v>
      </c>
      <c r="B14" s="157" t="s">
        <v>188</v>
      </c>
      <c r="C14" s="167">
        <f>'195'!C14+'196'!C14</f>
        <v>9</v>
      </c>
      <c r="D14" s="167">
        <f>'195'!D14+'196'!D14</f>
        <v>42</v>
      </c>
      <c r="E14" s="167">
        <f>'195'!E14+'196'!E14</f>
        <v>61</v>
      </c>
      <c r="F14" s="167">
        <f>'195'!F14+'196'!F14</f>
        <v>42</v>
      </c>
      <c r="G14" s="167">
        <f>'195'!G14+'196'!G14</f>
        <v>26</v>
      </c>
      <c r="H14" s="167">
        <f>'195'!H14+'196'!H14</f>
        <v>16</v>
      </c>
      <c r="I14" s="167">
        <f>'195'!I14+'196'!I14</f>
        <v>10</v>
      </c>
      <c r="J14" s="167">
        <f>'195'!J14+'196'!J14</f>
        <v>5</v>
      </c>
      <c r="K14" s="167">
        <f>'195'!K14+'196'!K14</f>
        <v>2</v>
      </c>
      <c r="L14" s="167">
        <f>'195'!L14+'196'!L14</f>
        <v>1</v>
      </c>
      <c r="M14" s="167">
        <f>'195'!M14+'196'!M14</f>
        <v>1</v>
      </c>
      <c r="N14" s="167">
        <f>'195'!N14+'196'!N14</f>
        <v>1</v>
      </c>
      <c r="O14" s="167">
        <f>'195'!O14+'196'!O14</f>
        <v>0</v>
      </c>
      <c r="P14" s="167">
        <f>'195'!P14+'196'!P14</f>
        <v>3</v>
      </c>
      <c r="Q14" s="167">
        <f t="shared" si="0"/>
        <v>219</v>
      </c>
      <c r="R14" s="158" t="s">
        <v>189</v>
      </c>
      <c r="S14" s="378" t="s">
        <v>195</v>
      </c>
    </row>
    <row r="15" spans="1:19" s="24" customFormat="1" ht="14.45" customHeight="1" thickTop="1" thickBot="1" x14ac:dyDescent="0.25">
      <c r="A15" s="377"/>
      <c r="B15" s="159" t="s">
        <v>191</v>
      </c>
      <c r="C15" s="170">
        <f>'195'!C15+'196'!C15</f>
        <v>16</v>
      </c>
      <c r="D15" s="170">
        <f>'195'!D15+'196'!D15</f>
        <v>43</v>
      </c>
      <c r="E15" s="170">
        <f>'195'!E15+'196'!E15</f>
        <v>50</v>
      </c>
      <c r="F15" s="170">
        <f>'195'!F15+'196'!F15</f>
        <v>35</v>
      </c>
      <c r="G15" s="170">
        <f>'195'!G15+'196'!G15</f>
        <v>23</v>
      </c>
      <c r="H15" s="170">
        <f>'195'!H15+'196'!H15</f>
        <v>17</v>
      </c>
      <c r="I15" s="170">
        <f>'195'!I15+'196'!I15</f>
        <v>16</v>
      </c>
      <c r="J15" s="170">
        <f>'195'!J15+'196'!J15</f>
        <v>6</v>
      </c>
      <c r="K15" s="170">
        <f>'195'!K15+'196'!K15</f>
        <v>5</v>
      </c>
      <c r="L15" s="170">
        <f>'195'!L15+'196'!L15</f>
        <v>2</v>
      </c>
      <c r="M15" s="170">
        <f>'195'!M15+'196'!M15</f>
        <v>1</v>
      </c>
      <c r="N15" s="170">
        <f>'195'!N15+'196'!N15</f>
        <v>0</v>
      </c>
      <c r="O15" s="170">
        <f>'195'!O15+'196'!O15</f>
        <v>0</v>
      </c>
      <c r="P15" s="170">
        <f>'195'!P15+'196'!P15</f>
        <v>2</v>
      </c>
      <c r="Q15" s="170">
        <f t="shared" si="0"/>
        <v>216</v>
      </c>
      <c r="R15" s="160" t="s">
        <v>192</v>
      </c>
      <c r="S15" s="379"/>
    </row>
    <row r="16" spans="1:19" s="25" customFormat="1" ht="14.45" customHeight="1" thickTop="1" thickBot="1" x14ac:dyDescent="0.25">
      <c r="A16" s="377"/>
      <c r="B16" s="161" t="s">
        <v>12</v>
      </c>
      <c r="C16" s="172">
        <f>'195'!C16+'196'!C16</f>
        <v>25</v>
      </c>
      <c r="D16" s="172">
        <f>'195'!D16+'196'!D16</f>
        <v>85</v>
      </c>
      <c r="E16" s="172">
        <f>'195'!E16+'196'!E16</f>
        <v>111</v>
      </c>
      <c r="F16" s="172">
        <f>'195'!F16+'196'!F16</f>
        <v>77</v>
      </c>
      <c r="G16" s="172">
        <f>'195'!G16+'196'!G16</f>
        <v>49</v>
      </c>
      <c r="H16" s="172">
        <f>'195'!H16+'196'!H16</f>
        <v>33</v>
      </c>
      <c r="I16" s="172">
        <f>'195'!I16+'196'!I16</f>
        <v>26</v>
      </c>
      <c r="J16" s="172">
        <f>'195'!J16+'196'!J16</f>
        <v>11</v>
      </c>
      <c r="K16" s="172">
        <f>'195'!K16+'196'!K16</f>
        <v>7</v>
      </c>
      <c r="L16" s="172">
        <f>'195'!L16+'196'!L16</f>
        <v>3</v>
      </c>
      <c r="M16" s="172">
        <f>'195'!M16+'196'!M16</f>
        <v>2</v>
      </c>
      <c r="N16" s="172">
        <f>'195'!N16+'196'!N16</f>
        <v>1</v>
      </c>
      <c r="O16" s="172">
        <f>'195'!O16+'196'!O16</f>
        <v>0</v>
      </c>
      <c r="P16" s="172">
        <f>'195'!P16+'196'!P16</f>
        <v>5</v>
      </c>
      <c r="Q16" s="172">
        <f t="shared" si="0"/>
        <v>435</v>
      </c>
      <c r="R16" s="162" t="s">
        <v>193</v>
      </c>
      <c r="S16" s="379"/>
    </row>
    <row r="17" spans="1:19" s="24" customFormat="1" ht="14.45" customHeight="1" thickTop="1" thickBot="1" x14ac:dyDescent="0.25">
      <c r="A17" s="380" t="s">
        <v>196</v>
      </c>
      <c r="B17" s="163" t="s">
        <v>188</v>
      </c>
      <c r="C17" s="173">
        <f>'195'!C17+'196'!C17</f>
        <v>12</v>
      </c>
      <c r="D17" s="173">
        <f>'195'!D17+'196'!D17</f>
        <v>38</v>
      </c>
      <c r="E17" s="173">
        <f>'195'!E17+'196'!E17</f>
        <v>21</v>
      </c>
      <c r="F17" s="173">
        <f>'195'!F17+'196'!F17</f>
        <v>14</v>
      </c>
      <c r="G17" s="173">
        <f>'195'!G17+'196'!G17</f>
        <v>1</v>
      </c>
      <c r="H17" s="173">
        <f>'195'!H17+'196'!H17</f>
        <v>0</v>
      </c>
      <c r="I17" s="173">
        <f>'195'!I17+'196'!I17</f>
        <v>0</v>
      </c>
      <c r="J17" s="173">
        <f>'195'!J17+'196'!J17</f>
        <v>0</v>
      </c>
      <c r="K17" s="173">
        <f>'195'!K17+'196'!K17</f>
        <v>0</v>
      </c>
      <c r="L17" s="173">
        <f>'195'!L17+'196'!L17</f>
        <v>0</v>
      </c>
      <c r="M17" s="173">
        <f>'195'!M17+'196'!M17</f>
        <v>0</v>
      </c>
      <c r="N17" s="173">
        <f>'195'!N17+'196'!N17</f>
        <v>0</v>
      </c>
      <c r="O17" s="173">
        <f>'195'!O17+'196'!O17</f>
        <v>0</v>
      </c>
      <c r="P17" s="173">
        <f>'195'!P17+'196'!P17</f>
        <v>0</v>
      </c>
      <c r="Q17" s="173">
        <f t="shared" si="0"/>
        <v>86</v>
      </c>
      <c r="R17" s="164" t="s">
        <v>189</v>
      </c>
      <c r="S17" s="381" t="s">
        <v>197</v>
      </c>
    </row>
    <row r="18" spans="1:19" s="24" customFormat="1" ht="14.45" customHeight="1" thickTop="1" thickBot="1" x14ac:dyDescent="0.25">
      <c r="A18" s="380"/>
      <c r="B18" s="163" t="s">
        <v>191</v>
      </c>
      <c r="C18" s="173">
        <f>'195'!C18+'196'!C18</f>
        <v>8</v>
      </c>
      <c r="D18" s="173">
        <f>'195'!D18+'196'!D18</f>
        <v>19</v>
      </c>
      <c r="E18" s="173">
        <f>'195'!E18+'196'!E18</f>
        <v>8</v>
      </c>
      <c r="F18" s="173">
        <f>'195'!F18+'196'!F18</f>
        <v>1</v>
      </c>
      <c r="G18" s="173">
        <f>'195'!G18+'196'!G18</f>
        <v>1</v>
      </c>
      <c r="H18" s="173">
        <f>'195'!H18+'196'!H18</f>
        <v>0</v>
      </c>
      <c r="I18" s="173">
        <f>'195'!I18+'196'!I18</f>
        <v>0</v>
      </c>
      <c r="J18" s="173">
        <f>'195'!J18+'196'!J18</f>
        <v>0</v>
      </c>
      <c r="K18" s="173">
        <f>'195'!K18+'196'!K18</f>
        <v>0</v>
      </c>
      <c r="L18" s="173">
        <f>'195'!L18+'196'!L18</f>
        <v>0</v>
      </c>
      <c r="M18" s="173">
        <f>'195'!M18+'196'!M18</f>
        <v>0</v>
      </c>
      <c r="N18" s="173">
        <f>'195'!N18+'196'!N18</f>
        <v>0</v>
      </c>
      <c r="O18" s="173">
        <f>'195'!O18+'196'!O18</f>
        <v>0</v>
      </c>
      <c r="P18" s="173">
        <f>'195'!P18+'196'!P18</f>
        <v>0</v>
      </c>
      <c r="Q18" s="173">
        <f t="shared" si="0"/>
        <v>37</v>
      </c>
      <c r="R18" s="164" t="s">
        <v>192</v>
      </c>
      <c r="S18" s="381"/>
    </row>
    <row r="19" spans="1:19" s="25" customFormat="1" ht="14.45" customHeight="1" thickTop="1" thickBot="1" x14ac:dyDescent="0.25">
      <c r="A19" s="380"/>
      <c r="B19" s="230" t="s">
        <v>12</v>
      </c>
      <c r="C19" s="175">
        <f>'195'!C19+'196'!C19</f>
        <v>20</v>
      </c>
      <c r="D19" s="175">
        <f>'195'!D19+'196'!D19</f>
        <v>57</v>
      </c>
      <c r="E19" s="175">
        <f>'195'!E19+'196'!E19</f>
        <v>29</v>
      </c>
      <c r="F19" s="175">
        <f>'195'!F19+'196'!F19</f>
        <v>15</v>
      </c>
      <c r="G19" s="175">
        <f>'195'!G19+'196'!G19</f>
        <v>2</v>
      </c>
      <c r="H19" s="175">
        <f>'195'!H19+'196'!H19</f>
        <v>0</v>
      </c>
      <c r="I19" s="175">
        <f>'195'!I19+'196'!I19</f>
        <v>0</v>
      </c>
      <c r="J19" s="175">
        <f>'195'!J19+'196'!J19</f>
        <v>0</v>
      </c>
      <c r="K19" s="175">
        <f>'195'!K19+'196'!K19</f>
        <v>0</v>
      </c>
      <c r="L19" s="175">
        <f>'195'!L19+'196'!L19</f>
        <v>0</v>
      </c>
      <c r="M19" s="175">
        <f>'195'!M19+'196'!M19</f>
        <v>0</v>
      </c>
      <c r="N19" s="175">
        <f>'195'!N19+'196'!N19</f>
        <v>0</v>
      </c>
      <c r="O19" s="175">
        <f>'195'!O19+'196'!O19</f>
        <v>0</v>
      </c>
      <c r="P19" s="175">
        <f>'195'!P19+'196'!P19</f>
        <v>0</v>
      </c>
      <c r="Q19" s="175">
        <f t="shared" si="0"/>
        <v>123</v>
      </c>
      <c r="R19" s="232" t="s">
        <v>193</v>
      </c>
      <c r="S19" s="381"/>
    </row>
    <row r="20" spans="1:19" s="24" customFormat="1" ht="14.45" customHeight="1" thickTop="1" thickBot="1" x14ac:dyDescent="0.25">
      <c r="A20" s="376" t="s">
        <v>198</v>
      </c>
      <c r="B20" s="157" t="s">
        <v>188</v>
      </c>
      <c r="C20" s="167">
        <f>'195'!C20+'196'!C20</f>
        <v>0</v>
      </c>
      <c r="D20" s="167">
        <f>'195'!D20+'196'!D20</f>
        <v>15</v>
      </c>
      <c r="E20" s="167">
        <f>'195'!E20+'196'!E20</f>
        <v>12</v>
      </c>
      <c r="F20" s="167">
        <f>'195'!F20+'196'!F20</f>
        <v>3</v>
      </c>
      <c r="G20" s="167">
        <f>'195'!G20+'196'!G20</f>
        <v>0</v>
      </c>
      <c r="H20" s="167">
        <f>'195'!H20+'196'!H20</f>
        <v>0</v>
      </c>
      <c r="I20" s="167">
        <f>'195'!I20+'196'!I20</f>
        <v>0</v>
      </c>
      <c r="J20" s="167">
        <f>'195'!J20+'196'!J20</f>
        <v>0</v>
      </c>
      <c r="K20" s="167">
        <f>'195'!K20+'196'!K20</f>
        <v>0</v>
      </c>
      <c r="L20" s="167">
        <f>'195'!L20+'196'!L20</f>
        <v>0</v>
      </c>
      <c r="M20" s="167">
        <f>'195'!M20+'196'!M20</f>
        <v>0</v>
      </c>
      <c r="N20" s="167">
        <f>'195'!N20+'196'!N20</f>
        <v>0</v>
      </c>
      <c r="O20" s="167">
        <f>'195'!O20+'196'!O20</f>
        <v>0</v>
      </c>
      <c r="P20" s="167">
        <f>'195'!P20+'196'!P20</f>
        <v>0</v>
      </c>
      <c r="Q20" s="167">
        <f t="shared" si="0"/>
        <v>30</v>
      </c>
      <c r="R20" s="158" t="s">
        <v>189</v>
      </c>
      <c r="S20" s="378" t="s">
        <v>199</v>
      </c>
    </row>
    <row r="21" spans="1:19" s="24" customFormat="1" ht="14.45" customHeight="1" thickTop="1" thickBot="1" x14ac:dyDescent="0.25">
      <c r="A21" s="377"/>
      <c r="B21" s="159" t="s">
        <v>191</v>
      </c>
      <c r="C21" s="170">
        <f>'195'!C21+'196'!C21</f>
        <v>0</v>
      </c>
      <c r="D21" s="170">
        <f>'195'!D21+'196'!D21</f>
        <v>9</v>
      </c>
      <c r="E21" s="170">
        <f>'195'!E21+'196'!E21</f>
        <v>5</v>
      </c>
      <c r="F21" s="170">
        <f>'195'!F21+'196'!F21</f>
        <v>2</v>
      </c>
      <c r="G21" s="170">
        <f>'195'!G21+'196'!G21</f>
        <v>0</v>
      </c>
      <c r="H21" s="170">
        <f>'195'!H21+'196'!H21</f>
        <v>0</v>
      </c>
      <c r="I21" s="170">
        <f>'195'!I21+'196'!I21</f>
        <v>0</v>
      </c>
      <c r="J21" s="170">
        <f>'195'!J21+'196'!J21</f>
        <v>0</v>
      </c>
      <c r="K21" s="170">
        <f>'195'!K21+'196'!K21</f>
        <v>0</v>
      </c>
      <c r="L21" s="170">
        <f>'195'!L21+'196'!L21</f>
        <v>0</v>
      </c>
      <c r="M21" s="170">
        <f>'195'!M21+'196'!M21</f>
        <v>0</v>
      </c>
      <c r="N21" s="170">
        <f>'195'!N21+'196'!N21</f>
        <v>0</v>
      </c>
      <c r="O21" s="170">
        <f>'195'!O21+'196'!O21</f>
        <v>0</v>
      </c>
      <c r="P21" s="170">
        <f>'195'!P21+'196'!P21</f>
        <v>0</v>
      </c>
      <c r="Q21" s="170">
        <f t="shared" si="0"/>
        <v>16</v>
      </c>
      <c r="R21" s="160" t="s">
        <v>192</v>
      </c>
      <c r="S21" s="379"/>
    </row>
    <row r="22" spans="1:19" s="25" customFormat="1" ht="14.45" customHeight="1" thickTop="1" thickBot="1" x14ac:dyDescent="0.25">
      <c r="A22" s="377"/>
      <c r="B22" s="161" t="s">
        <v>12</v>
      </c>
      <c r="C22" s="172">
        <f>'195'!C22+'196'!C22</f>
        <v>0</v>
      </c>
      <c r="D22" s="172">
        <f>'195'!D22+'196'!D22</f>
        <v>24</v>
      </c>
      <c r="E22" s="172">
        <f>'195'!E22+'196'!E22</f>
        <v>17</v>
      </c>
      <c r="F22" s="172">
        <f>'195'!F22+'196'!F22</f>
        <v>5</v>
      </c>
      <c r="G22" s="172">
        <f>'195'!G22+'196'!G22</f>
        <v>0</v>
      </c>
      <c r="H22" s="172">
        <f>'195'!H22+'196'!H22</f>
        <v>0</v>
      </c>
      <c r="I22" s="172">
        <f>'195'!I22+'196'!I22</f>
        <v>0</v>
      </c>
      <c r="J22" s="172">
        <f>'195'!J22+'196'!J22</f>
        <v>0</v>
      </c>
      <c r="K22" s="172">
        <f>'195'!K22+'196'!K22</f>
        <v>0</v>
      </c>
      <c r="L22" s="172">
        <f>'195'!L22+'196'!L22</f>
        <v>0</v>
      </c>
      <c r="M22" s="172">
        <f>'195'!M22+'196'!M22</f>
        <v>0</v>
      </c>
      <c r="N22" s="172">
        <f>'195'!N22+'196'!N22</f>
        <v>0</v>
      </c>
      <c r="O22" s="172">
        <f>'195'!O22+'196'!O22</f>
        <v>0</v>
      </c>
      <c r="P22" s="172">
        <f>'195'!P22+'196'!P22</f>
        <v>0</v>
      </c>
      <c r="Q22" s="172">
        <f t="shared" si="0"/>
        <v>46</v>
      </c>
      <c r="R22" s="162" t="s">
        <v>193</v>
      </c>
      <c r="S22" s="379"/>
    </row>
    <row r="23" spans="1:19" s="24" customFormat="1" ht="14.45" customHeight="1" thickTop="1" thickBot="1" x14ac:dyDescent="0.25">
      <c r="A23" s="380" t="s">
        <v>200</v>
      </c>
      <c r="B23" s="163" t="s">
        <v>188</v>
      </c>
      <c r="C23" s="173">
        <f>'195'!C23+'196'!C23</f>
        <v>50</v>
      </c>
      <c r="D23" s="173">
        <f>'195'!D23+'196'!D23</f>
        <v>228</v>
      </c>
      <c r="E23" s="173">
        <f>'195'!E23+'196'!E23</f>
        <v>302</v>
      </c>
      <c r="F23" s="173">
        <f>'195'!F23+'196'!F23</f>
        <v>308</v>
      </c>
      <c r="G23" s="173">
        <f>'195'!G23+'196'!G23</f>
        <v>288</v>
      </c>
      <c r="H23" s="173">
        <f>'195'!H23+'196'!H23</f>
        <v>243</v>
      </c>
      <c r="I23" s="173">
        <f>'195'!I23+'196'!I23</f>
        <v>223</v>
      </c>
      <c r="J23" s="173">
        <f>'195'!J23+'196'!J23</f>
        <v>202</v>
      </c>
      <c r="K23" s="173">
        <f>'195'!K23+'196'!K23</f>
        <v>171</v>
      </c>
      <c r="L23" s="173">
        <f>'195'!L23+'196'!L23</f>
        <v>139</v>
      </c>
      <c r="M23" s="173">
        <f>'195'!M23+'196'!M23</f>
        <v>93</v>
      </c>
      <c r="N23" s="173">
        <f>'195'!N23+'196'!N23</f>
        <v>75</v>
      </c>
      <c r="O23" s="173">
        <f>'195'!O23+'196'!O23</f>
        <v>75</v>
      </c>
      <c r="P23" s="173">
        <f>'195'!P23+'196'!P23</f>
        <v>247</v>
      </c>
      <c r="Q23" s="173">
        <f t="shared" si="0"/>
        <v>2644</v>
      </c>
      <c r="R23" s="164" t="s">
        <v>189</v>
      </c>
      <c r="S23" s="381" t="s">
        <v>201</v>
      </c>
    </row>
    <row r="24" spans="1:19" s="24" customFormat="1" ht="14.45" customHeight="1" thickTop="1" thickBot="1" x14ac:dyDescent="0.25">
      <c r="A24" s="380"/>
      <c r="B24" s="163" t="s">
        <v>191</v>
      </c>
      <c r="C24" s="173">
        <f>'195'!C24+'196'!C24</f>
        <v>48</v>
      </c>
      <c r="D24" s="173">
        <f>'195'!D24+'196'!D24</f>
        <v>189</v>
      </c>
      <c r="E24" s="173">
        <f>'195'!E24+'196'!E24</f>
        <v>217</v>
      </c>
      <c r="F24" s="173">
        <f>'195'!F24+'196'!F24</f>
        <v>218</v>
      </c>
      <c r="G24" s="173">
        <f>'195'!G24+'196'!G24</f>
        <v>177</v>
      </c>
      <c r="H24" s="173">
        <f>'195'!H24+'196'!H24</f>
        <v>157</v>
      </c>
      <c r="I24" s="173">
        <f>'195'!I24+'196'!I24</f>
        <v>126</v>
      </c>
      <c r="J24" s="173">
        <f>'195'!J24+'196'!J24</f>
        <v>108</v>
      </c>
      <c r="K24" s="173">
        <f>'195'!K24+'196'!K24</f>
        <v>78</v>
      </c>
      <c r="L24" s="173">
        <f>'195'!L24+'196'!L24</f>
        <v>78</v>
      </c>
      <c r="M24" s="173">
        <f>'195'!M24+'196'!M24</f>
        <v>49</v>
      </c>
      <c r="N24" s="173">
        <f>'195'!N24+'196'!N24</f>
        <v>72</v>
      </c>
      <c r="O24" s="173">
        <f>'195'!O24+'196'!O24</f>
        <v>40</v>
      </c>
      <c r="P24" s="173">
        <f>'195'!P24+'196'!P24</f>
        <v>169</v>
      </c>
      <c r="Q24" s="173">
        <f t="shared" si="0"/>
        <v>1726</v>
      </c>
      <c r="R24" s="164" t="s">
        <v>192</v>
      </c>
      <c r="S24" s="381"/>
    </row>
    <row r="25" spans="1:19" s="25" customFormat="1" ht="14.45" customHeight="1" thickTop="1" thickBot="1" x14ac:dyDescent="0.25">
      <c r="A25" s="380"/>
      <c r="B25" s="230" t="s">
        <v>12</v>
      </c>
      <c r="C25" s="175">
        <f>'195'!C25+'196'!C25</f>
        <v>98</v>
      </c>
      <c r="D25" s="175">
        <f>'195'!D25+'196'!D25</f>
        <v>417</v>
      </c>
      <c r="E25" s="175">
        <f>'195'!E25+'196'!E25</f>
        <v>519</v>
      </c>
      <c r="F25" s="175">
        <f>'195'!F25+'196'!F25</f>
        <v>526</v>
      </c>
      <c r="G25" s="175">
        <f>'195'!G25+'196'!G25</f>
        <v>465</v>
      </c>
      <c r="H25" s="175">
        <f>'195'!H25+'196'!H25</f>
        <v>400</v>
      </c>
      <c r="I25" s="175">
        <f>'195'!I25+'196'!I25</f>
        <v>349</v>
      </c>
      <c r="J25" s="175">
        <f>'195'!J25+'196'!J25</f>
        <v>310</v>
      </c>
      <c r="K25" s="175">
        <f>'195'!K25+'196'!K25</f>
        <v>249</v>
      </c>
      <c r="L25" s="175">
        <f>'195'!L25+'196'!L25</f>
        <v>217</v>
      </c>
      <c r="M25" s="175">
        <f>'195'!M25+'196'!M25</f>
        <v>142</v>
      </c>
      <c r="N25" s="175">
        <f>'195'!N25+'196'!N25</f>
        <v>147</v>
      </c>
      <c r="O25" s="175">
        <f>'195'!O25+'196'!O25</f>
        <v>115</v>
      </c>
      <c r="P25" s="175">
        <f>'195'!P25+'196'!P25</f>
        <v>416</v>
      </c>
      <c r="Q25" s="175">
        <f t="shared" si="0"/>
        <v>4370</v>
      </c>
      <c r="R25" s="232" t="s">
        <v>193</v>
      </c>
      <c r="S25" s="381"/>
    </row>
    <row r="26" spans="1:19" s="24" customFormat="1" ht="14.45" customHeight="1" thickTop="1" thickBot="1" x14ac:dyDescent="0.25">
      <c r="A26" s="376" t="s">
        <v>202</v>
      </c>
      <c r="B26" s="157" t="s">
        <v>188</v>
      </c>
      <c r="C26" s="167">
        <f>'195'!C26+'196'!C26</f>
        <v>0</v>
      </c>
      <c r="D26" s="167">
        <f>'195'!D26+'196'!D26</f>
        <v>0</v>
      </c>
      <c r="E26" s="167">
        <f>'195'!E26+'196'!E26</f>
        <v>0</v>
      </c>
      <c r="F26" s="167">
        <f>'195'!F26+'196'!F26</f>
        <v>12</v>
      </c>
      <c r="G26" s="167">
        <f>'195'!G26+'196'!G26</f>
        <v>28</v>
      </c>
      <c r="H26" s="167">
        <f>'195'!H26+'196'!H26</f>
        <v>21</v>
      </c>
      <c r="I26" s="167">
        <f>'195'!I26+'196'!I26</f>
        <v>30</v>
      </c>
      <c r="J26" s="167">
        <f>'195'!J26+'196'!J26</f>
        <v>15</v>
      </c>
      <c r="K26" s="167">
        <f>'195'!K26+'196'!K26</f>
        <v>18</v>
      </c>
      <c r="L26" s="167">
        <f>'195'!L26+'196'!L26</f>
        <v>14</v>
      </c>
      <c r="M26" s="167">
        <f>'195'!M26+'196'!M26</f>
        <v>7</v>
      </c>
      <c r="N26" s="167">
        <f>'195'!N26+'196'!N26</f>
        <v>2</v>
      </c>
      <c r="O26" s="167">
        <f>'195'!O26+'196'!O26</f>
        <v>1</v>
      </c>
      <c r="P26" s="167">
        <f>'195'!P26+'196'!P26</f>
        <v>0</v>
      </c>
      <c r="Q26" s="167">
        <f t="shared" si="0"/>
        <v>148</v>
      </c>
      <c r="R26" s="158" t="s">
        <v>189</v>
      </c>
      <c r="S26" s="378" t="s">
        <v>203</v>
      </c>
    </row>
    <row r="27" spans="1:19" s="24" customFormat="1" ht="14.45" customHeight="1" thickTop="1" thickBot="1" x14ac:dyDescent="0.25">
      <c r="A27" s="377"/>
      <c r="B27" s="159" t="s">
        <v>191</v>
      </c>
      <c r="C27" s="170">
        <f>'195'!C27+'196'!C27</f>
        <v>0</v>
      </c>
      <c r="D27" s="170">
        <f>'195'!D27+'196'!D27</f>
        <v>1</v>
      </c>
      <c r="E27" s="170">
        <f>'195'!E27+'196'!E27</f>
        <v>3</v>
      </c>
      <c r="F27" s="170">
        <f>'195'!F27+'196'!F27</f>
        <v>9</v>
      </c>
      <c r="G27" s="170">
        <f>'195'!G27+'196'!G27</f>
        <v>5</v>
      </c>
      <c r="H27" s="170">
        <f>'195'!H27+'196'!H27</f>
        <v>8</v>
      </c>
      <c r="I27" s="170">
        <f>'195'!I27+'196'!I27</f>
        <v>16</v>
      </c>
      <c r="J27" s="170">
        <f>'195'!J27+'196'!J27</f>
        <v>15</v>
      </c>
      <c r="K27" s="170">
        <f>'195'!K27+'196'!K27</f>
        <v>9</v>
      </c>
      <c r="L27" s="170">
        <f>'195'!L27+'196'!L27</f>
        <v>8</v>
      </c>
      <c r="M27" s="170">
        <f>'195'!M27+'196'!M27</f>
        <v>2</v>
      </c>
      <c r="N27" s="170">
        <f>'195'!N27+'196'!N27</f>
        <v>1</v>
      </c>
      <c r="O27" s="170">
        <f>'195'!O27+'196'!O27</f>
        <v>0</v>
      </c>
      <c r="P27" s="170">
        <f>'195'!P27+'196'!P27</f>
        <v>2</v>
      </c>
      <c r="Q27" s="170">
        <f>SUM(C27:P27)</f>
        <v>79</v>
      </c>
      <c r="R27" s="160" t="s">
        <v>192</v>
      </c>
      <c r="S27" s="379"/>
    </row>
    <row r="28" spans="1:19" s="25" customFormat="1" ht="14.45" customHeight="1" thickTop="1" thickBot="1" x14ac:dyDescent="0.25">
      <c r="A28" s="377"/>
      <c r="B28" s="161" t="s">
        <v>12</v>
      </c>
      <c r="C28" s="172">
        <f>'195'!C28+'196'!C28</f>
        <v>0</v>
      </c>
      <c r="D28" s="172">
        <f>'195'!D28+'196'!D28</f>
        <v>1</v>
      </c>
      <c r="E28" s="172">
        <f>'195'!E28+'196'!E28</f>
        <v>3</v>
      </c>
      <c r="F28" s="172">
        <f>'195'!F28+'196'!F28</f>
        <v>21</v>
      </c>
      <c r="G28" s="172">
        <f>'195'!G28+'196'!G28</f>
        <v>33</v>
      </c>
      <c r="H28" s="172">
        <f>'195'!H28+'196'!H28</f>
        <v>29</v>
      </c>
      <c r="I28" s="172">
        <f>'195'!I28+'196'!I28</f>
        <v>46</v>
      </c>
      <c r="J28" s="172">
        <f>'195'!J28+'196'!J28</f>
        <v>30</v>
      </c>
      <c r="K28" s="172">
        <f>'195'!K28+'196'!K28</f>
        <v>27</v>
      </c>
      <c r="L28" s="172">
        <f>'195'!L28+'196'!L28</f>
        <v>22</v>
      </c>
      <c r="M28" s="172">
        <f>'195'!M28+'196'!M28</f>
        <v>9</v>
      </c>
      <c r="N28" s="172">
        <f>'195'!N28+'196'!N28</f>
        <v>3</v>
      </c>
      <c r="O28" s="172">
        <f>'195'!O28+'196'!O28</f>
        <v>1</v>
      </c>
      <c r="P28" s="172">
        <f>'195'!P28+'196'!P28</f>
        <v>2</v>
      </c>
      <c r="Q28" s="172">
        <f t="shared" si="0"/>
        <v>227</v>
      </c>
      <c r="R28" s="162" t="s">
        <v>193</v>
      </c>
      <c r="S28" s="379"/>
    </row>
    <row r="29" spans="1:19" s="24" customFormat="1" ht="14.45" customHeight="1" thickTop="1" thickBot="1" x14ac:dyDescent="0.25">
      <c r="A29" s="380" t="s">
        <v>204</v>
      </c>
      <c r="B29" s="163" t="s">
        <v>188</v>
      </c>
      <c r="C29" s="173">
        <f>'195'!C29+'196'!C29</f>
        <v>0</v>
      </c>
      <c r="D29" s="173">
        <f>'195'!D29+'196'!D29</f>
        <v>18</v>
      </c>
      <c r="E29" s="173">
        <f>'195'!E29+'196'!E29</f>
        <v>41</v>
      </c>
      <c r="F29" s="173">
        <f>'195'!F29+'196'!F29</f>
        <v>62</v>
      </c>
      <c r="G29" s="173">
        <f>'195'!G29+'196'!G29</f>
        <v>80</v>
      </c>
      <c r="H29" s="173">
        <f>'195'!H29+'196'!H29</f>
        <v>81</v>
      </c>
      <c r="I29" s="173">
        <f>'195'!I29+'196'!I29</f>
        <v>2</v>
      </c>
      <c r="J29" s="173">
        <f>'195'!J29+'196'!J29</f>
        <v>4</v>
      </c>
      <c r="K29" s="173">
        <f>'195'!K29+'196'!K29</f>
        <v>0</v>
      </c>
      <c r="L29" s="173">
        <f>'195'!L29+'196'!L29</f>
        <v>0</v>
      </c>
      <c r="M29" s="173">
        <f>'195'!M29+'196'!M29</f>
        <v>0</v>
      </c>
      <c r="N29" s="173">
        <f>'195'!N29+'196'!N29</f>
        <v>0</v>
      </c>
      <c r="O29" s="173">
        <f>'195'!O29+'196'!O29</f>
        <v>0</v>
      </c>
      <c r="P29" s="173">
        <f>'195'!P29+'196'!P29</f>
        <v>0</v>
      </c>
      <c r="Q29" s="173">
        <f t="shared" si="0"/>
        <v>288</v>
      </c>
      <c r="R29" s="164" t="s">
        <v>189</v>
      </c>
      <c r="S29" s="381" t="s">
        <v>205</v>
      </c>
    </row>
    <row r="30" spans="1:19" s="24" customFormat="1" ht="14.45" customHeight="1" thickTop="1" thickBot="1" x14ac:dyDescent="0.25">
      <c r="A30" s="380"/>
      <c r="B30" s="163" t="s">
        <v>191</v>
      </c>
      <c r="C30" s="173">
        <f>'195'!C30+'196'!C30</f>
        <v>0</v>
      </c>
      <c r="D30" s="173">
        <f>'195'!D30+'196'!D30</f>
        <v>10</v>
      </c>
      <c r="E30" s="173">
        <f>'195'!E30+'196'!E30</f>
        <v>19</v>
      </c>
      <c r="F30" s="173">
        <f>'195'!F30+'196'!F30</f>
        <v>30</v>
      </c>
      <c r="G30" s="173">
        <f>'195'!G30+'196'!G30</f>
        <v>34</v>
      </c>
      <c r="H30" s="173">
        <f>'195'!H30+'196'!H30</f>
        <v>18</v>
      </c>
      <c r="I30" s="173">
        <f>'195'!I30+'196'!I30</f>
        <v>0</v>
      </c>
      <c r="J30" s="173">
        <f>'195'!J30+'196'!J30</f>
        <v>0</v>
      </c>
      <c r="K30" s="173">
        <f>'195'!K30+'196'!K30</f>
        <v>0</v>
      </c>
      <c r="L30" s="173">
        <f>'195'!L30+'196'!L30</f>
        <v>0</v>
      </c>
      <c r="M30" s="173">
        <f>'195'!M30+'196'!M30</f>
        <v>0</v>
      </c>
      <c r="N30" s="173">
        <f>'195'!N30+'196'!N30</f>
        <v>0</v>
      </c>
      <c r="O30" s="173">
        <f>'195'!O30+'196'!O30</f>
        <v>0</v>
      </c>
      <c r="P30" s="173">
        <f>'195'!P30+'196'!P30</f>
        <v>0</v>
      </c>
      <c r="Q30" s="173">
        <f t="shared" si="0"/>
        <v>111</v>
      </c>
      <c r="R30" s="164" t="s">
        <v>192</v>
      </c>
      <c r="S30" s="381"/>
    </row>
    <row r="31" spans="1:19" s="25" customFormat="1" ht="14.45" customHeight="1" thickTop="1" thickBot="1" x14ac:dyDescent="0.25">
      <c r="A31" s="380"/>
      <c r="B31" s="230" t="s">
        <v>12</v>
      </c>
      <c r="C31" s="175">
        <f>'195'!C31+'196'!C31</f>
        <v>0</v>
      </c>
      <c r="D31" s="175">
        <f>'195'!D31+'196'!D31</f>
        <v>28</v>
      </c>
      <c r="E31" s="175">
        <f>'195'!E31+'196'!E31</f>
        <v>60</v>
      </c>
      <c r="F31" s="175">
        <f>'195'!F31+'196'!F31</f>
        <v>92</v>
      </c>
      <c r="G31" s="175">
        <f>'195'!G31+'196'!G31</f>
        <v>114</v>
      </c>
      <c r="H31" s="175">
        <f>'195'!H31+'196'!H31</f>
        <v>99</v>
      </c>
      <c r="I31" s="175">
        <f>'195'!I31+'196'!I31</f>
        <v>2</v>
      </c>
      <c r="J31" s="175">
        <f>'195'!J31+'196'!J31</f>
        <v>4</v>
      </c>
      <c r="K31" s="175">
        <f>'195'!K31+'196'!K31</f>
        <v>0</v>
      </c>
      <c r="L31" s="175">
        <f>'195'!L31+'196'!L31</f>
        <v>0</v>
      </c>
      <c r="M31" s="175">
        <f>'195'!M31+'196'!M31</f>
        <v>0</v>
      </c>
      <c r="N31" s="175">
        <f>'195'!N31+'196'!N31</f>
        <v>0</v>
      </c>
      <c r="O31" s="175">
        <f>'195'!O31+'196'!O31</f>
        <v>0</v>
      </c>
      <c r="P31" s="175">
        <f>'195'!P31+'196'!P31</f>
        <v>0</v>
      </c>
      <c r="Q31" s="175">
        <f t="shared" si="0"/>
        <v>399</v>
      </c>
      <c r="R31" s="232" t="s">
        <v>193</v>
      </c>
      <c r="S31" s="381"/>
    </row>
    <row r="32" spans="1:19" s="24" customFormat="1" ht="14.45" customHeight="1" thickTop="1" thickBot="1" x14ac:dyDescent="0.25">
      <c r="A32" s="376" t="s">
        <v>367</v>
      </c>
      <c r="B32" s="157" t="s">
        <v>188</v>
      </c>
      <c r="C32" s="167">
        <f>'195'!C32+'196'!C32</f>
        <v>0</v>
      </c>
      <c r="D32" s="167">
        <f>'195'!D32+'196'!D32</f>
        <v>9</v>
      </c>
      <c r="E32" s="167">
        <f>'195'!E32+'196'!E32</f>
        <v>0</v>
      </c>
      <c r="F32" s="167">
        <f>'195'!F32+'196'!F32</f>
        <v>0</v>
      </c>
      <c r="G32" s="167">
        <f>'195'!G32+'196'!G32</f>
        <v>0</v>
      </c>
      <c r="H32" s="167">
        <f>'195'!H32+'196'!H32</f>
        <v>0</v>
      </c>
      <c r="I32" s="167">
        <f>'195'!I32+'196'!I32</f>
        <v>0</v>
      </c>
      <c r="J32" s="167">
        <f>'195'!J32+'196'!J32</f>
        <v>0</v>
      </c>
      <c r="K32" s="167">
        <f>'195'!K32+'196'!K32</f>
        <v>0</v>
      </c>
      <c r="L32" s="167">
        <f>'195'!L32+'196'!L32</f>
        <v>0</v>
      </c>
      <c r="M32" s="167">
        <f>'195'!M32+'196'!M32</f>
        <v>0</v>
      </c>
      <c r="N32" s="167">
        <f>'195'!N32+'196'!N32</f>
        <v>0</v>
      </c>
      <c r="O32" s="167">
        <f>'195'!O32+'196'!O32</f>
        <v>0</v>
      </c>
      <c r="P32" s="167">
        <f>'195'!P32+'196'!P32</f>
        <v>0</v>
      </c>
      <c r="Q32" s="167">
        <f t="shared" si="0"/>
        <v>9</v>
      </c>
      <c r="R32" s="158" t="s">
        <v>189</v>
      </c>
      <c r="S32" s="378" t="s">
        <v>368</v>
      </c>
    </row>
    <row r="33" spans="1:19" s="24" customFormat="1" ht="14.45" customHeight="1" thickTop="1" thickBot="1" x14ac:dyDescent="0.25">
      <c r="A33" s="377"/>
      <c r="B33" s="159" t="s">
        <v>191</v>
      </c>
      <c r="C33" s="170">
        <f>'195'!C33+'196'!C33</f>
        <v>0</v>
      </c>
      <c r="D33" s="170">
        <f>'195'!D33+'196'!D33</f>
        <v>1</v>
      </c>
      <c r="E33" s="170">
        <f>'195'!E33+'196'!E33</f>
        <v>0</v>
      </c>
      <c r="F33" s="170">
        <f>'195'!F33+'196'!F33</f>
        <v>0</v>
      </c>
      <c r="G33" s="170">
        <f>'195'!G33+'196'!G33</f>
        <v>0</v>
      </c>
      <c r="H33" s="170">
        <f>'195'!H33+'196'!H33</f>
        <v>0</v>
      </c>
      <c r="I33" s="170">
        <f>'195'!I33+'196'!I33</f>
        <v>0</v>
      </c>
      <c r="J33" s="170">
        <f>'195'!J33+'196'!J33</f>
        <v>0</v>
      </c>
      <c r="K33" s="170">
        <f>'195'!K33+'196'!K33</f>
        <v>0</v>
      </c>
      <c r="L33" s="170">
        <f>'195'!L33+'196'!L33</f>
        <v>0</v>
      </c>
      <c r="M33" s="170">
        <f>'195'!M33+'196'!M33</f>
        <v>0</v>
      </c>
      <c r="N33" s="170">
        <f>'195'!N33+'196'!N33</f>
        <v>0</v>
      </c>
      <c r="O33" s="170">
        <f>'195'!O33+'196'!O33</f>
        <v>0</v>
      </c>
      <c r="P33" s="170">
        <f>'195'!P33+'196'!P33</f>
        <v>0</v>
      </c>
      <c r="Q33" s="170">
        <f t="shared" si="0"/>
        <v>1</v>
      </c>
      <c r="R33" s="160" t="s">
        <v>192</v>
      </c>
      <c r="S33" s="379"/>
    </row>
    <row r="34" spans="1:19" s="25" customFormat="1" ht="14.45" customHeight="1" thickTop="1" thickBot="1" x14ac:dyDescent="0.25">
      <c r="A34" s="377"/>
      <c r="B34" s="161" t="s">
        <v>12</v>
      </c>
      <c r="C34" s="172">
        <f>'195'!C34+'196'!C34</f>
        <v>0</v>
      </c>
      <c r="D34" s="172">
        <f>'195'!D34+'196'!D34</f>
        <v>10</v>
      </c>
      <c r="E34" s="172">
        <f>'195'!E34+'196'!E34</f>
        <v>0</v>
      </c>
      <c r="F34" s="172">
        <f>'195'!F34+'196'!F34</f>
        <v>0</v>
      </c>
      <c r="G34" s="172">
        <f>'195'!G34+'196'!G34</f>
        <v>0</v>
      </c>
      <c r="H34" s="172">
        <f>'195'!H34+'196'!H34</f>
        <v>0</v>
      </c>
      <c r="I34" s="172">
        <f>'195'!I34+'196'!I34</f>
        <v>0</v>
      </c>
      <c r="J34" s="172">
        <f>'195'!J34+'196'!J34</f>
        <v>0</v>
      </c>
      <c r="K34" s="172">
        <f>'195'!K34+'196'!K34</f>
        <v>0</v>
      </c>
      <c r="L34" s="172">
        <f>'195'!L34+'196'!L34</f>
        <v>0</v>
      </c>
      <c r="M34" s="172">
        <f>'195'!M34+'196'!M34</f>
        <v>0</v>
      </c>
      <c r="N34" s="172">
        <f>'195'!N34+'196'!N34</f>
        <v>0</v>
      </c>
      <c r="O34" s="172">
        <f>'195'!O34+'196'!O34</f>
        <v>0</v>
      </c>
      <c r="P34" s="172">
        <f>'195'!P34+'196'!P34</f>
        <v>0</v>
      </c>
      <c r="Q34" s="172">
        <f t="shared" si="0"/>
        <v>10</v>
      </c>
      <c r="R34" s="162" t="s">
        <v>193</v>
      </c>
      <c r="S34" s="379"/>
    </row>
    <row r="35" spans="1:19" s="24" customFormat="1" ht="14.45" customHeight="1" thickTop="1" thickBot="1" x14ac:dyDescent="0.25">
      <c r="A35" s="380" t="s">
        <v>369</v>
      </c>
      <c r="B35" s="163" t="s">
        <v>188</v>
      </c>
      <c r="C35" s="173">
        <f>'195'!C35+'196'!C35</f>
        <v>5</v>
      </c>
      <c r="D35" s="173">
        <f>'195'!D35+'196'!D35</f>
        <v>28</v>
      </c>
      <c r="E35" s="173">
        <f>'195'!E35+'196'!E35</f>
        <v>4</v>
      </c>
      <c r="F35" s="173">
        <f>'195'!F35+'196'!F35</f>
        <v>0</v>
      </c>
      <c r="G35" s="173">
        <f>'195'!G35+'196'!G35</f>
        <v>0</v>
      </c>
      <c r="H35" s="173">
        <f>'195'!H35+'196'!H35</f>
        <v>0</v>
      </c>
      <c r="I35" s="173">
        <f>'195'!I35+'196'!I35</f>
        <v>0</v>
      </c>
      <c r="J35" s="173">
        <f>'195'!J35+'196'!J35</f>
        <v>0</v>
      </c>
      <c r="K35" s="173">
        <f>'195'!K35+'196'!K35</f>
        <v>0</v>
      </c>
      <c r="L35" s="173">
        <f>'195'!L35+'196'!L35</f>
        <v>0</v>
      </c>
      <c r="M35" s="173">
        <f>'195'!M35+'196'!M35</f>
        <v>0</v>
      </c>
      <c r="N35" s="173">
        <f>'195'!N35+'196'!N35</f>
        <v>0</v>
      </c>
      <c r="O35" s="173">
        <f>'195'!O35+'196'!O35</f>
        <v>0</v>
      </c>
      <c r="P35" s="173">
        <f>'195'!P35+'196'!P35</f>
        <v>0</v>
      </c>
      <c r="Q35" s="173">
        <f t="shared" si="0"/>
        <v>37</v>
      </c>
      <c r="R35" s="164" t="s">
        <v>189</v>
      </c>
      <c r="S35" s="404" t="s">
        <v>370</v>
      </c>
    </row>
    <row r="36" spans="1:19" s="24" customFormat="1" ht="14.45" customHeight="1" thickTop="1" thickBot="1" x14ac:dyDescent="0.25">
      <c r="A36" s="380"/>
      <c r="B36" s="163" t="s">
        <v>191</v>
      </c>
      <c r="C36" s="173">
        <f>'195'!C36+'196'!C36</f>
        <v>3</v>
      </c>
      <c r="D36" s="173">
        <f>'195'!D36+'196'!D36</f>
        <v>6</v>
      </c>
      <c r="E36" s="173">
        <f>'195'!E36+'196'!E36</f>
        <v>4</v>
      </c>
      <c r="F36" s="173">
        <f>'195'!F36+'196'!F36</f>
        <v>0</v>
      </c>
      <c r="G36" s="173">
        <f>'195'!G36+'196'!G36</f>
        <v>0</v>
      </c>
      <c r="H36" s="173">
        <f>'195'!H36+'196'!H36</f>
        <v>0</v>
      </c>
      <c r="I36" s="173">
        <f>'195'!I36+'196'!I36</f>
        <v>0</v>
      </c>
      <c r="J36" s="173">
        <f>'195'!J36+'196'!J36</f>
        <v>0</v>
      </c>
      <c r="K36" s="173">
        <f>'195'!K36+'196'!K36</f>
        <v>0</v>
      </c>
      <c r="L36" s="173">
        <f>'195'!L36+'196'!L36</f>
        <v>0</v>
      </c>
      <c r="M36" s="173">
        <f>'195'!M36+'196'!M36</f>
        <v>0</v>
      </c>
      <c r="N36" s="173">
        <f>'195'!N36+'196'!N36</f>
        <v>0</v>
      </c>
      <c r="O36" s="173">
        <f>'195'!O36+'196'!O36</f>
        <v>0</v>
      </c>
      <c r="P36" s="173">
        <f>'195'!P36+'196'!P36</f>
        <v>0</v>
      </c>
      <c r="Q36" s="173">
        <f t="shared" si="0"/>
        <v>13</v>
      </c>
      <c r="R36" s="164" t="s">
        <v>192</v>
      </c>
      <c r="S36" s="404"/>
    </row>
    <row r="37" spans="1:19" s="25" customFormat="1" ht="14.45" customHeight="1" thickTop="1" x14ac:dyDescent="0.2">
      <c r="A37" s="390"/>
      <c r="B37" s="231" t="s">
        <v>12</v>
      </c>
      <c r="C37" s="176">
        <f>'195'!C37+'196'!C37</f>
        <v>8</v>
      </c>
      <c r="D37" s="176">
        <f>'195'!D37+'196'!D37</f>
        <v>34</v>
      </c>
      <c r="E37" s="176">
        <f>'195'!E37+'196'!E37</f>
        <v>8</v>
      </c>
      <c r="F37" s="176">
        <f>'195'!F37+'196'!F37</f>
        <v>0</v>
      </c>
      <c r="G37" s="176">
        <f>'195'!G37+'196'!G37</f>
        <v>0</v>
      </c>
      <c r="H37" s="176">
        <f>'195'!H37+'196'!H37</f>
        <v>0</v>
      </c>
      <c r="I37" s="176">
        <f>'195'!I37+'196'!I37</f>
        <v>0</v>
      </c>
      <c r="J37" s="176">
        <f>'195'!J37+'196'!J37</f>
        <v>0</v>
      </c>
      <c r="K37" s="176">
        <f>'195'!K37+'196'!K37</f>
        <v>0</v>
      </c>
      <c r="L37" s="176">
        <f>'195'!L37+'196'!L37</f>
        <v>0</v>
      </c>
      <c r="M37" s="176">
        <f>'195'!M37+'196'!M37</f>
        <v>0</v>
      </c>
      <c r="N37" s="176">
        <f>'195'!N37+'196'!N37</f>
        <v>0</v>
      </c>
      <c r="O37" s="176">
        <f>'195'!O37+'196'!O37</f>
        <v>0</v>
      </c>
      <c r="P37" s="176">
        <f>'195'!P37+'196'!P37</f>
        <v>0</v>
      </c>
      <c r="Q37" s="176">
        <f t="shared" si="0"/>
        <v>50</v>
      </c>
      <c r="R37" s="233" t="s">
        <v>193</v>
      </c>
      <c r="S37" s="405"/>
    </row>
    <row r="38" spans="1:19" s="28" customFormat="1" ht="14.45" customHeight="1" thickBot="1" x14ac:dyDescent="0.25">
      <c r="A38" s="376" t="s">
        <v>371</v>
      </c>
      <c r="B38" s="157" t="s">
        <v>188</v>
      </c>
      <c r="C38" s="167">
        <f>'195'!C38+'196'!C38</f>
        <v>3</v>
      </c>
      <c r="D38" s="167">
        <f>'195'!D38+'196'!D38</f>
        <v>15</v>
      </c>
      <c r="E38" s="167">
        <f>'195'!E38+'196'!E38</f>
        <v>0</v>
      </c>
      <c r="F38" s="167">
        <f>'195'!F38+'196'!F38</f>
        <v>1</v>
      </c>
      <c r="G38" s="167">
        <f>'195'!G38+'196'!G38</f>
        <v>0</v>
      </c>
      <c r="H38" s="167">
        <f>'195'!H38+'196'!H38</f>
        <v>0</v>
      </c>
      <c r="I38" s="167">
        <f>'195'!I38+'196'!I38</f>
        <v>0</v>
      </c>
      <c r="J38" s="167">
        <f>'195'!J38+'196'!J38</f>
        <v>0</v>
      </c>
      <c r="K38" s="167">
        <f>'195'!K38+'196'!K38</f>
        <v>0</v>
      </c>
      <c r="L38" s="167">
        <f>'195'!L38+'196'!L38</f>
        <v>0</v>
      </c>
      <c r="M38" s="167">
        <f>'195'!M38+'196'!M38</f>
        <v>0</v>
      </c>
      <c r="N38" s="167">
        <f>'195'!N38+'196'!N38</f>
        <v>0</v>
      </c>
      <c r="O38" s="167">
        <f>'195'!O38+'196'!O38</f>
        <v>0</v>
      </c>
      <c r="P38" s="167">
        <f>'195'!P38+'196'!P38</f>
        <v>0</v>
      </c>
      <c r="Q38" s="167">
        <f t="shared" si="0"/>
        <v>19</v>
      </c>
      <c r="R38" s="158" t="s">
        <v>189</v>
      </c>
      <c r="S38" s="378" t="s">
        <v>372</v>
      </c>
    </row>
    <row r="39" spans="1:19" ht="14.45" customHeight="1" thickTop="1" thickBot="1" x14ac:dyDescent="0.25">
      <c r="A39" s="377"/>
      <c r="B39" s="159" t="s">
        <v>191</v>
      </c>
      <c r="C39" s="170">
        <f>'195'!C39+'196'!C39</f>
        <v>3</v>
      </c>
      <c r="D39" s="170">
        <f>'195'!D39+'196'!D39</f>
        <v>1</v>
      </c>
      <c r="E39" s="170">
        <f>'195'!E39+'196'!E39</f>
        <v>2</v>
      </c>
      <c r="F39" s="170">
        <f>'195'!F39+'196'!F39</f>
        <v>2</v>
      </c>
      <c r="G39" s="170">
        <f>'195'!G39+'196'!G39</f>
        <v>1</v>
      </c>
      <c r="H39" s="170">
        <f>'195'!H39+'196'!H39</f>
        <v>1</v>
      </c>
      <c r="I39" s="170">
        <f>'195'!I39+'196'!I39</f>
        <v>0</v>
      </c>
      <c r="J39" s="170">
        <f>'195'!J39+'196'!J39</f>
        <v>0</v>
      </c>
      <c r="K39" s="170">
        <f>'195'!K39+'196'!K39</f>
        <v>0</v>
      </c>
      <c r="L39" s="170">
        <f>'195'!L39+'196'!L39</f>
        <v>0</v>
      </c>
      <c r="M39" s="170">
        <f>'195'!M39+'196'!M39</f>
        <v>0</v>
      </c>
      <c r="N39" s="170">
        <f>'195'!N39+'196'!N39</f>
        <v>0</v>
      </c>
      <c r="O39" s="170">
        <f>'195'!O39+'196'!O39</f>
        <v>0</v>
      </c>
      <c r="P39" s="170">
        <f>'195'!P39+'196'!P39</f>
        <v>0</v>
      </c>
      <c r="Q39" s="170">
        <f t="shared" si="0"/>
        <v>10</v>
      </c>
      <c r="R39" s="160" t="s">
        <v>192</v>
      </c>
      <c r="S39" s="379"/>
    </row>
    <row r="40" spans="1:19" ht="14.45" customHeight="1" thickTop="1" thickBot="1" x14ac:dyDescent="0.25">
      <c r="A40" s="377"/>
      <c r="B40" s="161" t="s">
        <v>12</v>
      </c>
      <c r="C40" s="172">
        <f>'195'!C40+'196'!C40</f>
        <v>6</v>
      </c>
      <c r="D40" s="172">
        <f>'195'!D40+'196'!D40</f>
        <v>16</v>
      </c>
      <c r="E40" s="172">
        <f>'195'!E40+'196'!E40</f>
        <v>2</v>
      </c>
      <c r="F40" s="172">
        <f>'195'!F40+'196'!F40</f>
        <v>3</v>
      </c>
      <c r="G40" s="172">
        <f>'195'!G40+'196'!G40</f>
        <v>1</v>
      </c>
      <c r="H40" s="172">
        <f>'195'!H40+'196'!H40</f>
        <v>1</v>
      </c>
      <c r="I40" s="172">
        <f>'195'!I40+'196'!I40</f>
        <v>0</v>
      </c>
      <c r="J40" s="172">
        <f>'195'!J40+'196'!J40</f>
        <v>0</v>
      </c>
      <c r="K40" s="172">
        <f>'195'!K40+'196'!K40</f>
        <v>0</v>
      </c>
      <c r="L40" s="172">
        <f>'195'!L40+'196'!L40</f>
        <v>0</v>
      </c>
      <c r="M40" s="172">
        <f>'195'!M40+'196'!M40</f>
        <v>0</v>
      </c>
      <c r="N40" s="172">
        <f>'195'!N40+'196'!N40</f>
        <v>0</v>
      </c>
      <c r="O40" s="172">
        <f>'195'!O40+'196'!O40</f>
        <v>0</v>
      </c>
      <c r="P40" s="172">
        <f>'195'!P40+'196'!P40</f>
        <v>0</v>
      </c>
      <c r="Q40" s="172">
        <f t="shared" ref="Q40" si="1">Q38+Q39</f>
        <v>29</v>
      </c>
      <c r="R40" s="162" t="s">
        <v>193</v>
      </c>
      <c r="S40" s="379"/>
    </row>
    <row r="41" spans="1:19" ht="14.45" customHeight="1" thickTop="1" thickBot="1" x14ac:dyDescent="0.25">
      <c r="A41" s="380" t="s">
        <v>206</v>
      </c>
      <c r="B41" s="163" t="s">
        <v>188</v>
      </c>
      <c r="C41" s="173">
        <f>'195'!C41+'196'!C41</f>
        <v>0</v>
      </c>
      <c r="D41" s="173">
        <f>'195'!D41+'196'!D41</f>
        <v>4</v>
      </c>
      <c r="E41" s="173">
        <f>'195'!E41+'196'!E41</f>
        <v>10</v>
      </c>
      <c r="F41" s="173">
        <f>'195'!F41+'196'!F41</f>
        <v>11</v>
      </c>
      <c r="G41" s="173">
        <f>'195'!G41+'196'!G41</f>
        <v>11</v>
      </c>
      <c r="H41" s="173">
        <f>'195'!H41+'196'!H41</f>
        <v>17</v>
      </c>
      <c r="I41" s="173">
        <f>'195'!I41+'196'!I41</f>
        <v>15</v>
      </c>
      <c r="J41" s="173">
        <f>'195'!J41+'196'!J41</f>
        <v>5</v>
      </c>
      <c r="K41" s="173">
        <f>'195'!K41+'196'!K41</f>
        <v>7</v>
      </c>
      <c r="L41" s="173">
        <f>'195'!L41+'196'!L41</f>
        <v>4</v>
      </c>
      <c r="M41" s="173">
        <f>'195'!M41+'196'!M41</f>
        <v>3</v>
      </c>
      <c r="N41" s="173">
        <f>'195'!N41+'196'!N41</f>
        <v>1</v>
      </c>
      <c r="O41" s="173">
        <f>'195'!O41+'196'!O41</f>
        <v>1</v>
      </c>
      <c r="P41" s="173">
        <f>'195'!P41+'196'!P41</f>
        <v>2</v>
      </c>
      <c r="Q41" s="173">
        <f t="shared" si="0"/>
        <v>91</v>
      </c>
      <c r="R41" s="164" t="s">
        <v>189</v>
      </c>
      <c r="S41" s="381" t="s">
        <v>207</v>
      </c>
    </row>
    <row r="42" spans="1:19" ht="14.45" customHeight="1" thickTop="1" thickBot="1" x14ac:dyDescent="0.25">
      <c r="A42" s="380"/>
      <c r="B42" s="163" t="s">
        <v>191</v>
      </c>
      <c r="C42" s="173">
        <f>'195'!C42+'196'!C42</f>
        <v>1</v>
      </c>
      <c r="D42" s="173">
        <f>'195'!D42+'196'!D42</f>
        <v>3</v>
      </c>
      <c r="E42" s="173">
        <f>'195'!E42+'196'!E42</f>
        <v>6</v>
      </c>
      <c r="F42" s="173">
        <f>'195'!F42+'196'!F42</f>
        <v>11</v>
      </c>
      <c r="G42" s="173">
        <f>'195'!G42+'196'!G42</f>
        <v>10</v>
      </c>
      <c r="H42" s="173">
        <f>'195'!H42+'196'!H42</f>
        <v>7</v>
      </c>
      <c r="I42" s="173">
        <f>'195'!I42+'196'!I42</f>
        <v>6</v>
      </c>
      <c r="J42" s="173">
        <f>'195'!J42+'196'!J42</f>
        <v>5</v>
      </c>
      <c r="K42" s="173">
        <f>'195'!K42+'196'!K42</f>
        <v>6</v>
      </c>
      <c r="L42" s="173">
        <f>'195'!L42+'196'!L42</f>
        <v>3</v>
      </c>
      <c r="M42" s="173">
        <f>'195'!M42+'196'!M42</f>
        <v>1</v>
      </c>
      <c r="N42" s="173">
        <f>'195'!N42+'196'!N42</f>
        <v>0</v>
      </c>
      <c r="O42" s="173">
        <f>'195'!O42+'196'!O42</f>
        <v>0</v>
      </c>
      <c r="P42" s="173">
        <f>'195'!P42+'196'!P42</f>
        <v>0</v>
      </c>
      <c r="Q42" s="173">
        <f t="shared" si="0"/>
        <v>59</v>
      </c>
      <c r="R42" s="164" t="s">
        <v>192</v>
      </c>
      <c r="S42" s="381"/>
    </row>
    <row r="43" spans="1:19" ht="14.45" customHeight="1" thickTop="1" x14ac:dyDescent="0.2">
      <c r="A43" s="388"/>
      <c r="B43" s="238" t="s">
        <v>12</v>
      </c>
      <c r="C43" s="239">
        <f>'195'!C43+'196'!C43</f>
        <v>1</v>
      </c>
      <c r="D43" s="239">
        <f>'195'!D43+'196'!D43</f>
        <v>7</v>
      </c>
      <c r="E43" s="239">
        <f>'195'!E43+'196'!E43</f>
        <v>16</v>
      </c>
      <c r="F43" s="239">
        <f>'195'!F43+'196'!F43</f>
        <v>22</v>
      </c>
      <c r="G43" s="239">
        <f>'195'!G43+'196'!G43</f>
        <v>21</v>
      </c>
      <c r="H43" s="239">
        <f>'195'!H43+'196'!H43</f>
        <v>24</v>
      </c>
      <c r="I43" s="239">
        <f>'195'!I43+'196'!I43</f>
        <v>21</v>
      </c>
      <c r="J43" s="239">
        <f>'195'!J43+'196'!J43</f>
        <v>10</v>
      </c>
      <c r="K43" s="239">
        <f>'195'!K43+'196'!K43</f>
        <v>13</v>
      </c>
      <c r="L43" s="239">
        <f>'195'!L43+'196'!L43</f>
        <v>7</v>
      </c>
      <c r="M43" s="239">
        <f>'195'!M43+'196'!M43</f>
        <v>4</v>
      </c>
      <c r="N43" s="239">
        <f>'195'!N43+'196'!N43</f>
        <v>1</v>
      </c>
      <c r="O43" s="239">
        <f>'195'!O43+'196'!O43</f>
        <v>1</v>
      </c>
      <c r="P43" s="239">
        <f>'195'!P43+'196'!P43</f>
        <v>2</v>
      </c>
      <c r="Q43" s="239">
        <f t="shared" si="0"/>
        <v>150</v>
      </c>
      <c r="R43" s="240" t="s">
        <v>193</v>
      </c>
      <c r="S43" s="389"/>
    </row>
    <row r="44" spans="1:19" s="28" customFormat="1" ht="15.75" customHeight="1" thickBot="1" x14ac:dyDescent="0.25">
      <c r="A44" s="399" t="s">
        <v>208</v>
      </c>
      <c r="B44" s="251" t="s">
        <v>188</v>
      </c>
      <c r="C44" s="256">
        <f>SUM(C41,C29,C26,C23,C20,C17,C14,C11,C32,C38,C8,C35)</f>
        <v>90</v>
      </c>
      <c r="D44" s="256">
        <f t="shared" ref="D44:Q44" si="2">SUM(D41,D29,D26,D23,D20,D17,D14,D11,D32,D38,D8,D35)</f>
        <v>463</v>
      </c>
      <c r="E44" s="256">
        <f t="shared" si="2"/>
        <v>591</v>
      </c>
      <c r="F44" s="256">
        <f t="shared" si="2"/>
        <v>613</v>
      </c>
      <c r="G44" s="256">
        <f t="shared" si="2"/>
        <v>520</v>
      </c>
      <c r="H44" s="256">
        <f t="shared" si="2"/>
        <v>381</v>
      </c>
      <c r="I44" s="256">
        <f t="shared" si="2"/>
        <v>280</v>
      </c>
      <c r="J44" s="256">
        <f t="shared" si="2"/>
        <v>231</v>
      </c>
      <c r="K44" s="256">
        <f t="shared" si="2"/>
        <v>198</v>
      </c>
      <c r="L44" s="256">
        <f t="shared" si="2"/>
        <v>158</v>
      </c>
      <c r="M44" s="256">
        <f t="shared" si="2"/>
        <v>104</v>
      </c>
      <c r="N44" s="256">
        <f t="shared" si="2"/>
        <v>79</v>
      </c>
      <c r="O44" s="256">
        <f t="shared" si="2"/>
        <v>77</v>
      </c>
      <c r="P44" s="256">
        <f t="shared" si="2"/>
        <v>252</v>
      </c>
      <c r="Q44" s="256">
        <f t="shared" si="2"/>
        <v>4037</v>
      </c>
      <c r="R44" s="252" t="s">
        <v>189</v>
      </c>
      <c r="S44" s="401" t="s">
        <v>209</v>
      </c>
    </row>
    <row r="45" spans="1:19" ht="20.100000000000001" customHeight="1" thickTop="1" thickBot="1" x14ac:dyDescent="0.25">
      <c r="A45" s="377"/>
      <c r="B45" s="159" t="s">
        <v>191</v>
      </c>
      <c r="C45" s="257">
        <f>SUM(C42,C30,C27,C24,C21,C18,C15,C12,C33,C39,CC369,C36,C36,C9)</f>
        <v>85</v>
      </c>
      <c r="D45" s="257">
        <f t="shared" ref="D45:Q45" si="3">SUM(D42,D30,D27,D24,D21,D18,D15,D12,D33,D39,CD369,D36,D36,D9)</f>
        <v>338</v>
      </c>
      <c r="E45" s="257">
        <f t="shared" si="3"/>
        <v>388</v>
      </c>
      <c r="F45" s="257">
        <f t="shared" si="3"/>
        <v>378</v>
      </c>
      <c r="G45" s="257">
        <f t="shared" si="3"/>
        <v>288</v>
      </c>
      <c r="H45" s="257">
        <f t="shared" si="3"/>
        <v>209</v>
      </c>
      <c r="I45" s="257">
        <f t="shared" si="3"/>
        <v>164</v>
      </c>
      <c r="J45" s="257">
        <f t="shared" si="3"/>
        <v>134</v>
      </c>
      <c r="K45" s="257">
        <f t="shared" si="3"/>
        <v>98</v>
      </c>
      <c r="L45" s="257">
        <f t="shared" si="3"/>
        <v>91</v>
      </c>
      <c r="M45" s="257">
        <f t="shared" si="3"/>
        <v>53</v>
      </c>
      <c r="N45" s="257">
        <f t="shared" si="3"/>
        <v>73</v>
      </c>
      <c r="O45" s="257">
        <f t="shared" si="3"/>
        <v>40</v>
      </c>
      <c r="P45" s="257">
        <f t="shared" si="3"/>
        <v>173</v>
      </c>
      <c r="Q45" s="257">
        <f t="shared" si="3"/>
        <v>2512</v>
      </c>
      <c r="R45" s="160" t="s">
        <v>192</v>
      </c>
      <c r="S45" s="402"/>
    </row>
    <row r="46" spans="1:19" ht="20.100000000000001" customHeight="1" thickTop="1" x14ac:dyDescent="0.2">
      <c r="A46" s="400"/>
      <c r="B46" s="253" t="s">
        <v>12</v>
      </c>
      <c r="C46" s="254">
        <f>SUM(C43,C31,C28,C25,C22,C19,C16,C13,C34,C40,C10,C37)</f>
        <v>172</v>
      </c>
      <c r="D46" s="254">
        <f t="shared" ref="D46:Q46" si="4">SUM(D43,D31,D28,D25,D22,D19,D16,D13,D34,D40,D10,D37)</f>
        <v>795</v>
      </c>
      <c r="E46" s="254">
        <f t="shared" si="4"/>
        <v>975</v>
      </c>
      <c r="F46" s="254">
        <f t="shared" si="4"/>
        <v>991</v>
      </c>
      <c r="G46" s="254">
        <f t="shared" si="4"/>
        <v>808</v>
      </c>
      <c r="H46" s="254">
        <f t="shared" si="4"/>
        <v>590</v>
      </c>
      <c r="I46" s="254">
        <f t="shared" si="4"/>
        <v>444</v>
      </c>
      <c r="J46" s="254">
        <f t="shared" si="4"/>
        <v>365</v>
      </c>
      <c r="K46" s="254">
        <f t="shared" si="4"/>
        <v>296</v>
      </c>
      <c r="L46" s="254">
        <f t="shared" si="4"/>
        <v>249</v>
      </c>
      <c r="M46" s="254">
        <f t="shared" si="4"/>
        <v>157</v>
      </c>
      <c r="N46" s="254">
        <f t="shared" si="4"/>
        <v>152</v>
      </c>
      <c r="O46" s="254">
        <f t="shared" si="4"/>
        <v>117</v>
      </c>
      <c r="P46" s="254">
        <f t="shared" si="4"/>
        <v>425</v>
      </c>
      <c r="Q46" s="254">
        <f t="shared" si="4"/>
        <v>6536</v>
      </c>
      <c r="R46" s="255" t="s">
        <v>193</v>
      </c>
      <c r="S46" s="403"/>
    </row>
    <row r="48" spans="1:19" ht="20.100000000000001" customHeight="1" x14ac:dyDescent="0.2">
      <c r="A48" s="63" t="s">
        <v>300</v>
      </c>
    </row>
    <row r="49" spans="1:1" ht="20.100000000000001" customHeight="1" x14ac:dyDescent="0.2">
      <c r="A49" s="63" t="s">
        <v>301</v>
      </c>
    </row>
    <row r="50" spans="1:1" ht="20.100000000000001" customHeight="1" x14ac:dyDescent="0.2">
      <c r="A50" s="27"/>
    </row>
    <row r="157" spans="2:2" ht="20.100000000000001" customHeight="1" x14ac:dyDescent="0.2">
      <c r="B157" s="26"/>
    </row>
    <row r="158" spans="2:2" ht="20.100000000000001" customHeight="1" x14ac:dyDescent="0.2">
      <c r="B158" s="26"/>
    </row>
    <row r="159" spans="2:2" ht="20.100000000000001" customHeight="1" x14ac:dyDescent="0.2">
      <c r="B159" s="26"/>
    </row>
  </sheetData>
  <mergeCells count="35">
    <mergeCell ref="A44:A46"/>
    <mergeCell ref="S44:S46"/>
    <mergeCell ref="A35:A37"/>
    <mergeCell ref="S35:S37"/>
    <mergeCell ref="A38:A40"/>
    <mergeCell ref="S38:S40"/>
    <mergeCell ref="A41:A43"/>
    <mergeCell ref="S41:S43"/>
    <mergeCell ref="A26:A28"/>
    <mergeCell ref="S26:S28"/>
    <mergeCell ref="A29:A31"/>
    <mergeCell ref="S29:S31"/>
    <mergeCell ref="A32:A34"/>
    <mergeCell ref="S32:S34"/>
    <mergeCell ref="A17:A19"/>
    <mergeCell ref="S17:S19"/>
    <mergeCell ref="A20:A22"/>
    <mergeCell ref="S20:S22"/>
    <mergeCell ref="A23:A25"/>
    <mergeCell ref="S23:S25"/>
    <mergeCell ref="A8:A10"/>
    <mergeCell ref="S8:S10"/>
    <mergeCell ref="A11:A13"/>
    <mergeCell ref="S11:S13"/>
    <mergeCell ref="A14:A16"/>
    <mergeCell ref="S14:S16"/>
    <mergeCell ref="A1:S1"/>
    <mergeCell ref="A2:S2"/>
    <mergeCell ref="A3:S3"/>
    <mergeCell ref="A4:S4"/>
    <mergeCell ref="A6:A7"/>
    <mergeCell ref="B6:B7"/>
    <mergeCell ref="C6:Q6"/>
    <mergeCell ref="R6:R7"/>
    <mergeCell ref="S6:S7"/>
  </mergeCells>
  <printOptions horizontalCentered="1" verticalCentered="1"/>
  <pageMargins left="0" right="0" top="0" bottom="0" header="0" footer="0"/>
  <pageSetup paperSize="9" scale="85" orientation="landscape" r:id="rId1"/>
  <headerFooter alignWithMargins="0"/>
  <rowBreaks count="1" manualBreakCount="1">
    <brk id="37" max="16383"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4"/>
  <sheetViews>
    <sheetView rightToLeft="1" view="pageBreakPreview" zoomScaleNormal="100" zoomScaleSheetLayoutView="100" workbookViewId="0">
      <selection activeCell="M5" sqref="M5"/>
    </sheetView>
  </sheetViews>
  <sheetFormatPr defaultColWidth="9.125" defaultRowHeight="20.100000000000001" customHeight="1" x14ac:dyDescent="0.2"/>
  <cols>
    <col min="1" max="1" width="28.125" style="26" customWidth="1"/>
    <col min="2" max="2" width="7.875" style="27" customWidth="1"/>
    <col min="3" max="10" width="7.875" style="26" customWidth="1"/>
    <col min="11" max="11" width="31.25" style="26" customWidth="1"/>
    <col min="12" max="15" width="6.75" style="26" customWidth="1"/>
    <col min="16" max="16" width="9.875" style="26" bestFit="1" customWidth="1"/>
    <col min="17" max="17" width="25.75" style="26" customWidth="1"/>
    <col min="18" max="63" width="9.125" style="34"/>
    <col min="64" max="16384" width="9.125" style="26"/>
  </cols>
  <sheetData>
    <row r="1" spans="1:63" s="17" customFormat="1" ht="18" customHeight="1" x14ac:dyDescent="0.2">
      <c r="A1" s="316" t="s">
        <v>436</v>
      </c>
      <c r="B1" s="316"/>
      <c r="C1" s="316"/>
      <c r="D1" s="316"/>
      <c r="E1" s="316"/>
      <c r="F1" s="316"/>
      <c r="G1" s="316"/>
      <c r="H1" s="316"/>
      <c r="I1" s="316"/>
      <c r="J1" s="316"/>
      <c r="K1" s="316"/>
      <c r="L1" s="29"/>
      <c r="M1" s="29"/>
      <c r="N1" s="29"/>
      <c r="O1" s="29"/>
      <c r="P1" s="29"/>
      <c r="Q1" s="29"/>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c r="BI1" s="35"/>
      <c r="BJ1" s="35"/>
      <c r="BK1" s="35"/>
    </row>
    <row r="2" spans="1:63" s="17" customFormat="1" ht="18" x14ac:dyDescent="0.2">
      <c r="A2" s="395">
        <v>2011</v>
      </c>
      <c r="B2" s="395"/>
      <c r="C2" s="395"/>
      <c r="D2" s="395"/>
      <c r="E2" s="395"/>
      <c r="F2" s="395"/>
      <c r="G2" s="395"/>
      <c r="H2" s="395"/>
      <c r="I2" s="395"/>
      <c r="J2" s="395"/>
      <c r="K2" s="395"/>
      <c r="L2" s="30"/>
      <c r="M2" s="30"/>
      <c r="N2" s="30"/>
      <c r="O2" s="30"/>
      <c r="P2" s="30"/>
      <c r="Q2" s="30"/>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1:63" s="17" customFormat="1" ht="18" customHeight="1" x14ac:dyDescent="0.2">
      <c r="A3" s="318" t="s">
        <v>461</v>
      </c>
      <c r="B3" s="318"/>
      <c r="C3" s="318"/>
      <c r="D3" s="318"/>
      <c r="E3" s="318"/>
      <c r="F3" s="318"/>
      <c r="G3" s="318"/>
      <c r="H3" s="318"/>
      <c r="I3" s="318"/>
      <c r="J3" s="318"/>
      <c r="K3" s="318"/>
      <c r="L3" s="30"/>
      <c r="M3" s="30"/>
      <c r="N3" s="30"/>
      <c r="O3" s="30"/>
      <c r="P3" s="30"/>
      <c r="Q3" s="30"/>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row>
    <row r="4" spans="1:63" s="36" customFormat="1" ht="18" customHeight="1" x14ac:dyDescent="0.2">
      <c r="A4" s="318">
        <v>2011</v>
      </c>
      <c r="B4" s="318"/>
      <c r="C4" s="318"/>
      <c r="D4" s="318"/>
      <c r="E4" s="318"/>
      <c r="F4" s="318"/>
      <c r="G4" s="318"/>
      <c r="H4" s="318"/>
      <c r="I4" s="318"/>
      <c r="J4" s="318"/>
      <c r="K4" s="318"/>
      <c r="Q4" s="6"/>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row>
    <row r="5" spans="1:63" s="39" customFormat="1" ht="15.75" x14ac:dyDescent="0.2">
      <c r="A5" s="2" t="s">
        <v>501</v>
      </c>
      <c r="B5" s="36"/>
      <c r="C5" s="36"/>
      <c r="D5" s="36"/>
      <c r="E5" s="36"/>
      <c r="F5" s="36"/>
      <c r="G5" s="36"/>
      <c r="H5" s="36"/>
      <c r="I5" s="36"/>
      <c r="J5" s="36"/>
      <c r="K5" s="6" t="s">
        <v>500</v>
      </c>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row>
    <row r="6" spans="1:63" s="32" customFormat="1" ht="22.5" customHeight="1" x14ac:dyDescent="0.2">
      <c r="A6" s="406" t="s">
        <v>328</v>
      </c>
      <c r="B6" s="312" t="s">
        <v>317</v>
      </c>
      <c r="C6" s="312"/>
      <c r="D6" s="312"/>
      <c r="E6" s="312"/>
      <c r="F6" s="312"/>
      <c r="G6" s="312"/>
      <c r="H6" s="312"/>
      <c r="I6" s="312"/>
      <c r="J6" s="312"/>
      <c r="K6" s="409" t="s">
        <v>259</v>
      </c>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row>
    <row r="7" spans="1:63" s="41" customFormat="1" ht="28.5" customHeight="1" x14ac:dyDescent="0.2">
      <c r="A7" s="407"/>
      <c r="B7" s="312" t="s">
        <v>421</v>
      </c>
      <c r="C7" s="312"/>
      <c r="D7" s="312"/>
      <c r="E7" s="312" t="s">
        <v>422</v>
      </c>
      <c r="F7" s="312"/>
      <c r="G7" s="312"/>
      <c r="H7" s="314" t="s">
        <v>423</v>
      </c>
      <c r="I7" s="314"/>
      <c r="J7" s="314"/>
      <c r="K7" s="41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row>
    <row r="8" spans="1:63" s="9" customFormat="1" ht="22.5" customHeight="1" x14ac:dyDescent="0.2">
      <c r="A8" s="408"/>
      <c r="B8" s="263" t="s">
        <v>321</v>
      </c>
      <c r="C8" s="263" t="s">
        <v>322</v>
      </c>
      <c r="D8" s="263" t="s">
        <v>423</v>
      </c>
      <c r="E8" s="263" t="s">
        <v>321</v>
      </c>
      <c r="F8" s="263" t="s">
        <v>322</v>
      </c>
      <c r="G8" s="263" t="s">
        <v>354</v>
      </c>
      <c r="H8" s="263" t="s">
        <v>321</v>
      </c>
      <c r="I8" s="263" t="s">
        <v>322</v>
      </c>
      <c r="J8" s="263" t="s">
        <v>354</v>
      </c>
      <c r="K8" s="411"/>
    </row>
    <row r="9" spans="1:63" s="9" customFormat="1" ht="22.5" customHeight="1" thickBot="1" x14ac:dyDescent="0.25">
      <c r="A9" s="136" t="s">
        <v>394</v>
      </c>
      <c r="B9" s="70">
        <v>0</v>
      </c>
      <c r="C9" s="70">
        <v>10</v>
      </c>
      <c r="D9" s="83">
        <f>C9+B9</f>
        <v>10</v>
      </c>
      <c r="E9" s="70">
        <v>0</v>
      </c>
      <c r="F9" s="70">
        <v>2</v>
      </c>
      <c r="G9" s="83">
        <f>E9+F9</f>
        <v>2</v>
      </c>
      <c r="H9" s="83">
        <f>B9+E9</f>
        <v>0</v>
      </c>
      <c r="I9" s="83">
        <f>C9+F9</f>
        <v>12</v>
      </c>
      <c r="J9" s="83">
        <f>D9+G9</f>
        <v>12</v>
      </c>
      <c r="K9" s="185" t="s">
        <v>408</v>
      </c>
    </row>
    <row r="10" spans="1:63" s="9" customFormat="1" ht="22.5" customHeight="1" thickBot="1" x14ac:dyDescent="0.25">
      <c r="A10" s="137" t="s">
        <v>395</v>
      </c>
      <c r="B10" s="71">
        <v>2</v>
      </c>
      <c r="C10" s="71">
        <v>15</v>
      </c>
      <c r="D10" s="84">
        <f>C10+B10</f>
        <v>17</v>
      </c>
      <c r="E10" s="71">
        <v>30</v>
      </c>
      <c r="F10" s="71">
        <v>14</v>
      </c>
      <c r="G10" s="84">
        <f t="shared" ref="G10:G23" si="0">E10+F10</f>
        <v>44</v>
      </c>
      <c r="H10" s="84">
        <f t="shared" ref="H10:J23" si="1">B10+E10</f>
        <v>32</v>
      </c>
      <c r="I10" s="84">
        <f t="shared" si="1"/>
        <v>29</v>
      </c>
      <c r="J10" s="84">
        <f t="shared" si="1"/>
        <v>61</v>
      </c>
      <c r="K10" s="186" t="s">
        <v>409</v>
      </c>
    </row>
    <row r="11" spans="1:63" s="9" customFormat="1" ht="24.75" customHeight="1" thickBot="1" x14ac:dyDescent="0.25">
      <c r="A11" s="136" t="s">
        <v>396</v>
      </c>
      <c r="B11" s="70">
        <v>0</v>
      </c>
      <c r="C11" s="70">
        <v>0</v>
      </c>
      <c r="D11" s="83">
        <f t="shared" ref="D11:D13" si="2">C11+B11</f>
        <v>0</v>
      </c>
      <c r="E11" s="70">
        <v>21</v>
      </c>
      <c r="F11" s="70">
        <v>21</v>
      </c>
      <c r="G11" s="83">
        <f t="shared" si="0"/>
        <v>42</v>
      </c>
      <c r="H11" s="83">
        <f t="shared" si="1"/>
        <v>21</v>
      </c>
      <c r="I11" s="83">
        <f t="shared" si="1"/>
        <v>21</v>
      </c>
      <c r="J11" s="83">
        <f t="shared" si="1"/>
        <v>42</v>
      </c>
      <c r="K11" s="185" t="s">
        <v>410</v>
      </c>
    </row>
    <row r="12" spans="1:63" s="9" customFormat="1" ht="22.5" customHeight="1" thickBot="1" x14ac:dyDescent="0.25">
      <c r="A12" s="137" t="s">
        <v>397</v>
      </c>
      <c r="B12" s="71">
        <v>0</v>
      </c>
      <c r="C12" s="71">
        <v>0</v>
      </c>
      <c r="D12" s="84">
        <f t="shared" si="2"/>
        <v>0</v>
      </c>
      <c r="E12" s="71">
        <v>11</v>
      </c>
      <c r="F12" s="71">
        <v>29</v>
      </c>
      <c r="G12" s="84">
        <f t="shared" si="0"/>
        <v>40</v>
      </c>
      <c r="H12" s="84">
        <f t="shared" si="1"/>
        <v>11</v>
      </c>
      <c r="I12" s="84">
        <f t="shared" si="1"/>
        <v>29</v>
      </c>
      <c r="J12" s="84">
        <f t="shared" si="1"/>
        <v>40</v>
      </c>
      <c r="K12" s="186" t="s">
        <v>411</v>
      </c>
    </row>
    <row r="13" spans="1:63" s="9" customFormat="1" ht="22.5" customHeight="1" thickBot="1" x14ac:dyDescent="0.25">
      <c r="A13" s="136" t="s">
        <v>398</v>
      </c>
      <c r="B13" s="70">
        <v>0</v>
      </c>
      <c r="C13" s="70">
        <v>0</v>
      </c>
      <c r="D13" s="83">
        <f t="shared" si="2"/>
        <v>0</v>
      </c>
      <c r="E13" s="70">
        <v>9</v>
      </c>
      <c r="F13" s="70">
        <v>11</v>
      </c>
      <c r="G13" s="83">
        <f t="shared" si="0"/>
        <v>20</v>
      </c>
      <c r="H13" s="83">
        <f t="shared" si="1"/>
        <v>9</v>
      </c>
      <c r="I13" s="83">
        <f t="shared" si="1"/>
        <v>11</v>
      </c>
      <c r="J13" s="83">
        <f t="shared" si="1"/>
        <v>20</v>
      </c>
      <c r="K13" s="185" t="s">
        <v>412</v>
      </c>
    </row>
    <row r="14" spans="1:63" s="9" customFormat="1" ht="22.5" customHeight="1" thickBot="1" x14ac:dyDescent="0.25">
      <c r="A14" s="137" t="s">
        <v>399</v>
      </c>
      <c r="B14" s="71">
        <v>9</v>
      </c>
      <c r="C14" s="71">
        <v>2</v>
      </c>
      <c r="D14" s="84">
        <f>C14+B14</f>
        <v>11</v>
      </c>
      <c r="E14" s="71">
        <v>13</v>
      </c>
      <c r="F14" s="71">
        <v>9</v>
      </c>
      <c r="G14" s="84">
        <f t="shared" si="0"/>
        <v>22</v>
      </c>
      <c r="H14" s="84">
        <f t="shared" si="1"/>
        <v>22</v>
      </c>
      <c r="I14" s="84">
        <f t="shared" si="1"/>
        <v>11</v>
      </c>
      <c r="J14" s="84">
        <f t="shared" si="1"/>
        <v>33</v>
      </c>
      <c r="K14" s="186" t="s">
        <v>413</v>
      </c>
    </row>
    <row r="15" spans="1:63" s="9" customFormat="1" ht="22.5" customHeight="1" thickBot="1" x14ac:dyDescent="0.25">
      <c r="A15" s="136" t="s">
        <v>400</v>
      </c>
      <c r="B15" s="70">
        <v>15</v>
      </c>
      <c r="C15" s="70">
        <v>195</v>
      </c>
      <c r="D15" s="83">
        <f>C15+B15</f>
        <v>210</v>
      </c>
      <c r="E15" s="70">
        <v>106</v>
      </c>
      <c r="F15" s="70">
        <v>130</v>
      </c>
      <c r="G15" s="83">
        <f t="shared" si="0"/>
        <v>236</v>
      </c>
      <c r="H15" s="83">
        <f t="shared" si="1"/>
        <v>121</v>
      </c>
      <c r="I15" s="83">
        <f t="shared" si="1"/>
        <v>325</v>
      </c>
      <c r="J15" s="83">
        <f t="shared" si="1"/>
        <v>446</v>
      </c>
      <c r="K15" s="185" t="s">
        <v>414</v>
      </c>
    </row>
    <row r="16" spans="1:63" s="9" customFormat="1" ht="22.5" customHeight="1" thickBot="1" x14ac:dyDescent="0.25">
      <c r="A16" s="137" t="s">
        <v>401</v>
      </c>
      <c r="B16" s="71">
        <v>0</v>
      </c>
      <c r="C16" s="71">
        <v>6</v>
      </c>
      <c r="D16" s="84">
        <f t="shared" ref="D16:D18" si="3">C16+B16</f>
        <v>6</v>
      </c>
      <c r="E16" s="71">
        <v>1</v>
      </c>
      <c r="F16" s="71">
        <v>2</v>
      </c>
      <c r="G16" s="84">
        <f t="shared" si="0"/>
        <v>3</v>
      </c>
      <c r="H16" s="84">
        <f t="shared" si="1"/>
        <v>1</v>
      </c>
      <c r="I16" s="84">
        <f t="shared" si="1"/>
        <v>8</v>
      </c>
      <c r="J16" s="84">
        <f t="shared" si="1"/>
        <v>9</v>
      </c>
      <c r="K16" s="186" t="s">
        <v>415</v>
      </c>
    </row>
    <row r="17" spans="1:11" s="9" customFormat="1" ht="22.5" customHeight="1" thickBot="1" x14ac:dyDescent="0.25">
      <c r="A17" s="136" t="s">
        <v>402</v>
      </c>
      <c r="B17" s="70">
        <v>0</v>
      </c>
      <c r="C17" s="70">
        <v>0</v>
      </c>
      <c r="D17" s="83">
        <f t="shared" si="3"/>
        <v>0</v>
      </c>
      <c r="E17" s="70">
        <v>1</v>
      </c>
      <c r="F17" s="70">
        <v>1</v>
      </c>
      <c r="G17" s="83">
        <f t="shared" si="0"/>
        <v>2</v>
      </c>
      <c r="H17" s="83">
        <f t="shared" si="1"/>
        <v>1</v>
      </c>
      <c r="I17" s="83">
        <f t="shared" si="1"/>
        <v>1</v>
      </c>
      <c r="J17" s="83">
        <f t="shared" si="1"/>
        <v>2</v>
      </c>
      <c r="K17" s="185" t="s">
        <v>416</v>
      </c>
    </row>
    <row r="18" spans="1:11" s="9" customFormat="1" ht="22.5" customHeight="1" thickBot="1" x14ac:dyDescent="0.25">
      <c r="A18" s="137" t="s">
        <v>403</v>
      </c>
      <c r="B18" s="71">
        <v>64</v>
      </c>
      <c r="C18" s="71">
        <v>109</v>
      </c>
      <c r="D18" s="84">
        <f t="shared" si="3"/>
        <v>173</v>
      </c>
      <c r="E18" s="71">
        <v>63</v>
      </c>
      <c r="F18" s="71">
        <v>46</v>
      </c>
      <c r="G18" s="84">
        <f t="shared" si="0"/>
        <v>109</v>
      </c>
      <c r="H18" s="84">
        <f t="shared" si="1"/>
        <v>127</v>
      </c>
      <c r="I18" s="84">
        <f t="shared" si="1"/>
        <v>155</v>
      </c>
      <c r="J18" s="84">
        <f t="shared" si="1"/>
        <v>282</v>
      </c>
      <c r="K18" s="186" t="s">
        <v>283</v>
      </c>
    </row>
    <row r="19" spans="1:11" s="9" customFormat="1" ht="22.5" customHeight="1" thickBot="1" x14ac:dyDescent="0.25">
      <c r="A19" s="136" t="s">
        <v>404</v>
      </c>
      <c r="B19" s="70">
        <v>3</v>
      </c>
      <c r="C19" s="70">
        <v>2</v>
      </c>
      <c r="D19" s="83">
        <f>C19+B19</f>
        <v>5</v>
      </c>
      <c r="E19" s="70">
        <v>9</v>
      </c>
      <c r="F19" s="70">
        <v>2</v>
      </c>
      <c r="G19" s="83">
        <f t="shared" si="0"/>
        <v>11</v>
      </c>
      <c r="H19" s="83">
        <f t="shared" si="1"/>
        <v>12</v>
      </c>
      <c r="I19" s="83">
        <f t="shared" si="1"/>
        <v>4</v>
      </c>
      <c r="J19" s="83">
        <f t="shared" si="1"/>
        <v>16</v>
      </c>
      <c r="K19" s="185" t="s">
        <v>417</v>
      </c>
    </row>
    <row r="20" spans="1:11" s="9" customFormat="1" ht="22.5" customHeight="1" thickBot="1" x14ac:dyDescent="0.25">
      <c r="A20" s="137" t="s">
        <v>260</v>
      </c>
      <c r="B20" s="71">
        <v>0</v>
      </c>
      <c r="C20" s="71">
        <v>0</v>
      </c>
      <c r="D20" s="84">
        <f>C20+B20</f>
        <v>0</v>
      </c>
      <c r="E20" s="71">
        <v>4</v>
      </c>
      <c r="F20" s="71">
        <v>1</v>
      </c>
      <c r="G20" s="84">
        <f t="shared" si="0"/>
        <v>5</v>
      </c>
      <c r="H20" s="84">
        <f t="shared" si="1"/>
        <v>4</v>
      </c>
      <c r="I20" s="84">
        <f t="shared" si="1"/>
        <v>1</v>
      </c>
      <c r="J20" s="84">
        <f t="shared" si="1"/>
        <v>5</v>
      </c>
      <c r="K20" s="186" t="s">
        <v>418</v>
      </c>
    </row>
    <row r="21" spans="1:11" s="9" customFormat="1" ht="22.5" customHeight="1" thickBot="1" x14ac:dyDescent="0.25">
      <c r="A21" s="136" t="s">
        <v>405</v>
      </c>
      <c r="B21" s="70">
        <v>0</v>
      </c>
      <c r="C21" s="70">
        <v>0</v>
      </c>
      <c r="D21" s="83">
        <f t="shared" ref="D21:D22" si="4">C21+B21</f>
        <v>0</v>
      </c>
      <c r="E21" s="70">
        <v>3</v>
      </c>
      <c r="F21" s="70">
        <v>0</v>
      </c>
      <c r="G21" s="83">
        <f t="shared" si="0"/>
        <v>3</v>
      </c>
      <c r="H21" s="83">
        <f t="shared" si="1"/>
        <v>3</v>
      </c>
      <c r="I21" s="83">
        <f t="shared" si="1"/>
        <v>0</v>
      </c>
      <c r="J21" s="83">
        <f t="shared" si="1"/>
        <v>3</v>
      </c>
      <c r="K21" s="185" t="s">
        <v>419</v>
      </c>
    </row>
    <row r="22" spans="1:11" s="9" customFormat="1" ht="22.5" customHeight="1" thickBot="1" x14ac:dyDescent="0.25">
      <c r="A22" s="137" t="s">
        <v>406</v>
      </c>
      <c r="B22" s="71">
        <v>4</v>
      </c>
      <c r="C22" s="71">
        <v>1</v>
      </c>
      <c r="D22" s="84">
        <f t="shared" si="4"/>
        <v>5</v>
      </c>
      <c r="E22" s="71">
        <v>119</v>
      </c>
      <c r="F22" s="71">
        <v>36</v>
      </c>
      <c r="G22" s="84">
        <f t="shared" si="0"/>
        <v>155</v>
      </c>
      <c r="H22" s="84">
        <f t="shared" si="1"/>
        <v>123</v>
      </c>
      <c r="I22" s="84">
        <f t="shared" si="1"/>
        <v>37</v>
      </c>
      <c r="J22" s="84">
        <f t="shared" si="1"/>
        <v>160</v>
      </c>
      <c r="K22" s="186" t="s">
        <v>420</v>
      </c>
    </row>
    <row r="23" spans="1:11" s="9" customFormat="1" ht="27" customHeight="1" x14ac:dyDescent="0.2">
      <c r="A23" s="265" t="s">
        <v>407</v>
      </c>
      <c r="B23" s="258">
        <v>16</v>
      </c>
      <c r="C23" s="258">
        <v>107</v>
      </c>
      <c r="D23" s="259">
        <f>C23+B23</f>
        <v>123</v>
      </c>
      <c r="E23" s="258">
        <v>79</v>
      </c>
      <c r="F23" s="258">
        <v>187</v>
      </c>
      <c r="G23" s="259">
        <f t="shared" si="0"/>
        <v>266</v>
      </c>
      <c r="H23" s="259">
        <f t="shared" si="1"/>
        <v>95</v>
      </c>
      <c r="I23" s="259">
        <f t="shared" si="1"/>
        <v>294</v>
      </c>
      <c r="J23" s="259">
        <f>D23+G23</f>
        <v>389</v>
      </c>
      <c r="K23" s="266" t="s">
        <v>26</v>
      </c>
    </row>
    <row r="24" spans="1:11" ht="20.100000000000001" customHeight="1" x14ac:dyDescent="0.2">
      <c r="A24" s="260" t="s">
        <v>12</v>
      </c>
      <c r="B24" s="74">
        <f>SUM(B9:B23)</f>
        <v>113</v>
      </c>
      <c r="C24" s="74">
        <f>SUM(C9:C23)</f>
        <v>447</v>
      </c>
      <c r="D24" s="74">
        <f>SUM(D9:D23)</f>
        <v>560</v>
      </c>
      <c r="E24" s="74">
        <f t="shared" ref="E24:J24" si="5">SUM(E9:E23)</f>
        <v>469</v>
      </c>
      <c r="F24" s="74">
        <f t="shared" si="5"/>
        <v>491</v>
      </c>
      <c r="G24" s="74">
        <f t="shared" si="5"/>
        <v>960</v>
      </c>
      <c r="H24" s="74">
        <f t="shared" si="5"/>
        <v>582</v>
      </c>
      <c r="I24" s="74">
        <f t="shared" si="5"/>
        <v>938</v>
      </c>
      <c r="J24" s="74">
        <f t="shared" si="5"/>
        <v>1520</v>
      </c>
      <c r="K24" s="262" t="s">
        <v>13</v>
      </c>
    </row>
  </sheetData>
  <mergeCells count="10">
    <mergeCell ref="A6:A8"/>
    <mergeCell ref="K6:K8"/>
    <mergeCell ref="A1:K1"/>
    <mergeCell ref="A3:K3"/>
    <mergeCell ref="A4:K4"/>
    <mergeCell ref="B6:J6"/>
    <mergeCell ref="B7:D7"/>
    <mergeCell ref="E7:G7"/>
    <mergeCell ref="H7:J7"/>
    <mergeCell ref="A2:K2"/>
  </mergeCells>
  <printOptions horizontalCentered="1"/>
  <pageMargins left="0" right="0" top="0.39370078740157483" bottom="0" header="0" footer="0"/>
  <pageSetup paperSize="9" scale="95" orientation="landscape" r:id="rId1"/>
  <headerFooter alignWithMargins="0"/>
  <colBreaks count="2" manualBreakCount="2">
    <brk id="12" max="1048575" man="1"/>
    <brk id="50"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9"/>
  <sheetViews>
    <sheetView rightToLeft="1" view="pageBreakPreview" zoomScaleNormal="100" zoomScaleSheetLayoutView="100" workbookViewId="0">
      <selection activeCell="A3" sqref="A3:K3"/>
    </sheetView>
  </sheetViews>
  <sheetFormatPr defaultColWidth="9.125" defaultRowHeight="20.100000000000001" customHeight="1" x14ac:dyDescent="0.2"/>
  <cols>
    <col min="1" max="1" width="23.375" style="52" customWidth="1"/>
    <col min="2" max="3" width="10.125" style="52" customWidth="1"/>
    <col min="4" max="4" width="10" style="52" customWidth="1"/>
    <col min="5" max="5" width="9.25" style="52" customWidth="1"/>
    <col min="6" max="6" width="9.625" style="52" customWidth="1"/>
    <col min="7" max="7" width="8.75" style="52" customWidth="1"/>
    <col min="8" max="8" width="8.875" style="52" customWidth="1"/>
    <col min="9" max="10" width="8.75" style="52" customWidth="1"/>
    <col min="11" max="11" width="25.75" style="52" customWidth="1"/>
    <col min="12" max="12" width="9.125" style="42"/>
    <col min="13" max="57" width="9.125" style="47"/>
    <col min="58" max="16384" width="9.125" style="27"/>
  </cols>
  <sheetData>
    <row r="1" spans="1:57" s="44" customFormat="1" ht="39.75" customHeight="1" x14ac:dyDescent="0.2">
      <c r="A1" s="417" t="s">
        <v>499</v>
      </c>
      <c r="B1" s="307"/>
      <c r="C1" s="307"/>
      <c r="D1" s="307"/>
      <c r="E1" s="307"/>
      <c r="F1" s="307"/>
      <c r="G1" s="307"/>
      <c r="H1" s="307"/>
      <c r="I1" s="307"/>
      <c r="J1" s="307"/>
      <c r="K1" s="307"/>
      <c r="L1" s="42"/>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row>
    <row r="2" spans="1:57" s="44" customFormat="1" ht="18" x14ac:dyDescent="0.2">
      <c r="A2" s="422" t="s">
        <v>428</v>
      </c>
      <c r="B2" s="422"/>
      <c r="C2" s="422"/>
      <c r="D2" s="422"/>
      <c r="E2" s="422"/>
      <c r="F2" s="422"/>
      <c r="G2" s="422"/>
      <c r="H2" s="422"/>
      <c r="I2" s="422"/>
      <c r="J2" s="422"/>
      <c r="K2" s="422"/>
      <c r="L2" s="42"/>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row>
    <row r="3" spans="1:57" s="44" customFormat="1" ht="32.25" customHeight="1" x14ac:dyDescent="0.2">
      <c r="A3" s="315" t="s">
        <v>535</v>
      </c>
      <c r="B3" s="310"/>
      <c r="C3" s="310"/>
      <c r="D3" s="310"/>
      <c r="E3" s="310"/>
      <c r="F3" s="310"/>
      <c r="G3" s="310"/>
      <c r="H3" s="310"/>
      <c r="I3" s="310"/>
      <c r="J3" s="310"/>
      <c r="K3" s="310"/>
      <c r="L3" s="42"/>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row>
    <row r="4" spans="1:57" s="44" customFormat="1" ht="14.25" customHeight="1" x14ac:dyDescent="0.2">
      <c r="A4" s="310" t="s">
        <v>424</v>
      </c>
      <c r="B4" s="310"/>
      <c r="C4" s="310"/>
      <c r="D4" s="310"/>
      <c r="E4" s="310"/>
      <c r="F4" s="310"/>
      <c r="G4" s="310"/>
      <c r="H4" s="310"/>
      <c r="I4" s="310"/>
      <c r="J4" s="310"/>
      <c r="K4" s="310"/>
      <c r="L4" s="42"/>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row>
    <row r="5" spans="1:57" s="36" customFormat="1" ht="18" customHeight="1" x14ac:dyDescent="0.2">
      <c r="A5" s="193"/>
      <c r="B5" s="193"/>
      <c r="C5" s="193"/>
      <c r="D5" s="193"/>
      <c r="E5" s="193"/>
      <c r="F5" s="193"/>
      <c r="G5" s="193"/>
      <c r="H5" s="193"/>
      <c r="I5" s="193"/>
      <c r="J5" s="193"/>
      <c r="K5" s="193"/>
      <c r="L5" s="45"/>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row>
    <row r="6" spans="1:57" s="23" customFormat="1" ht="25.5" customHeight="1" x14ac:dyDescent="0.2">
      <c r="A6" s="190" t="s">
        <v>497</v>
      </c>
      <c r="B6" s="191"/>
      <c r="C6" s="191"/>
      <c r="D6" s="191"/>
      <c r="E6" s="191"/>
      <c r="F6" s="191"/>
      <c r="G6" s="191"/>
      <c r="H6" s="191"/>
      <c r="I6" s="191"/>
      <c r="J6" s="191"/>
      <c r="K6" s="192" t="s">
        <v>498</v>
      </c>
      <c r="L6" s="46"/>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row>
    <row r="7" spans="1:57" s="32" customFormat="1" ht="32.25" customHeight="1" thickBot="1" x14ac:dyDescent="0.25">
      <c r="A7" s="413" t="s">
        <v>218</v>
      </c>
      <c r="B7" s="418">
        <v>2009</v>
      </c>
      <c r="C7" s="419"/>
      <c r="D7" s="420"/>
      <c r="E7" s="421">
        <v>2010</v>
      </c>
      <c r="F7" s="421"/>
      <c r="G7" s="421"/>
      <c r="H7" s="421">
        <v>2011</v>
      </c>
      <c r="I7" s="421"/>
      <c r="J7" s="421"/>
      <c r="K7" s="415" t="s">
        <v>219</v>
      </c>
      <c r="L7" s="42"/>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row>
    <row r="8" spans="1:57" s="48" customFormat="1" ht="30" customHeight="1" x14ac:dyDescent="0.2">
      <c r="A8" s="414"/>
      <c r="B8" s="181" t="s">
        <v>324</v>
      </c>
      <c r="C8" s="181" t="s">
        <v>325</v>
      </c>
      <c r="D8" s="181" t="s">
        <v>326</v>
      </c>
      <c r="E8" s="181" t="s">
        <v>324</v>
      </c>
      <c r="F8" s="181" t="s">
        <v>325</v>
      </c>
      <c r="G8" s="181" t="s">
        <v>326</v>
      </c>
      <c r="H8" s="181" t="s">
        <v>324</v>
      </c>
      <c r="I8" s="181" t="s">
        <v>325</v>
      </c>
      <c r="J8" s="181" t="s">
        <v>326</v>
      </c>
      <c r="K8" s="416"/>
      <c r="L8" s="42"/>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row>
    <row r="9" spans="1:57" s="51" customFormat="1" ht="30" customHeight="1" thickBot="1" x14ac:dyDescent="0.25">
      <c r="A9" s="136" t="s">
        <v>220</v>
      </c>
      <c r="B9" s="180">
        <v>43</v>
      </c>
      <c r="C9" s="180">
        <v>19</v>
      </c>
      <c r="D9" s="77">
        <f>SUM(B9:C9)</f>
        <v>62</v>
      </c>
      <c r="E9" s="180">
        <v>39</v>
      </c>
      <c r="F9" s="180">
        <v>16</v>
      </c>
      <c r="G9" s="77">
        <f>SUM(E9:F9)</f>
        <v>55</v>
      </c>
      <c r="H9" s="180">
        <v>61</v>
      </c>
      <c r="I9" s="180">
        <v>24</v>
      </c>
      <c r="J9" s="77">
        <f>SUM(H9:I9)</f>
        <v>85</v>
      </c>
      <c r="K9" s="185" t="s">
        <v>221</v>
      </c>
      <c r="L9" s="49"/>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row>
    <row r="10" spans="1:57" s="48" customFormat="1" ht="30" customHeight="1" thickBot="1" x14ac:dyDescent="0.25">
      <c r="A10" s="137" t="s">
        <v>222</v>
      </c>
      <c r="B10" s="182">
        <v>4</v>
      </c>
      <c r="C10" s="182">
        <v>3</v>
      </c>
      <c r="D10" s="76">
        <f t="shared" ref="D10:D16" si="0">SUM(B10:C10)</f>
        <v>7</v>
      </c>
      <c r="E10" s="182">
        <v>7</v>
      </c>
      <c r="F10" s="182">
        <v>5</v>
      </c>
      <c r="G10" s="76">
        <f t="shared" ref="G10:G16" si="1">SUM(E10:F10)</f>
        <v>12</v>
      </c>
      <c r="H10" s="182">
        <v>5</v>
      </c>
      <c r="I10" s="182">
        <v>5</v>
      </c>
      <c r="J10" s="76">
        <f t="shared" ref="J10:J16" si="2">SUM(H10:I10)</f>
        <v>10</v>
      </c>
      <c r="K10" s="186" t="s">
        <v>33</v>
      </c>
      <c r="L10" s="42"/>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row>
    <row r="11" spans="1:57" s="51" customFormat="1" ht="30" customHeight="1" thickBot="1" x14ac:dyDescent="0.25">
      <c r="A11" s="138" t="s">
        <v>223</v>
      </c>
      <c r="B11" s="179">
        <v>0</v>
      </c>
      <c r="C11" s="179">
        <v>0</v>
      </c>
      <c r="D11" s="75">
        <f t="shared" si="0"/>
        <v>0</v>
      </c>
      <c r="E11" s="179">
        <v>0</v>
      </c>
      <c r="F11" s="179">
        <v>0</v>
      </c>
      <c r="G11" s="75">
        <f t="shared" si="1"/>
        <v>0</v>
      </c>
      <c r="H11" s="179">
        <v>0</v>
      </c>
      <c r="I11" s="179">
        <v>0</v>
      </c>
      <c r="J11" s="75">
        <f t="shared" si="2"/>
        <v>0</v>
      </c>
      <c r="K11" s="187" t="s">
        <v>34</v>
      </c>
      <c r="L11" s="49"/>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row>
    <row r="12" spans="1:57" s="48" customFormat="1" ht="30" customHeight="1" thickBot="1" x14ac:dyDescent="0.25">
      <c r="A12" s="137" t="s">
        <v>224</v>
      </c>
      <c r="B12" s="182">
        <v>7</v>
      </c>
      <c r="C12" s="182">
        <v>5</v>
      </c>
      <c r="D12" s="76">
        <f t="shared" si="0"/>
        <v>12</v>
      </c>
      <c r="E12" s="182">
        <v>5</v>
      </c>
      <c r="F12" s="182">
        <v>4</v>
      </c>
      <c r="G12" s="76">
        <f t="shared" si="1"/>
        <v>9</v>
      </c>
      <c r="H12" s="182">
        <v>2</v>
      </c>
      <c r="I12" s="182">
        <v>2</v>
      </c>
      <c r="J12" s="76">
        <f t="shared" si="2"/>
        <v>4</v>
      </c>
      <c r="K12" s="186" t="s">
        <v>35</v>
      </c>
      <c r="L12" s="42"/>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row>
    <row r="13" spans="1:57" s="51" customFormat="1" ht="30" customHeight="1" thickBot="1" x14ac:dyDescent="0.25">
      <c r="A13" s="138" t="s">
        <v>225</v>
      </c>
      <c r="B13" s="179">
        <v>27</v>
      </c>
      <c r="C13" s="179">
        <v>9</v>
      </c>
      <c r="D13" s="75">
        <f t="shared" si="0"/>
        <v>36</v>
      </c>
      <c r="E13" s="179">
        <v>27</v>
      </c>
      <c r="F13" s="179">
        <v>9</v>
      </c>
      <c r="G13" s="75">
        <f t="shared" si="1"/>
        <v>36</v>
      </c>
      <c r="H13" s="179">
        <v>27</v>
      </c>
      <c r="I13" s="179">
        <v>8</v>
      </c>
      <c r="J13" s="75">
        <f t="shared" si="2"/>
        <v>35</v>
      </c>
      <c r="K13" s="187" t="s">
        <v>226</v>
      </c>
      <c r="L13" s="49"/>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row>
    <row r="14" spans="1:57" s="48" customFormat="1" ht="30" customHeight="1" thickBot="1" x14ac:dyDescent="0.25">
      <c r="A14" s="137" t="s">
        <v>227</v>
      </c>
      <c r="B14" s="182">
        <v>0</v>
      </c>
      <c r="C14" s="182">
        <v>0</v>
      </c>
      <c r="D14" s="76">
        <f t="shared" si="0"/>
        <v>0</v>
      </c>
      <c r="E14" s="182">
        <v>0</v>
      </c>
      <c r="F14" s="182">
        <v>0</v>
      </c>
      <c r="G14" s="76">
        <f t="shared" si="1"/>
        <v>0</v>
      </c>
      <c r="H14" s="182">
        <v>0</v>
      </c>
      <c r="I14" s="182">
        <v>0</v>
      </c>
      <c r="J14" s="76">
        <f t="shared" si="2"/>
        <v>0</v>
      </c>
      <c r="K14" s="186" t="s">
        <v>228</v>
      </c>
      <c r="L14" s="42"/>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row>
    <row r="15" spans="1:57" s="51" customFormat="1" ht="30" customHeight="1" thickBot="1" x14ac:dyDescent="0.25">
      <c r="A15" s="138" t="s">
        <v>229</v>
      </c>
      <c r="B15" s="179">
        <v>139</v>
      </c>
      <c r="C15" s="179">
        <v>60</v>
      </c>
      <c r="D15" s="75">
        <f t="shared" si="0"/>
        <v>199</v>
      </c>
      <c r="E15" s="179">
        <v>102</v>
      </c>
      <c r="F15" s="179">
        <v>46</v>
      </c>
      <c r="G15" s="75">
        <f t="shared" si="1"/>
        <v>148</v>
      </c>
      <c r="H15" s="179">
        <v>140</v>
      </c>
      <c r="I15" s="179">
        <v>62</v>
      </c>
      <c r="J15" s="75">
        <f t="shared" si="2"/>
        <v>202</v>
      </c>
      <c r="K15" s="187" t="s">
        <v>36</v>
      </c>
      <c r="L15" s="49"/>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row>
    <row r="16" spans="1:57" ht="34.5" customHeight="1" x14ac:dyDescent="0.2">
      <c r="A16" s="267" t="s">
        <v>230</v>
      </c>
      <c r="B16" s="268">
        <v>47</v>
      </c>
      <c r="C16" s="268">
        <v>34</v>
      </c>
      <c r="D16" s="269">
        <f t="shared" si="0"/>
        <v>81</v>
      </c>
      <c r="E16" s="268">
        <v>97</v>
      </c>
      <c r="F16" s="268">
        <v>64</v>
      </c>
      <c r="G16" s="269">
        <f t="shared" si="1"/>
        <v>161</v>
      </c>
      <c r="H16" s="268">
        <v>135</v>
      </c>
      <c r="I16" s="268">
        <v>71</v>
      </c>
      <c r="J16" s="269">
        <f t="shared" si="2"/>
        <v>206</v>
      </c>
      <c r="K16" s="270" t="s">
        <v>37</v>
      </c>
    </row>
    <row r="17" spans="1:11" ht="22.5" customHeight="1" x14ac:dyDescent="0.2">
      <c r="A17" s="271" t="s">
        <v>53</v>
      </c>
      <c r="B17" s="273">
        <f t="shared" ref="B17:J17" si="3">SUM(B9:B16)</f>
        <v>267</v>
      </c>
      <c r="C17" s="273">
        <f t="shared" si="3"/>
        <v>130</v>
      </c>
      <c r="D17" s="273">
        <f t="shared" si="3"/>
        <v>397</v>
      </c>
      <c r="E17" s="273">
        <f t="shared" si="3"/>
        <v>277</v>
      </c>
      <c r="F17" s="273">
        <f t="shared" si="3"/>
        <v>144</v>
      </c>
      <c r="G17" s="273">
        <f t="shared" si="3"/>
        <v>421</v>
      </c>
      <c r="H17" s="273">
        <f t="shared" si="3"/>
        <v>370</v>
      </c>
      <c r="I17" s="273">
        <f t="shared" si="3"/>
        <v>172</v>
      </c>
      <c r="J17" s="273">
        <f t="shared" si="3"/>
        <v>542</v>
      </c>
      <c r="K17" s="272" t="s">
        <v>54</v>
      </c>
    </row>
    <row r="18" spans="1:11" ht="42.75" customHeight="1" x14ac:dyDescent="0.2"/>
    <row r="19" spans="1:11" ht="20.100000000000001" customHeight="1" x14ac:dyDescent="0.2">
      <c r="A19" s="412"/>
      <c r="B19" s="412"/>
      <c r="C19" s="412"/>
      <c r="D19" s="412"/>
      <c r="E19" s="412"/>
      <c r="F19" s="412"/>
      <c r="G19" s="412"/>
      <c r="H19" s="412"/>
      <c r="I19" s="412"/>
      <c r="J19" s="412"/>
      <c r="K19" s="412"/>
    </row>
  </sheetData>
  <mergeCells count="10">
    <mergeCell ref="A19:K19"/>
    <mergeCell ref="A7:A8"/>
    <mergeCell ref="K7:K8"/>
    <mergeCell ref="A1:K1"/>
    <mergeCell ref="A3:K3"/>
    <mergeCell ref="A4:K4"/>
    <mergeCell ref="B7:D7"/>
    <mergeCell ref="E7:G7"/>
    <mergeCell ref="H7:J7"/>
    <mergeCell ref="A2:K2"/>
  </mergeCells>
  <printOptions horizontalCentered="1"/>
  <pageMargins left="0" right="0" top="0.74803149606299213" bottom="0" header="0" footer="0"/>
  <pageSetup paperSize="9" scale="9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rightToLeft="1" tabSelected="1" view="pageBreakPreview" zoomScaleNormal="100" zoomScaleSheetLayoutView="100" workbookViewId="0">
      <selection activeCell="F7" sqref="F7"/>
    </sheetView>
  </sheetViews>
  <sheetFormatPr defaultColWidth="9.125" defaultRowHeight="12.75" x14ac:dyDescent="0.2"/>
  <cols>
    <col min="1" max="1" width="40.625" style="26" customWidth="1"/>
    <col min="2" max="2" width="3.125" style="26" customWidth="1"/>
    <col min="3" max="3" width="40.625" style="60" customWidth="1"/>
    <col min="4" max="4" width="3.125" style="26" customWidth="1"/>
    <col min="5" max="16384" width="9.125" style="26"/>
  </cols>
  <sheetData>
    <row r="1" spans="1:3" x14ac:dyDescent="0.2">
      <c r="A1" s="295"/>
      <c r="B1" s="295"/>
      <c r="C1" s="296"/>
    </row>
    <row r="2" spans="1:3" x14ac:dyDescent="0.2">
      <c r="A2" s="295"/>
      <c r="B2" s="295"/>
      <c r="C2" s="296"/>
    </row>
    <row r="3" spans="1:3" x14ac:dyDescent="0.2">
      <c r="A3" s="295"/>
      <c r="B3" s="295"/>
      <c r="C3" s="296"/>
    </row>
    <row r="4" spans="1:3" x14ac:dyDescent="0.2">
      <c r="A4" s="295"/>
      <c r="B4" s="295"/>
      <c r="C4" s="296"/>
    </row>
    <row r="5" spans="1:3" s="54" customFormat="1" ht="15.75" customHeight="1" x14ac:dyDescent="0.2">
      <c r="A5" s="297" t="s">
        <v>530</v>
      </c>
      <c r="B5" s="298"/>
      <c r="C5" s="299" t="s">
        <v>533</v>
      </c>
    </row>
    <row r="6" spans="1:3" x14ac:dyDescent="0.2">
      <c r="A6" s="295"/>
      <c r="B6" s="295"/>
      <c r="C6" s="300"/>
    </row>
    <row r="7" spans="1:3" s="55" customFormat="1" ht="63.75" x14ac:dyDescent="0.2">
      <c r="A7" s="301" t="s">
        <v>286</v>
      </c>
      <c r="B7" s="302"/>
      <c r="C7" s="303" t="s">
        <v>287</v>
      </c>
    </row>
    <row r="8" spans="1:3" s="55" customFormat="1" ht="11.25" customHeight="1" x14ac:dyDescent="0.2">
      <c r="A8" s="304"/>
      <c r="B8" s="302"/>
      <c r="C8" s="305"/>
    </row>
    <row r="9" spans="1:3" s="55" customFormat="1" ht="144" customHeight="1" x14ac:dyDescent="0.2">
      <c r="A9" s="301" t="s">
        <v>542</v>
      </c>
      <c r="B9" s="302"/>
      <c r="C9" s="306" t="s">
        <v>543</v>
      </c>
    </row>
    <row r="10" spans="1:3" s="55" customFormat="1" ht="31.5" x14ac:dyDescent="0.2">
      <c r="A10" s="301" t="s">
        <v>426</v>
      </c>
      <c r="B10" s="302"/>
      <c r="C10" s="306" t="s">
        <v>427</v>
      </c>
    </row>
    <row r="11" spans="1:3" s="55" customFormat="1" ht="11.25" customHeight="1" x14ac:dyDescent="0.2">
      <c r="A11" s="301"/>
      <c r="B11" s="302"/>
      <c r="C11" s="303"/>
    </row>
    <row r="12" spans="1:3" s="55" customFormat="1" ht="18.75" customHeight="1" x14ac:dyDescent="0.2">
      <c r="A12" s="301" t="s">
        <v>288</v>
      </c>
      <c r="B12" s="302"/>
      <c r="C12" s="303" t="s">
        <v>289</v>
      </c>
    </row>
    <row r="13" spans="1:3" s="55" customFormat="1" ht="18" customHeight="1" x14ac:dyDescent="0.2">
      <c r="A13" s="301" t="s">
        <v>290</v>
      </c>
      <c r="B13" s="302"/>
      <c r="C13" s="303" t="s">
        <v>291</v>
      </c>
    </row>
    <row r="14" spans="1:3" s="55" customFormat="1" ht="18" customHeight="1" x14ac:dyDescent="0.2">
      <c r="A14" s="301" t="s">
        <v>292</v>
      </c>
      <c r="B14" s="302"/>
      <c r="C14" s="303" t="s">
        <v>293</v>
      </c>
    </row>
    <row r="15" spans="1:3" s="55" customFormat="1" ht="18" customHeight="1" x14ac:dyDescent="0.2">
      <c r="A15" s="301" t="s">
        <v>294</v>
      </c>
      <c r="B15" s="302"/>
      <c r="C15" s="303" t="s">
        <v>295</v>
      </c>
    </row>
    <row r="16" spans="1:3" s="56" customFormat="1" ht="18" customHeight="1" x14ac:dyDescent="0.2">
      <c r="A16" s="301" t="s">
        <v>296</v>
      </c>
      <c r="B16" s="302"/>
      <c r="C16" s="303" t="s">
        <v>297</v>
      </c>
    </row>
    <row r="17" spans="1:3" s="56" customFormat="1" x14ac:dyDescent="0.2"/>
    <row r="18" spans="1:3" s="56" customFormat="1" x14ac:dyDescent="0.2">
      <c r="A18" s="57"/>
      <c r="C18" s="58"/>
    </row>
    <row r="19" spans="1:3" s="56" customFormat="1" x14ac:dyDescent="0.2">
      <c r="C19" s="59"/>
    </row>
    <row r="20" spans="1:3" s="56" customFormat="1" x14ac:dyDescent="0.2">
      <c r="C20" s="59"/>
    </row>
    <row r="21" spans="1:3" s="56" customFormat="1" x14ac:dyDescent="0.2">
      <c r="C21" s="59"/>
    </row>
    <row r="22" spans="1:3" s="56" customFormat="1" x14ac:dyDescent="0.2">
      <c r="C22" s="59"/>
    </row>
    <row r="23" spans="1:3" s="56" customFormat="1" x14ac:dyDescent="0.2">
      <c r="C23" s="59"/>
    </row>
    <row r="24" spans="1:3" s="56" customFormat="1" x14ac:dyDescent="0.2">
      <c r="C24" s="59"/>
    </row>
    <row r="25" spans="1:3" s="56" customFormat="1" x14ac:dyDescent="0.2">
      <c r="C25" s="59"/>
    </row>
  </sheetData>
  <printOptions horizontalCentered="1"/>
  <pageMargins left="0.74803149606299213" right="0.74803149606299213" top="0.98425196850393704" bottom="0.98425196850393704" header="0.51181102362204722" footer="0.51181102362204722"/>
  <pageSetup paperSize="9" scale="90"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8"/>
  <sheetViews>
    <sheetView rightToLeft="1" view="pageBreakPreview" zoomScaleNormal="100" zoomScaleSheetLayoutView="100" workbookViewId="0">
      <selection activeCell="A3" sqref="A3:K3"/>
    </sheetView>
  </sheetViews>
  <sheetFormatPr defaultColWidth="9.125" defaultRowHeight="20.100000000000001" customHeight="1" x14ac:dyDescent="0.2"/>
  <cols>
    <col min="1" max="1" width="23.375" style="52" customWidth="1"/>
    <col min="2" max="3" width="10.125" style="52" customWidth="1"/>
    <col min="4" max="4" width="10" style="52" customWidth="1"/>
    <col min="5" max="5" width="9.25" style="52" customWidth="1"/>
    <col min="6" max="6" width="9.625" style="52" customWidth="1"/>
    <col min="7" max="7" width="8.75" style="52" customWidth="1"/>
    <col min="8" max="8" width="8.875" style="52" customWidth="1"/>
    <col min="9" max="10" width="8.75" style="52" customWidth="1"/>
    <col min="11" max="11" width="25.75" style="52" customWidth="1"/>
    <col min="12" max="12" width="9.125" style="42"/>
    <col min="13" max="57" width="9.125" style="47"/>
    <col min="58" max="16384" width="9.125" style="27"/>
  </cols>
  <sheetData>
    <row r="1" spans="1:57" s="44" customFormat="1" ht="21.75" customHeight="1" x14ac:dyDescent="0.2">
      <c r="A1" s="307" t="s">
        <v>437</v>
      </c>
      <c r="B1" s="307"/>
      <c r="C1" s="307"/>
      <c r="D1" s="307"/>
      <c r="E1" s="307"/>
      <c r="F1" s="307"/>
      <c r="G1" s="307"/>
      <c r="H1" s="307"/>
      <c r="I1" s="307"/>
      <c r="J1" s="307"/>
      <c r="K1" s="307"/>
      <c r="L1" s="42"/>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row>
    <row r="2" spans="1:57" s="44" customFormat="1" ht="18" x14ac:dyDescent="0.2">
      <c r="A2" s="422" t="s">
        <v>428</v>
      </c>
      <c r="B2" s="422"/>
      <c r="C2" s="422"/>
      <c r="D2" s="422"/>
      <c r="E2" s="422"/>
      <c r="F2" s="422"/>
      <c r="G2" s="422"/>
      <c r="H2" s="422"/>
      <c r="I2" s="422"/>
      <c r="J2" s="422"/>
      <c r="K2" s="422"/>
      <c r="L2" s="42"/>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row>
    <row r="3" spans="1:57" s="44" customFormat="1" ht="33" customHeight="1" x14ac:dyDescent="0.2">
      <c r="A3" s="315" t="s">
        <v>534</v>
      </c>
      <c r="B3" s="310"/>
      <c r="C3" s="310"/>
      <c r="D3" s="310"/>
      <c r="E3" s="310"/>
      <c r="F3" s="310"/>
      <c r="G3" s="310"/>
      <c r="H3" s="310"/>
      <c r="I3" s="310"/>
      <c r="J3" s="310"/>
      <c r="K3" s="310"/>
      <c r="L3" s="42"/>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row>
    <row r="4" spans="1:57" s="44" customFormat="1" ht="14.25" customHeight="1" x14ac:dyDescent="0.2">
      <c r="A4" s="310" t="s">
        <v>424</v>
      </c>
      <c r="B4" s="310"/>
      <c r="C4" s="310"/>
      <c r="D4" s="310"/>
      <c r="E4" s="310"/>
      <c r="F4" s="310"/>
      <c r="G4" s="310"/>
      <c r="H4" s="310"/>
      <c r="I4" s="310"/>
      <c r="J4" s="310"/>
      <c r="K4" s="310"/>
      <c r="L4" s="42"/>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row>
    <row r="5" spans="1:57" s="36" customFormat="1" ht="18" customHeight="1" x14ac:dyDescent="0.2">
      <c r="A5" s="193"/>
      <c r="B5" s="193"/>
      <c r="C5" s="193"/>
      <c r="D5" s="193"/>
      <c r="E5" s="193"/>
      <c r="F5" s="193"/>
      <c r="G5" s="193"/>
      <c r="H5" s="193"/>
      <c r="I5" s="193"/>
      <c r="J5" s="193"/>
      <c r="K5" s="193"/>
      <c r="L5" s="45"/>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row>
    <row r="6" spans="1:57" s="23" customFormat="1" ht="25.5" customHeight="1" x14ac:dyDescent="0.2">
      <c r="A6" s="190" t="s">
        <v>482</v>
      </c>
      <c r="B6" s="191"/>
      <c r="C6" s="191"/>
      <c r="D6" s="191"/>
      <c r="E6" s="191"/>
      <c r="F6" s="191"/>
      <c r="G6" s="191"/>
      <c r="H6" s="191"/>
      <c r="I6" s="191"/>
      <c r="J6" s="191"/>
      <c r="K6" s="192" t="s">
        <v>483</v>
      </c>
      <c r="L6" s="46"/>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row>
    <row r="7" spans="1:57" s="32" customFormat="1" ht="32.25" customHeight="1" thickBot="1" x14ac:dyDescent="0.25">
      <c r="A7" s="413" t="s">
        <v>218</v>
      </c>
      <c r="B7" s="418">
        <v>2009</v>
      </c>
      <c r="C7" s="419"/>
      <c r="D7" s="420"/>
      <c r="E7" s="421">
        <v>2010</v>
      </c>
      <c r="F7" s="421"/>
      <c r="G7" s="421"/>
      <c r="H7" s="421">
        <v>2011</v>
      </c>
      <c r="I7" s="421"/>
      <c r="J7" s="421"/>
      <c r="K7" s="415" t="s">
        <v>219</v>
      </c>
      <c r="L7" s="42"/>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row>
    <row r="8" spans="1:57" s="48" customFormat="1" ht="30" customHeight="1" x14ac:dyDescent="0.2">
      <c r="A8" s="414"/>
      <c r="B8" s="181" t="s">
        <v>324</v>
      </c>
      <c r="C8" s="181" t="s">
        <v>325</v>
      </c>
      <c r="D8" s="181" t="s">
        <v>326</v>
      </c>
      <c r="E8" s="181" t="s">
        <v>324</v>
      </c>
      <c r="F8" s="181" t="s">
        <v>325</v>
      </c>
      <c r="G8" s="181" t="s">
        <v>326</v>
      </c>
      <c r="H8" s="181" t="s">
        <v>324</v>
      </c>
      <c r="I8" s="181" t="s">
        <v>325</v>
      </c>
      <c r="J8" s="181" t="s">
        <v>326</v>
      </c>
      <c r="K8" s="416"/>
      <c r="L8" s="42"/>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row>
    <row r="9" spans="1:57" s="51" customFormat="1" ht="30" customHeight="1" thickBot="1" x14ac:dyDescent="0.25">
      <c r="A9" s="136" t="s">
        <v>220</v>
      </c>
      <c r="B9" s="194">
        <v>483</v>
      </c>
      <c r="C9" s="194">
        <v>667</v>
      </c>
      <c r="D9" s="83">
        <f>SUM(B9:C9)</f>
        <v>1150</v>
      </c>
      <c r="E9" s="194">
        <v>571</v>
      </c>
      <c r="F9" s="194">
        <v>598</v>
      </c>
      <c r="G9" s="83">
        <f>SUM(E9:F9)</f>
        <v>1169</v>
      </c>
      <c r="H9" s="194">
        <v>640</v>
      </c>
      <c r="I9" s="194">
        <v>608</v>
      </c>
      <c r="J9" s="83">
        <f>SUM(H9:I9)</f>
        <v>1248</v>
      </c>
      <c r="K9" s="185" t="s">
        <v>221</v>
      </c>
      <c r="L9" s="49"/>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row>
    <row r="10" spans="1:57" s="48" customFormat="1" ht="30" customHeight="1" thickBot="1" x14ac:dyDescent="0.25">
      <c r="A10" s="137" t="s">
        <v>222</v>
      </c>
      <c r="B10" s="195">
        <v>4</v>
      </c>
      <c r="C10" s="195">
        <v>3</v>
      </c>
      <c r="D10" s="84">
        <f t="shared" ref="D10:D15" si="0">SUM(B10:C10)</f>
        <v>7</v>
      </c>
      <c r="E10" s="195">
        <v>14</v>
      </c>
      <c r="F10" s="195">
        <v>5</v>
      </c>
      <c r="G10" s="84">
        <f t="shared" ref="G10:G15" si="1">SUM(E10:F10)</f>
        <v>19</v>
      </c>
      <c r="H10" s="195">
        <v>112</v>
      </c>
      <c r="I10" s="195">
        <v>26</v>
      </c>
      <c r="J10" s="84">
        <f t="shared" ref="J10:J15" si="2">SUM(H10:I10)</f>
        <v>138</v>
      </c>
      <c r="K10" s="186" t="s">
        <v>33</v>
      </c>
      <c r="L10" s="42"/>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row>
    <row r="11" spans="1:57" s="51" customFormat="1" ht="30" customHeight="1" thickBot="1" x14ac:dyDescent="0.25">
      <c r="A11" s="136" t="s">
        <v>223</v>
      </c>
      <c r="B11" s="194">
        <v>0</v>
      </c>
      <c r="C11" s="194">
        <v>0</v>
      </c>
      <c r="D11" s="83">
        <f t="shared" si="0"/>
        <v>0</v>
      </c>
      <c r="E11" s="194">
        <v>3</v>
      </c>
      <c r="F11" s="194">
        <v>1</v>
      </c>
      <c r="G11" s="83">
        <f t="shared" si="1"/>
        <v>4</v>
      </c>
      <c r="H11" s="194">
        <v>2</v>
      </c>
      <c r="I11" s="194">
        <v>2</v>
      </c>
      <c r="J11" s="83">
        <f t="shared" si="2"/>
        <v>4</v>
      </c>
      <c r="K11" s="185" t="s">
        <v>34</v>
      </c>
      <c r="L11" s="49"/>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row>
    <row r="12" spans="1:57" s="48" customFormat="1" ht="30" customHeight="1" thickBot="1" x14ac:dyDescent="0.25">
      <c r="A12" s="137" t="s">
        <v>224</v>
      </c>
      <c r="B12" s="195">
        <v>7</v>
      </c>
      <c r="C12" s="195">
        <v>5</v>
      </c>
      <c r="D12" s="84">
        <f t="shared" si="0"/>
        <v>12</v>
      </c>
      <c r="E12" s="195">
        <v>20</v>
      </c>
      <c r="F12" s="195">
        <v>13</v>
      </c>
      <c r="G12" s="84">
        <f t="shared" si="1"/>
        <v>33</v>
      </c>
      <c r="H12" s="195">
        <v>27</v>
      </c>
      <c r="I12" s="195">
        <v>11</v>
      </c>
      <c r="J12" s="84">
        <f t="shared" si="2"/>
        <v>38</v>
      </c>
      <c r="K12" s="186" t="s">
        <v>35</v>
      </c>
      <c r="L12" s="42"/>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row>
    <row r="13" spans="1:57" s="51" customFormat="1" ht="30" customHeight="1" thickBot="1" x14ac:dyDescent="0.25">
      <c r="A13" s="136" t="s">
        <v>225</v>
      </c>
      <c r="B13" s="194">
        <v>136</v>
      </c>
      <c r="C13" s="194">
        <v>39</v>
      </c>
      <c r="D13" s="83">
        <f t="shared" si="0"/>
        <v>175</v>
      </c>
      <c r="E13" s="194">
        <v>141</v>
      </c>
      <c r="F13" s="194">
        <v>40</v>
      </c>
      <c r="G13" s="83">
        <f t="shared" si="1"/>
        <v>181</v>
      </c>
      <c r="H13" s="194">
        <v>152</v>
      </c>
      <c r="I13" s="194">
        <v>42</v>
      </c>
      <c r="J13" s="83">
        <f t="shared" si="2"/>
        <v>194</v>
      </c>
      <c r="K13" s="185" t="s">
        <v>226</v>
      </c>
      <c r="L13" s="49"/>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row>
    <row r="14" spans="1:57" s="48" customFormat="1" ht="30" customHeight="1" thickBot="1" x14ac:dyDescent="0.25">
      <c r="A14" s="137" t="s">
        <v>229</v>
      </c>
      <c r="B14" s="195">
        <v>305</v>
      </c>
      <c r="C14" s="195">
        <v>162</v>
      </c>
      <c r="D14" s="84">
        <f t="shared" si="0"/>
        <v>467</v>
      </c>
      <c r="E14" s="195">
        <v>320</v>
      </c>
      <c r="F14" s="195">
        <v>168</v>
      </c>
      <c r="G14" s="84">
        <f t="shared" si="1"/>
        <v>488</v>
      </c>
      <c r="H14" s="195">
        <v>327</v>
      </c>
      <c r="I14" s="195">
        <v>203</v>
      </c>
      <c r="J14" s="84">
        <f t="shared" si="2"/>
        <v>530</v>
      </c>
      <c r="K14" s="186" t="s">
        <v>36</v>
      </c>
      <c r="L14" s="42"/>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row>
    <row r="15" spans="1:57" s="51" customFormat="1" ht="30" customHeight="1" x14ac:dyDescent="0.2">
      <c r="A15" s="265" t="s">
        <v>230</v>
      </c>
      <c r="B15" s="264">
        <v>389</v>
      </c>
      <c r="C15" s="264">
        <v>295</v>
      </c>
      <c r="D15" s="259">
        <f t="shared" si="0"/>
        <v>684</v>
      </c>
      <c r="E15" s="264">
        <v>403</v>
      </c>
      <c r="F15" s="264">
        <v>311</v>
      </c>
      <c r="G15" s="259">
        <f t="shared" si="1"/>
        <v>714</v>
      </c>
      <c r="H15" s="264">
        <v>459</v>
      </c>
      <c r="I15" s="264">
        <v>365</v>
      </c>
      <c r="J15" s="259">
        <f t="shared" si="2"/>
        <v>824</v>
      </c>
      <c r="K15" s="266" t="s">
        <v>37</v>
      </c>
      <c r="L15" s="49"/>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row>
    <row r="16" spans="1:57" ht="24" customHeight="1" x14ac:dyDescent="0.2">
      <c r="A16" s="274" t="s">
        <v>53</v>
      </c>
      <c r="B16" s="261">
        <f t="shared" ref="B16:J16" si="3">SUM(B9:B15)</f>
        <v>1324</v>
      </c>
      <c r="C16" s="261">
        <f t="shared" si="3"/>
        <v>1171</v>
      </c>
      <c r="D16" s="74">
        <f t="shared" si="3"/>
        <v>2495</v>
      </c>
      <c r="E16" s="261">
        <f t="shared" si="3"/>
        <v>1472</v>
      </c>
      <c r="F16" s="261">
        <f t="shared" si="3"/>
        <v>1136</v>
      </c>
      <c r="G16" s="74">
        <f t="shared" si="3"/>
        <v>2608</v>
      </c>
      <c r="H16" s="261">
        <f t="shared" si="3"/>
        <v>1719</v>
      </c>
      <c r="I16" s="261">
        <f t="shared" si="3"/>
        <v>1257</v>
      </c>
      <c r="J16" s="74">
        <f t="shared" si="3"/>
        <v>2976</v>
      </c>
      <c r="K16" s="275" t="s">
        <v>54</v>
      </c>
    </row>
    <row r="17" spans="1:11" ht="23.25" customHeight="1" x14ac:dyDescent="0.2"/>
    <row r="18" spans="1:11" ht="55.5" customHeight="1" x14ac:dyDescent="0.2">
      <c r="A18" s="423" t="s">
        <v>302</v>
      </c>
      <c r="B18" s="423"/>
      <c r="C18" s="423"/>
      <c r="D18" s="423"/>
      <c r="E18" s="423"/>
      <c r="F18" s="424" t="s">
        <v>313</v>
      </c>
      <c r="G18" s="424"/>
      <c r="H18" s="424"/>
      <c r="I18" s="424"/>
      <c r="J18" s="424"/>
      <c r="K18" s="424"/>
    </row>
  </sheetData>
  <mergeCells count="11">
    <mergeCell ref="A18:E18"/>
    <mergeCell ref="F18:K18"/>
    <mergeCell ref="A7:A8"/>
    <mergeCell ref="K7:K8"/>
    <mergeCell ref="A1:K1"/>
    <mergeCell ref="A3:K3"/>
    <mergeCell ref="A4:K4"/>
    <mergeCell ref="B7:D7"/>
    <mergeCell ref="E7:G7"/>
    <mergeCell ref="H7:J7"/>
    <mergeCell ref="A2:K2"/>
  </mergeCells>
  <printOptions horizontalCentered="1"/>
  <pageMargins left="0" right="0" top="0.74803149606299213" bottom="0" header="0" footer="0"/>
  <pageSetup paperSize="9" scale="95"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8"/>
  <sheetViews>
    <sheetView rightToLeft="1" view="pageBreakPreview" zoomScaleNormal="100" zoomScaleSheetLayoutView="100" workbookViewId="0">
      <selection activeCell="A3" sqref="A3:K3"/>
    </sheetView>
  </sheetViews>
  <sheetFormatPr defaultColWidth="9.125" defaultRowHeight="20.100000000000001" customHeight="1" x14ac:dyDescent="0.2"/>
  <cols>
    <col min="1" max="1" width="23.375" style="52" customWidth="1"/>
    <col min="2" max="3" width="10.125" style="52" customWidth="1"/>
    <col min="4" max="4" width="10" style="52" customWidth="1"/>
    <col min="5" max="5" width="9.25" style="52" customWidth="1"/>
    <col min="6" max="6" width="9.625" style="52" customWidth="1"/>
    <col min="7" max="7" width="8.75" style="52" customWidth="1"/>
    <col min="8" max="8" width="8.875" style="52" customWidth="1"/>
    <col min="9" max="10" width="8.75" style="52" customWidth="1"/>
    <col min="11" max="11" width="25.75" style="52" customWidth="1"/>
    <col min="12" max="12" width="9.125" style="42"/>
    <col min="13" max="57" width="9.125" style="47"/>
    <col min="58" max="16384" width="9.125" style="27"/>
  </cols>
  <sheetData>
    <row r="1" spans="1:57" s="44" customFormat="1" ht="39.75" customHeight="1" x14ac:dyDescent="0.2">
      <c r="A1" s="417" t="s">
        <v>481</v>
      </c>
      <c r="B1" s="307"/>
      <c r="C1" s="307"/>
      <c r="D1" s="307"/>
      <c r="E1" s="307"/>
      <c r="F1" s="307"/>
      <c r="G1" s="307"/>
      <c r="H1" s="307"/>
      <c r="I1" s="307"/>
      <c r="J1" s="307"/>
      <c r="K1" s="307"/>
      <c r="L1" s="42"/>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row>
    <row r="2" spans="1:57" s="44" customFormat="1" ht="15.75" customHeight="1" x14ac:dyDescent="0.2">
      <c r="A2" s="422">
        <v>2011</v>
      </c>
      <c r="B2" s="422"/>
      <c r="C2" s="422"/>
      <c r="D2" s="422"/>
      <c r="E2" s="422"/>
      <c r="F2" s="422"/>
      <c r="G2" s="422"/>
      <c r="H2" s="422"/>
      <c r="I2" s="422"/>
      <c r="J2" s="422"/>
      <c r="K2" s="422"/>
      <c r="L2" s="42"/>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row>
    <row r="3" spans="1:57" s="44" customFormat="1" ht="37.5" customHeight="1" x14ac:dyDescent="0.2">
      <c r="A3" s="315" t="s">
        <v>536</v>
      </c>
      <c r="B3" s="310"/>
      <c r="C3" s="310"/>
      <c r="D3" s="310"/>
      <c r="E3" s="310"/>
      <c r="F3" s="310"/>
      <c r="G3" s="310"/>
      <c r="H3" s="310"/>
      <c r="I3" s="310"/>
      <c r="J3" s="310"/>
      <c r="K3" s="310"/>
      <c r="L3" s="42"/>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row>
    <row r="4" spans="1:57" s="44" customFormat="1" ht="14.25" customHeight="1" x14ac:dyDescent="0.2">
      <c r="A4" s="310">
        <v>2011</v>
      </c>
      <c r="B4" s="310"/>
      <c r="C4" s="310"/>
      <c r="D4" s="310"/>
      <c r="E4" s="310"/>
      <c r="F4" s="310"/>
      <c r="G4" s="310"/>
      <c r="H4" s="310"/>
      <c r="I4" s="310"/>
      <c r="J4" s="310"/>
      <c r="K4" s="310"/>
      <c r="L4" s="42"/>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row>
    <row r="5" spans="1:57" s="36" customFormat="1" ht="18" customHeight="1" x14ac:dyDescent="0.2">
      <c r="A5" s="193"/>
      <c r="B5" s="193"/>
      <c r="C5" s="193"/>
      <c r="D5" s="193"/>
      <c r="E5" s="193"/>
      <c r="F5" s="193"/>
      <c r="G5" s="193"/>
      <c r="H5" s="193"/>
      <c r="I5" s="193"/>
      <c r="J5" s="193"/>
      <c r="K5" s="193"/>
      <c r="L5" s="45"/>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row>
    <row r="6" spans="1:57" s="36" customFormat="1" ht="15" x14ac:dyDescent="0.2">
      <c r="A6" s="190" t="s">
        <v>496</v>
      </c>
      <c r="B6" s="191"/>
      <c r="C6" s="191"/>
      <c r="D6" s="191"/>
      <c r="E6" s="191"/>
      <c r="F6" s="191"/>
      <c r="G6" s="191"/>
      <c r="H6" s="191"/>
      <c r="I6" s="191"/>
      <c r="J6" s="191"/>
      <c r="K6" s="192" t="s">
        <v>495</v>
      </c>
      <c r="L6" s="45"/>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row>
    <row r="7" spans="1:57" s="23" customFormat="1" ht="20.25" customHeight="1" thickBot="1" x14ac:dyDescent="0.25">
      <c r="A7" s="426" t="s">
        <v>218</v>
      </c>
      <c r="B7" s="429" t="s">
        <v>353</v>
      </c>
      <c r="C7" s="429"/>
      <c r="D7" s="429"/>
      <c r="E7" s="429"/>
      <c r="F7" s="429"/>
      <c r="G7" s="429"/>
      <c r="H7" s="429"/>
      <c r="I7" s="429"/>
      <c r="J7" s="429"/>
      <c r="K7" s="430" t="s">
        <v>219</v>
      </c>
      <c r="L7" s="46"/>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row>
    <row r="8" spans="1:57" s="32" customFormat="1" ht="27.75" customHeight="1" thickBot="1" x14ac:dyDescent="0.25">
      <c r="A8" s="427"/>
      <c r="B8" s="433" t="s">
        <v>355</v>
      </c>
      <c r="C8" s="433"/>
      <c r="D8" s="433"/>
      <c r="E8" s="433" t="s">
        <v>356</v>
      </c>
      <c r="F8" s="433"/>
      <c r="G8" s="433"/>
      <c r="H8" s="434" t="s">
        <v>357</v>
      </c>
      <c r="I8" s="434"/>
      <c r="J8" s="434"/>
      <c r="K8" s="431"/>
      <c r="L8" s="42"/>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row>
    <row r="9" spans="1:57" s="48" customFormat="1" ht="30" customHeight="1" x14ac:dyDescent="0.2">
      <c r="A9" s="428"/>
      <c r="B9" s="199" t="s">
        <v>321</v>
      </c>
      <c r="C9" s="199" t="s">
        <v>322</v>
      </c>
      <c r="D9" s="199" t="s">
        <v>354</v>
      </c>
      <c r="E9" s="199" t="s">
        <v>321</v>
      </c>
      <c r="F9" s="199" t="s">
        <v>322</v>
      </c>
      <c r="G9" s="199" t="s">
        <v>354</v>
      </c>
      <c r="H9" s="199" t="s">
        <v>321</v>
      </c>
      <c r="I9" s="199" t="s">
        <v>322</v>
      </c>
      <c r="J9" s="199" t="s">
        <v>354</v>
      </c>
      <c r="K9" s="432"/>
      <c r="L9" s="42"/>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row>
    <row r="10" spans="1:57" s="51" customFormat="1" ht="30" customHeight="1" thickBot="1" x14ac:dyDescent="0.25">
      <c r="A10" s="136" t="s">
        <v>220</v>
      </c>
      <c r="B10" s="194">
        <v>39</v>
      </c>
      <c r="C10" s="194">
        <v>17</v>
      </c>
      <c r="D10" s="83">
        <f t="shared" ref="D10:D16" si="0">SUM(B10:C10)</f>
        <v>56</v>
      </c>
      <c r="E10" s="194">
        <v>22</v>
      </c>
      <c r="F10" s="194">
        <v>7</v>
      </c>
      <c r="G10" s="83">
        <f t="shared" ref="G10:G16" si="1">SUM(E10:F10)</f>
        <v>29</v>
      </c>
      <c r="H10" s="194">
        <f t="shared" ref="H10:I16" si="2">(B10+E10)</f>
        <v>61</v>
      </c>
      <c r="I10" s="194">
        <f t="shared" si="2"/>
        <v>24</v>
      </c>
      <c r="J10" s="83">
        <f t="shared" ref="J10:J16" si="3">SUM(H10:I10)</f>
        <v>85</v>
      </c>
      <c r="K10" s="185" t="s">
        <v>221</v>
      </c>
      <c r="L10" s="49"/>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row>
    <row r="11" spans="1:57" s="48" customFormat="1" ht="30" customHeight="1" thickBot="1" x14ac:dyDescent="0.25">
      <c r="A11" s="137" t="s">
        <v>222</v>
      </c>
      <c r="B11" s="195">
        <v>3</v>
      </c>
      <c r="C11" s="195">
        <v>3</v>
      </c>
      <c r="D11" s="84">
        <f t="shared" si="0"/>
        <v>6</v>
      </c>
      <c r="E11" s="195">
        <v>2</v>
      </c>
      <c r="F11" s="195">
        <v>2</v>
      </c>
      <c r="G11" s="84">
        <f t="shared" si="1"/>
        <v>4</v>
      </c>
      <c r="H11" s="195">
        <f t="shared" si="2"/>
        <v>5</v>
      </c>
      <c r="I11" s="195">
        <f t="shared" si="2"/>
        <v>5</v>
      </c>
      <c r="J11" s="84">
        <f t="shared" si="3"/>
        <v>10</v>
      </c>
      <c r="K11" s="186" t="s">
        <v>33</v>
      </c>
      <c r="L11" s="42"/>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row>
    <row r="12" spans="1:57" s="51" customFormat="1" ht="30" customHeight="1" thickBot="1" x14ac:dyDescent="0.25">
      <c r="A12" s="136" t="s">
        <v>223</v>
      </c>
      <c r="B12" s="194">
        <v>0</v>
      </c>
      <c r="C12" s="194">
        <v>0</v>
      </c>
      <c r="D12" s="83">
        <f t="shared" si="0"/>
        <v>0</v>
      </c>
      <c r="E12" s="194">
        <v>0</v>
      </c>
      <c r="F12" s="194">
        <v>0</v>
      </c>
      <c r="G12" s="83">
        <f t="shared" si="1"/>
        <v>0</v>
      </c>
      <c r="H12" s="194">
        <f t="shared" si="2"/>
        <v>0</v>
      </c>
      <c r="I12" s="194">
        <f t="shared" si="2"/>
        <v>0</v>
      </c>
      <c r="J12" s="83">
        <f t="shared" si="3"/>
        <v>0</v>
      </c>
      <c r="K12" s="185" t="s">
        <v>34</v>
      </c>
      <c r="L12" s="49"/>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row>
    <row r="13" spans="1:57" s="48" customFormat="1" ht="30" customHeight="1" thickBot="1" x14ac:dyDescent="0.25">
      <c r="A13" s="137" t="s">
        <v>224</v>
      </c>
      <c r="B13" s="195">
        <v>2</v>
      </c>
      <c r="C13" s="195">
        <v>1</v>
      </c>
      <c r="D13" s="84">
        <f t="shared" si="0"/>
        <v>3</v>
      </c>
      <c r="E13" s="195">
        <v>0</v>
      </c>
      <c r="F13" s="195">
        <v>1</v>
      </c>
      <c r="G13" s="84">
        <f t="shared" si="1"/>
        <v>1</v>
      </c>
      <c r="H13" s="195">
        <f t="shared" si="2"/>
        <v>2</v>
      </c>
      <c r="I13" s="195">
        <f t="shared" si="2"/>
        <v>2</v>
      </c>
      <c r="J13" s="84">
        <f t="shared" si="3"/>
        <v>4</v>
      </c>
      <c r="K13" s="186" t="s">
        <v>35</v>
      </c>
      <c r="L13" s="42"/>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row>
    <row r="14" spans="1:57" s="51" customFormat="1" ht="30" customHeight="1" thickBot="1" x14ac:dyDescent="0.25">
      <c r="A14" s="136" t="s">
        <v>225</v>
      </c>
      <c r="B14" s="194">
        <v>10</v>
      </c>
      <c r="C14" s="194">
        <v>6</v>
      </c>
      <c r="D14" s="83">
        <f t="shared" si="0"/>
        <v>16</v>
      </c>
      <c r="E14" s="194">
        <v>17</v>
      </c>
      <c r="F14" s="194">
        <v>2</v>
      </c>
      <c r="G14" s="83">
        <f t="shared" si="1"/>
        <v>19</v>
      </c>
      <c r="H14" s="194">
        <f t="shared" si="2"/>
        <v>27</v>
      </c>
      <c r="I14" s="194">
        <f t="shared" si="2"/>
        <v>8</v>
      </c>
      <c r="J14" s="83">
        <f t="shared" si="3"/>
        <v>35</v>
      </c>
      <c r="K14" s="185" t="s">
        <v>226</v>
      </c>
      <c r="L14" s="49"/>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row>
    <row r="15" spans="1:57" s="48" customFormat="1" ht="30" customHeight="1" thickBot="1" x14ac:dyDescent="0.25">
      <c r="A15" s="137" t="s">
        <v>229</v>
      </c>
      <c r="B15" s="195">
        <v>86</v>
      </c>
      <c r="C15" s="195">
        <v>44</v>
      </c>
      <c r="D15" s="84">
        <f t="shared" si="0"/>
        <v>130</v>
      </c>
      <c r="E15" s="195">
        <v>54</v>
      </c>
      <c r="F15" s="195">
        <v>18</v>
      </c>
      <c r="G15" s="84">
        <f t="shared" si="1"/>
        <v>72</v>
      </c>
      <c r="H15" s="195">
        <f t="shared" si="2"/>
        <v>140</v>
      </c>
      <c r="I15" s="195">
        <f t="shared" si="2"/>
        <v>62</v>
      </c>
      <c r="J15" s="84">
        <f t="shared" si="3"/>
        <v>202</v>
      </c>
      <c r="K15" s="186" t="s">
        <v>36</v>
      </c>
      <c r="L15" s="42"/>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row>
    <row r="16" spans="1:57" ht="34.5" customHeight="1" x14ac:dyDescent="0.2">
      <c r="A16" s="265" t="s">
        <v>230</v>
      </c>
      <c r="B16" s="264">
        <v>74</v>
      </c>
      <c r="C16" s="264">
        <v>49</v>
      </c>
      <c r="D16" s="259">
        <f t="shared" si="0"/>
        <v>123</v>
      </c>
      <c r="E16" s="264">
        <v>61</v>
      </c>
      <c r="F16" s="264">
        <v>22</v>
      </c>
      <c r="G16" s="259">
        <f t="shared" si="1"/>
        <v>83</v>
      </c>
      <c r="H16" s="264">
        <f t="shared" si="2"/>
        <v>135</v>
      </c>
      <c r="I16" s="264">
        <f t="shared" si="2"/>
        <v>71</v>
      </c>
      <c r="J16" s="259">
        <f t="shared" si="3"/>
        <v>206</v>
      </c>
      <c r="K16" s="266" t="s">
        <v>37</v>
      </c>
    </row>
    <row r="17" spans="1:11" ht="20.100000000000001" customHeight="1" x14ac:dyDescent="0.2">
      <c r="A17" s="184" t="s">
        <v>53</v>
      </c>
      <c r="B17" s="198">
        <f t="shared" ref="B17:J17" si="4">SUM(B10:B16)</f>
        <v>214</v>
      </c>
      <c r="C17" s="198">
        <f t="shared" si="4"/>
        <v>120</v>
      </c>
      <c r="D17" s="198">
        <f t="shared" si="4"/>
        <v>334</v>
      </c>
      <c r="E17" s="198">
        <f t="shared" si="4"/>
        <v>156</v>
      </c>
      <c r="F17" s="198">
        <f t="shared" si="4"/>
        <v>52</v>
      </c>
      <c r="G17" s="198">
        <f t="shared" si="4"/>
        <v>208</v>
      </c>
      <c r="H17" s="198">
        <f t="shared" si="4"/>
        <v>370</v>
      </c>
      <c r="I17" s="198">
        <f t="shared" si="4"/>
        <v>172</v>
      </c>
      <c r="J17" s="198">
        <f t="shared" si="4"/>
        <v>542</v>
      </c>
      <c r="K17" s="189" t="s">
        <v>54</v>
      </c>
    </row>
    <row r="18" spans="1:11" ht="42.75" customHeight="1" x14ac:dyDescent="0.2"/>
    <row r="19" spans="1:11" ht="36.75" customHeight="1" x14ac:dyDescent="0.2">
      <c r="A19" s="412"/>
      <c r="B19" s="412"/>
      <c r="C19" s="412"/>
      <c r="D19" s="412"/>
      <c r="E19" s="412"/>
      <c r="F19" s="412"/>
      <c r="G19" s="412"/>
      <c r="H19" s="412"/>
      <c r="I19" s="412"/>
      <c r="J19" s="412"/>
      <c r="K19" s="412"/>
    </row>
    <row r="20" spans="1:11" ht="20.100000000000001" customHeight="1" x14ac:dyDescent="0.2">
      <c r="A20" s="425"/>
      <c r="B20" s="425"/>
      <c r="C20" s="425"/>
      <c r="D20" s="425"/>
      <c r="E20" s="425"/>
      <c r="F20" s="425"/>
      <c r="G20" s="425"/>
      <c r="H20" s="425"/>
      <c r="I20" s="425"/>
      <c r="J20" s="425"/>
      <c r="K20" s="425"/>
    </row>
    <row r="24" spans="1:11" ht="20.100000000000001" customHeight="1" x14ac:dyDescent="0.2">
      <c r="B24" s="64"/>
      <c r="C24" s="53"/>
      <c r="D24" s="53"/>
      <c r="E24" s="53"/>
      <c r="F24" s="53"/>
      <c r="G24" s="53"/>
      <c r="H24" s="53"/>
      <c r="I24" s="53"/>
      <c r="J24" s="53"/>
    </row>
    <row r="25" spans="1:11" ht="20.100000000000001" customHeight="1" x14ac:dyDescent="0.2">
      <c r="B25" s="53"/>
      <c r="C25" s="53"/>
      <c r="D25" s="53"/>
      <c r="E25" s="53"/>
      <c r="F25" s="53"/>
      <c r="G25" s="53"/>
      <c r="H25" s="53"/>
      <c r="I25" s="53"/>
      <c r="J25" s="53"/>
    </row>
    <row r="26" spans="1:11" ht="20.100000000000001" customHeight="1" x14ac:dyDescent="0.2">
      <c r="B26" s="53"/>
      <c r="C26" s="53"/>
      <c r="D26" s="53"/>
      <c r="E26" s="53"/>
      <c r="F26" s="53"/>
      <c r="G26" s="53"/>
      <c r="H26" s="53"/>
      <c r="I26" s="53"/>
      <c r="J26" s="53"/>
    </row>
    <row r="27" spans="1:11" ht="20.100000000000001" customHeight="1" x14ac:dyDescent="0.2">
      <c r="B27" s="53"/>
      <c r="C27" s="53"/>
      <c r="D27" s="53"/>
      <c r="E27" s="53"/>
      <c r="F27" s="53"/>
      <c r="G27" s="53"/>
      <c r="H27" s="53"/>
      <c r="I27" s="53"/>
      <c r="J27" s="53"/>
    </row>
    <row r="28" spans="1:11" ht="20.100000000000001" customHeight="1" x14ac:dyDescent="0.2">
      <c r="B28" s="53"/>
      <c r="C28" s="53"/>
      <c r="D28" s="53"/>
      <c r="E28" s="53"/>
      <c r="F28" s="53"/>
      <c r="G28" s="53"/>
      <c r="H28" s="53"/>
      <c r="I28" s="53"/>
      <c r="J28" s="53"/>
    </row>
  </sheetData>
  <mergeCells count="12">
    <mergeCell ref="A19:K19"/>
    <mergeCell ref="A20:K20"/>
    <mergeCell ref="A1:K1"/>
    <mergeCell ref="A3:K3"/>
    <mergeCell ref="A4:K4"/>
    <mergeCell ref="A7:A9"/>
    <mergeCell ref="B7:J7"/>
    <mergeCell ref="K7:K9"/>
    <mergeCell ref="B8:D8"/>
    <mergeCell ref="E8:G8"/>
    <mergeCell ref="H8:J8"/>
    <mergeCell ref="A2:K2"/>
  </mergeCells>
  <printOptions horizontalCentered="1"/>
  <pageMargins left="0" right="0" top="0.74803149606299213" bottom="0" header="0" footer="0"/>
  <pageSetup paperSize="9" scale="95"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4"/>
  <sheetViews>
    <sheetView rightToLeft="1" view="pageBreakPreview" zoomScaleNormal="100" zoomScaleSheetLayoutView="100" workbookViewId="0">
      <selection activeCell="A3" sqref="A3:K3"/>
    </sheetView>
  </sheetViews>
  <sheetFormatPr defaultColWidth="9.125" defaultRowHeight="20.100000000000001" customHeight="1" x14ac:dyDescent="0.2"/>
  <cols>
    <col min="1" max="1" width="23.375" style="52" customWidth="1"/>
    <col min="2" max="3" width="10.125" style="52" customWidth="1"/>
    <col min="4" max="4" width="10" style="52" customWidth="1"/>
    <col min="5" max="5" width="9.25" style="52" customWidth="1"/>
    <col min="6" max="6" width="9.625" style="52" customWidth="1"/>
    <col min="7" max="7" width="8.75" style="52" customWidth="1"/>
    <col min="8" max="8" width="8.875" style="52" customWidth="1"/>
    <col min="9" max="10" width="8.75" style="52" customWidth="1"/>
    <col min="11" max="11" width="25.75" style="52" customWidth="1"/>
    <col min="12" max="12" width="9.125" style="42"/>
    <col min="13" max="57" width="9.125" style="47"/>
    <col min="58" max="16384" width="9.125" style="27"/>
  </cols>
  <sheetData>
    <row r="1" spans="1:57" s="44" customFormat="1" ht="43.5" customHeight="1" x14ac:dyDescent="0.2">
      <c r="A1" s="417" t="s">
        <v>480</v>
      </c>
      <c r="B1" s="307"/>
      <c r="C1" s="307"/>
      <c r="D1" s="307"/>
      <c r="E1" s="307"/>
      <c r="F1" s="307"/>
      <c r="G1" s="307"/>
      <c r="H1" s="307"/>
      <c r="I1" s="307"/>
      <c r="J1" s="307"/>
      <c r="K1" s="307"/>
      <c r="L1" s="42"/>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row>
    <row r="2" spans="1:57" s="44" customFormat="1" ht="14.25" customHeight="1" x14ac:dyDescent="0.2">
      <c r="A2" s="422">
        <v>2011</v>
      </c>
      <c r="B2" s="422"/>
      <c r="C2" s="422"/>
      <c r="D2" s="422"/>
      <c r="E2" s="422"/>
      <c r="F2" s="422"/>
      <c r="G2" s="422"/>
      <c r="H2" s="422"/>
      <c r="I2" s="422"/>
      <c r="J2" s="422"/>
      <c r="K2" s="422"/>
      <c r="L2" s="42"/>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row>
    <row r="3" spans="1:57" s="44" customFormat="1" ht="33" customHeight="1" x14ac:dyDescent="0.2">
      <c r="A3" s="315" t="s">
        <v>537</v>
      </c>
      <c r="B3" s="310"/>
      <c r="C3" s="310"/>
      <c r="D3" s="310"/>
      <c r="E3" s="310"/>
      <c r="F3" s="310"/>
      <c r="G3" s="310"/>
      <c r="H3" s="310"/>
      <c r="I3" s="310"/>
      <c r="J3" s="310"/>
      <c r="K3" s="310"/>
      <c r="L3" s="42"/>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row>
    <row r="4" spans="1:57" s="44" customFormat="1" ht="14.25" customHeight="1" x14ac:dyDescent="0.2">
      <c r="A4" s="310">
        <v>2011</v>
      </c>
      <c r="B4" s="310"/>
      <c r="C4" s="310"/>
      <c r="D4" s="310"/>
      <c r="E4" s="310"/>
      <c r="F4" s="310"/>
      <c r="G4" s="310"/>
      <c r="H4" s="310"/>
      <c r="I4" s="310"/>
      <c r="J4" s="310"/>
      <c r="K4" s="310"/>
      <c r="L4" s="42"/>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row>
    <row r="5" spans="1:57" s="36" customFormat="1" ht="18" customHeight="1" x14ac:dyDescent="0.2">
      <c r="A5" s="234"/>
      <c r="B5" s="234"/>
      <c r="C5" s="234"/>
      <c r="D5" s="234"/>
      <c r="E5" s="234"/>
      <c r="F5" s="234"/>
      <c r="G5" s="234"/>
      <c r="H5" s="234"/>
      <c r="I5" s="234"/>
      <c r="J5" s="234"/>
      <c r="K5" s="234"/>
      <c r="L5" s="45"/>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row>
    <row r="6" spans="1:57" s="36" customFormat="1" ht="15" x14ac:dyDescent="0.2">
      <c r="A6" s="190" t="s">
        <v>493</v>
      </c>
      <c r="B6" s="191"/>
      <c r="C6" s="191"/>
      <c r="D6" s="191"/>
      <c r="E6" s="191"/>
      <c r="F6" s="191"/>
      <c r="G6" s="191"/>
      <c r="H6" s="191"/>
      <c r="I6" s="191"/>
      <c r="J6" s="191"/>
      <c r="K6" s="192" t="s">
        <v>494</v>
      </c>
      <c r="L6" s="45"/>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row>
    <row r="7" spans="1:57" s="23" customFormat="1" ht="20.25" customHeight="1" thickBot="1" x14ac:dyDescent="0.25">
      <c r="A7" s="426" t="s">
        <v>218</v>
      </c>
      <c r="B7" s="429" t="s">
        <v>317</v>
      </c>
      <c r="C7" s="429"/>
      <c r="D7" s="429"/>
      <c r="E7" s="429"/>
      <c r="F7" s="429"/>
      <c r="G7" s="429"/>
      <c r="H7" s="429"/>
      <c r="I7" s="429"/>
      <c r="J7" s="429"/>
      <c r="K7" s="430" t="s">
        <v>219</v>
      </c>
      <c r="L7" s="46"/>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row>
    <row r="8" spans="1:57" s="32" customFormat="1" ht="27.75" customHeight="1" thickBot="1" x14ac:dyDescent="0.25">
      <c r="A8" s="427"/>
      <c r="B8" s="433" t="s">
        <v>318</v>
      </c>
      <c r="C8" s="433"/>
      <c r="D8" s="433"/>
      <c r="E8" s="433" t="s">
        <v>319</v>
      </c>
      <c r="F8" s="433"/>
      <c r="G8" s="433"/>
      <c r="H8" s="434" t="s">
        <v>320</v>
      </c>
      <c r="I8" s="434"/>
      <c r="J8" s="434"/>
      <c r="K8" s="431"/>
      <c r="L8" s="42"/>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row>
    <row r="9" spans="1:57" s="48" customFormat="1" ht="30" customHeight="1" x14ac:dyDescent="0.2">
      <c r="A9" s="428"/>
      <c r="B9" s="199" t="s">
        <v>324</v>
      </c>
      <c r="C9" s="199" t="s">
        <v>325</v>
      </c>
      <c r="D9" s="199" t="s">
        <v>326</v>
      </c>
      <c r="E9" s="199" t="s">
        <v>324</v>
      </c>
      <c r="F9" s="199" t="s">
        <v>325</v>
      </c>
      <c r="G9" s="199" t="s">
        <v>326</v>
      </c>
      <c r="H9" s="199" t="s">
        <v>324</v>
      </c>
      <c r="I9" s="199" t="s">
        <v>325</v>
      </c>
      <c r="J9" s="199" t="s">
        <v>326</v>
      </c>
      <c r="K9" s="432"/>
      <c r="L9" s="42"/>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row>
    <row r="10" spans="1:57" s="51" customFormat="1" ht="27.75" customHeight="1" thickBot="1" x14ac:dyDescent="0.25">
      <c r="A10" s="136" t="s">
        <v>220</v>
      </c>
      <c r="B10" s="194">
        <v>128</v>
      </c>
      <c r="C10" s="194">
        <v>286</v>
      </c>
      <c r="D10" s="83">
        <f>SUM(B10+C10)</f>
        <v>414</v>
      </c>
      <c r="E10" s="194">
        <v>512</v>
      </c>
      <c r="F10" s="194">
        <v>322</v>
      </c>
      <c r="G10" s="83">
        <f>SUM(E10+F10)</f>
        <v>834</v>
      </c>
      <c r="H10" s="194">
        <v>640</v>
      </c>
      <c r="I10" s="194">
        <v>608</v>
      </c>
      <c r="J10" s="83">
        <f>SUM(H10:I10)</f>
        <v>1248</v>
      </c>
      <c r="K10" s="185" t="s">
        <v>221</v>
      </c>
      <c r="L10" s="49"/>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row>
    <row r="11" spans="1:57" s="48" customFormat="1" ht="27.75" customHeight="1" thickBot="1" x14ac:dyDescent="0.25">
      <c r="A11" s="137" t="s">
        <v>222</v>
      </c>
      <c r="B11" s="195">
        <v>34</v>
      </c>
      <c r="C11" s="195">
        <v>6</v>
      </c>
      <c r="D11" s="294">
        <f t="shared" ref="D11:D17" si="0">SUM(B11+C11)</f>
        <v>40</v>
      </c>
      <c r="E11" s="195">
        <v>78</v>
      </c>
      <c r="F11" s="195">
        <v>20</v>
      </c>
      <c r="G11" s="294">
        <f t="shared" ref="G11:G17" si="1">SUM(E11+F11)</f>
        <v>98</v>
      </c>
      <c r="H11" s="195">
        <v>112</v>
      </c>
      <c r="I11" s="195">
        <v>26</v>
      </c>
      <c r="J11" s="84">
        <f t="shared" ref="J11:J16" si="2">SUM(H11:I11)</f>
        <v>138</v>
      </c>
      <c r="K11" s="186" t="s">
        <v>33</v>
      </c>
      <c r="L11" s="42"/>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row>
    <row r="12" spans="1:57" s="51" customFormat="1" ht="27.75" customHeight="1" thickBot="1" x14ac:dyDescent="0.25">
      <c r="A12" s="136" t="s">
        <v>223</v>
      </c>
      <c r="B12" s="194">
        <v>2</v>
      </c>
      <c r="C12" s="194">
        <v>1</v>
      </c>
      <c r="D12" s="83">
        <f t="shared" si="0"/>
        <v>3</v>
      </c>
      <c r="E12" s="194">
        <v>0</v>
      </c>
      <c r="F12" s="194">
        <v>1</v>
      </c>
      <c r="G12" s="83">
        <f t="shared" si="1"/>
        <v>1</v>
      </c>
      <c r="H12" s="194">
        <v>2</v>
      </c>
      <c r="I12" s="194">
        <v>2</v>
      </c>
      <c r="J12" s="83">
        <f t="shared" si="2"/>
        <v>4</v>
      </c>
      <c r="K12" s="185" t="s">
        <v>34</v>
      </c>
      <c r="L12" s="49"/>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row>
    <row r="13" spans="1:57" s="48" customFormat="1" ht="27.75" customHeight="1" thickBot="1" x14ac:dyDescent="0.25">
      <c r="A13" s="137" t="s">
        <v>224</v>
      </c>
      <c r="B13" s="195">
        <v>16</v>
      </c>
      <c r="C13" s="195">
        <v>6</v>
      </c>
      <c r="D13" s="294">
        <f t="shared" si="0"/>
        <v>22</v>
      </c>
      <c r="E13" s="195">
        <v>11</v>
      </c>
      <c r="F13" s="195">
        <v>5</v>
      </c>
      <c r="G13" s="294">
        <f t="shared" si="1"/>
        <v>16</v>
      </c>
      <c r="H13" s="195">
        <v>27</v>
      </c>
      <c r="I13" s="195">
        <v>11</v>
      </c>
      <c r="J13" s="84">
        <f t="shared" si="2"/>
        <v>38</v>
      </c>
      <c r="K13" s="186" t="s">
        <v>35</v>
      </c>
      <c r="L13" s="42"/>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row>
    <row r="14" spans="1:57" s="51" customFormat="1" ht="27.75" customHeight="1" thickBot="1" x14ac:dyDescent="0.25">
      <c r="A14" s="136" t="s">
        <v>225</v>
      </c>
      <c r="B14" s="194">
        <v>71</v>
      </c>
      <c r="C14" s="194">
        <v>11</v>
      </c>
      <c r="D14" s="83">
        <f t="shared" si="0"/>
        <v>82</v>
      </c>
      <c r="E14" s="194">
        <v>81</v>
      </c>
      <c r="F14" s="194">
        <v>31</v>
      </c>
      <c r="G14" s="83">
        <f t="shared" si="1"/>
        <v>112</v>
      </c>
      <c r="H14" s="194">
        <v>152</v>
      </c>
      <c r="I14" s="194">
        <v>42</v>
      </c>
      <c r="J14" s="83">
        <f t="shared" si="2"/>
        <v>194</v>
      </c>
      <c r="K14" s="185" t="s">
        <v>226</v>
      </c>
      <c r="L14" s="49"/>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row>
    <row r="15" spans="1:57" s="48" customFormat="1" ht="27.75" customHeight="1" thickBot="1" x14ac:dyDescent="0.25">
      <c r="A15" s="137" t="s">
        <v>229</v>
      </c>
      <c r="B15" s="195">
        <v>188</v>
      </c>
      <c r="C15" s="195">
        <v>112</v>
      </c>
      <c r="D15" s="294">
        <f t="shared" si="0"/>
        <v>300</v>
      </c>
      <c r="E15" s="195">
        <v>139</v>
      </c>
      <c r="F15" s="195">
        <v>91</v>
      </c>
      <c r="G15" s="294">
        <f t="shared" si="1"/>
        <v>230</v>
      </c>
      <c r="H15" s="195">
        <v>327</v>
      </c>
      <c r="I15" s="195">
        <v>203</v>
      </c>
      <c r="J15" s="84">
        <f t="shared" si="2"/>
        <v>530</v>
      </c>
      <c r="K15" s="186" t="s">
        <v>36</v>
      </c>
      <c r="L15" s="42"/>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row>
    <row r="16" spans="1:57" ht="27.75" customHeight="1" x14ac:dyDescent="0.2">
      <c r="A16" s="265" t="s">
        <v>230</v>
      </c>
      <c r="B16" s="264">
        <v>216</v>
      </c>
      <c r="C16" s="264">
        <v>177</v>
      </c>
      <c r="D16" s="259">
        <f t="shared" si="0"/>
        <v>393</v>
      </c>
      <c r="E16" s="264">
        <v>243</v>
      </c>
      <c r="F16" s="264">
        <v>188</v>
      </c>
      <c r="G16" s="259">
        <f t="shared" si="1"/>
        <v>431</v>
      </c>
      <c r="H16" s="264">
        <v>459</v>
      </c>
      <c r="I16" s="264">
        <v>365</v>
      </c>
      <c r="J16" s="259">
        <f t="shared" si="2"/>
        <v>824</v>
      </c>
      <c r="K16" s="266" t="s">
        <v>37</v>
      </c>
    </row>
    <row r="17" spans="1:11" ht="24" customHeight="1" x14ac:dyDescent="0.2">
      <c r="A17" s="280" t="s">
        <v>53</v>
      </c>
      <c r="B17" s="198">
        <f>SUM(B10+B11+B12+B13+B14+B15+B16)</f>
        <v>655</v>
      </c>
      <c r="C17" s="198">
        <f t="shared" ref="C17:F17" si="3">SUM(C10+C11+C12+C13+C14+C15+C16)</f>
        <v>599</v>
      </c>
      <c r="D17" s="74">
        <f t="shared" si="0"/>
        <v>1254</v>
      </c>
      <c r="E17" s="198">
        <f t="shared" si="3"/>
        <v>1064</v>
      </c>
      <c r="F17" s="198">
        <f t="shared" si="3"/>
        <v>658</v>
      </c>
      <c r="G17" s="74">
        <f t="shared" si="1"/>
        <v>1722</v>
      </c>
      <c r="H17" s="261">
        <f t="shared" ref="H17:J17" si="4">SUM(H10:H16)</f>
        <v>1719</v>
      </c>
      <c r="I17" s="261">
        <f t="shared" si="4"/>
        <v>1257</v>
      </c>
      <c r="J17" s="74">
        <f t="shared" si="4"/>
        <v>2976</v>
      </c>
      <c r="K17" s="281" t="s">
        <v>54</v>
      </c>
    </row>
    <row r="18" spans="1:11" ht="7.5" customHeight="1" x14ac:dyDescent="0.2"/>
    <row r="19" spans="1:11" ht="52.5" customHeight="1" x14ac:dyDescent="0.2">
      <c r="A19" s="423" t="s">
        <v>302</v>
      </c>
      <c r="B19" s="423"/>
      <c r="C19" s="423"/>
      <c r="D19" s="423"/>
      <c r="E19" s="423"/>
      <c r="F19" s="424" t="s">
        <v>313</v>
      </c>
      <c r="G19" s="424"/>
      <c r="H19" s="424"/>
      <c r="I19" s="424"/>
      <c r="J19" s="424"/>
      <c r="K19" s="424"/>
    </row>
    <row r="22" spans="1:11" ht="20.100000000000001" customHeight="1" x14ac:dyDescent="0.2">
      <c r="B22" s="53"/>
      <c r="C22" s="53"/>
      <c r="D22" s="53"/>
      <c r="E22" s="53"/>
      <c r="F22" s="53"/>
      <c r="G22" s="53"/>
      <c r="H22" s="53"/>
      <c r="I22" s="53"/>
      <c r="J22" s="53"/>
    </row>
    <row r="23" spans="1:11" ht="20.100000000000001" customHeight="1" x14ac:dyDescent="0.2">
      <c r="B23" s="53"/>
      <c r="C23" s="53"/>
      <c r="D23" s="53"/>
      <c r="E23" s="53"/>
      <c r="F23" s="53"/>
      <c r="G23" s="53"/>
      <c r="H23" s="53"/>
      <c r="I23" s="53"/>
      <c r="J23" s="53"/>
    </row>
    <row r="24" spans="1:11" ht="20.100000000000001" customHeight="1" x14ac:dyDescent="0.2">
      <c r="B24" s="53"/>
      <c r="C24" s="53"/>
      <c r="D24" s="53"/>
      <c r="E24" s="53"/>
      <c r="F24" s="53"/>
      <c r="G24" s="53"/>
      <c r="H24" s="53"/>
      <c r="I24" s="53"/>
      <c r="J24" s="53"/>
    </row>
  </sheetData>
  <mergeCells count="12">
    <mergeCell ref="F19:K19"/>
    <mergeCell ref="A19:E19"/>
    <mergeCell ref="A1:K1"/>
    <mergeCell ref="A3:K3"/>
    <mergeCell ref="A4:K4"/>
    <mergeCell ref="A7:A9"/>
    <mergeCell ref="B7:J7"/>
    <mergeCell ref="K7:K9"/>
    <mergeCell ref="B8:D8"/>
    <mergeCell ref="E8:G8"/>
    <mergeCell ref="H8:J8"/>
    <mergeCell ref="A2:K2"/>
  </mergeCells>
  <printOptions horizontalCentered="1"/>
  <pageMargins left="0" right="0" top="0.74803149606299213" bottom="0" header="0" footer="0"/>
  <pageSetup paperSize="9" scale="95"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0"/>
  <sheetViews>
    <sheetView rightToLeft="1" view="pageBreakPreview" zoomScaleNormal="100" zoomScaleSheetLayoutView="100" workbookViewId="0">
      <selection activeCell="A3" sqref="A3:K3"/>
    </sheetView>
  </sheetViews>
  <sheetFormatPr defaultColWidth="9.125" defaultRowHeight="20.100000000000001" customHeight="1" x14ac:dyDescent="0.2"/>
  <cols>
    <col min="1" max="1" width="23.375" style="52" customWidth="1"/>
    <col min="2" max="3" width="10.125" style="52" customWidth="1"/>
    <col min="4" max="4" width="10" style="52" customWidth="1"/>
    <col min="5" max="5" width="9.25" style="52" customWidth="1"/>
    <col min="6" max="6" width="9.625" style="52" customWidth="1"/>
    <col min="7" max="7" width="8.75" style="52" customWidth="1"/>
    <col min="8" max="8" width="8.875" style="52" customWidth="1"/>
    <col min="9" max="10" width="8.75" style="52" customWidth="1"/>
    <col min="11" max="11" width="25.75" style="52" customWidth="1"/>
    <col min="12" max="12" width="9.125" style="42"/>
    <col min="13" max="57" width="9.125" style="47"/>
    <col min="58" max="16384" width="9.125" style="27"/>
  </cols>
  <sheetData>
    <row r="1" spans="1:57" s="44" customFormat="1" ht="42" customHeight="1" x14ac:dyDescent="0.2">
      <c r="A1" s="417" t="s">
        <v>479</v>
      </c>
      <c r="B1" s="307"/>
      <c r="C1" s="307"/>
      <c r="D1" s="307"/>
      <c r="E1" s="307"/>
      <c r="F1" s="307"/>
      <c r="G1" s="307"/>
      <c r="H1" s="307"/>
      <c r="I1" s="307"/>
      <c r="J1" s="307"/>
      <c r="K1" s="307"/>
      <c r="L1" s="42"/>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row>
    <row r="2" spans="1:57" s="44" customFormat="1" ht="18" x14ac:dyDescent="0.2">
      <c r="A2" s="422" t="s">
        <v>424</v>
      </c>
      <c r="B2" s="422"/>
      <c r="C2" s="422"/>
      <c r="D2" s="422"/>
      <c r="E2" s="422"/>
      <c r="F2" s="422"/>
      <c r="G2" s="422"/>
      <c r="H2" s="422"/>
      <c r="I2" s="422"/>
      <c r="J2" s="422"/>
      <c r="K2" s="422"/>
      <c r="L2" s="42"/>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row>
    <row r="3" spans="1:57" s="44" customFormat="1" ht="33.75" customHeight="1" x14ac:dyDescent="0.2">
      <c r="A3" s="315" t="s">
        <v>538</v>
      </c>
      <c r="B3" s="310"/>
      <c r="C3" s="310"/>
      <c r="D3" s="310"/>
      <c r="E3" s="310"/>
      <c r="F3" s="310"/>
      <c r="G3" s="310"/>
      <c r="H3" s="310"/>
      <c r="I3" s="310"/>
      <c r="J3" s="310"/>
      <c r="K3" s="310"/>
      <c r="L3" s="42"/>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row>
    <row r="4" spans="1:57" s="44" customFormat="1" ht="14.25" customHeight="1" x14ac:dyDescent="0.2">
      <c r="A4" s="310" t="s">
        <v>424</v>
      </c>
      <c r="B4" s="310"/>
      <c r="C4" s="310"/>
      <c r="D4" s="310"/>
      <c r="E4" s="310"/>
      <c r="F4" s="310"/>
      <c r="G4" s="310"/>
      <c r="H4" s="310"/>
      <c r="I4" s="310"/>
      <c r="J4" s="310"/>
      <c r="K4" s="310"/>
      <c r="L4" s="42"/>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row>
    <row r="5" spans="1:57" s="36" customFormat="1" ht="18" customHeight="1" x14ac:dyDescent="0.2">
      <c r="A5" s="193"/>
      <c r="B5" s="193"/>
      <c r="C5" s="193"/>
      <c r="D5" s="193"/>
      <c r="E5" s="193"/>
      <c r="F5" s="193"/>
      <c r="G5" s="193"/>
      <c r="H5" s="193"/>
      <c r="I5" s="193"/>
      <c r="J5" s="193"/>
      <c r="K5" s="193"/>
      <c r="L5" s="45"/>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row>
    <row r="6" spans="1:57" s="23" customFormat="1" ht="15" x14ac:dyDescent="0.2">
      <c r="A6" s="190" t="s">
        <v>491</v>
      </c>
      <c r="B6" s="191"/>
      <c r="C6" s="191"/>
      <c r="D6" s="191"/>
      <c r="E6" s="191"/>
      <c r="F6" s="191"/>
      <c r="G6" s="191"/>
      <c r="H6" s="191"/>
      <c r="I6" s="191"/>
      <c r="J6" s="191"/>
      <c r="K6" s="192" t="s">
        <v>492</v>
      </c>
      <c r="L6" s="46"/>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row>
    <row r="7" spans="1:57" s="32" customFormat="1" ht="32.25" customHeight="1" thickBot="1" x14ac:dyDescent="0.25">
      <c r="A7" s="413" t="s">
        <v>218</v>
      </c>
      <c r="B7" s="418">
        <v>2009</v>
      </c>
      <c r="C7" s="419"/>
      <c r="D7" s="420"/>
      <c r="E7" s="421">
        <v>2010</v>
      </c>
      <c r="F7" s="421"/>
      <c r="G7" s="421"/>
      <c r="H7" s="421">
        <v>2011</v>
      </c>
      <c r="I7" s="421"/>
      <c r="J7" s="421"/>
      <c r="K7" s="415" t="s">
        <v>219</v>
      </c>
      <c r="L7" s="42"/>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row>
    <row r="8" spans="1:57" s="48" customFormat="1" ht="30" customHeight="1" x14ac:dyDescent="0.2">
      <c r="A8" s="414"/>
      <c r="B8" s="181" t="s">
        <v>324</v>
      </c>
      <c r="C8" s="181" t="s">
        <v>325</v>
      </c>
      <c r="D8" s="181" t="s">
        <v>326</v>
      </c>
      <c r="E8" s="181" t="s">
        <v>324</v>
      </c>
      <c r="F8" s="181" t="s">
        <v>325</v>
      </c>
      <c r="G8" s="181" t="s">
        <v>326</v>
      </c>
      <c r="H8" s="181" t="s">
        <v>324</v>
      </c>
      <c r="I8" s="181" t="s">
        <v>325</v>
      </c>
      <c r="J8" s="181" t="s">
        <v>326</v>
      </c>
      <c r="K8" s="416"/>
      <c r="L8" s="42"/>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row>
    <row r="9" spans="1:57" s="51" customFormat="1" ht="26.25" customHeight="1" thickBot="1" x14ac:dyDescent="0.25">
      <c r="A9" s="136" t="s">
        <v>220</v>
      </c>
      <c r="B9" s="194">
        <v>228</v>
      </c>
      <c r="C9" s="194">
        <v>32</v>
      </c>
      <c r="D9" s="83">
        <f>SUM(B9:C9)</f>
        <v>260</v>
      </c>
      <c r="E9" s="194">
        <v>198</v>
      </c>
      <c r="F9" s="194">
        <v>32</v>
      </c>
      <c r="G9" s="83">
        <f>SUM(E9:F9)</f>
        <v>230</v>
      </c>
      <c r="H9" s="194">
        <v>207</v>
      </c>
      <c r="I9" s="194">
        <v>43</v>
      </c>
      <c r="J9" s="83">
        <f>SUM(H9:I9)</f>
        <v>250</v>
      </c>
      <c r="K9" s="185" t="s">
        <v>221</v>
      </c>
      <c r="L9" s="49"/>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row>
    <row r="10" spans="1:57" s="48" customFormat="1" ht="26.25" customHeight="1" thickBot="1" x14ac:dyDescent="0.25">
      <c r="A10" s="137" t="s">
        <v>222</v>
      </c>
      <c r="B10" s="195">
        <v>42</v>
      </c>
      <c r="C10" s="195">
        <v>24</v>
      </c>
      <c r="D10" s="84">
        <f t="shared" ref="D10:D17" si="0">SUM(B10:C10)</f>
        <v>66</v>
      </c>
      <c r="E10" s="195">
        <v>34</v>
      </c>
      <c r="F10" s="195">
        <v>20</v>
      </c>
      <c r="G10" s="84">
        <f t="shared" ref="G10" si="1">SUM(E10:F10)</f>
        <v>54</v>
      </c>
      <c r="H10" s="195">
        <v>30</v>
      </c>
      <c r="I10" s="195">
        <v>22</v>
      </c>
      <c r="J10" s="84">
        <f t="shared" ref="J10:J17" si="2">SUM(H10:I10)</f>
        <v>52</v>
      </c>
      <c r="K10" s="186" t="s">
        <v>33</v>
      </c>
      <c r="L10" s="42"/>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row>
    <row r="11" spans="1:57" s="51" customFormat="1" ht="26.25" customHeight="1" thickBot="1" x14ac:dyDescent="0.25">
      <c r="A11" s="138" t="s">
        <v>223</v>
      </c>
      <c r="B11" s="196">
        <v>4</v>
      </c>
      <c r="C11" s="196">
        <v>8</v>
      </c>
      <c r="D11" s="85">
        <f t="shared" si="0"/>
        <v>12</v>
      </c>
      <c r="E11" s="196">
        <v>3</v>
      </c>
      <c r="F11" s="196">
        <v>7</v>
      </c>
      <c r="G11" s="85">
        <f>SUM(E11:F11)</f>
        <v>10</v>
      </c>
      <c r="H11" s="196">
        <v>1</v>
      </c>
      <c r="I11" s="196">
        <v>5</v>
      </c>
      <c r="J11" s="85">
        <f>SUM(H11:I11)</f>
        <v>6</v>
      </c>
      <c r="K11" s="187" t="s">
        <v>34</v>
      </c>
      <c r="L11" s="49"/>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row>
    <row r="12" spans="1:57" s="48" customFormat="1" ht="26.25" customHeight="1" thickBot="1" x14ac:dyDescent="0.25">
      <c r="A12" s="137" t="s">
        <v>224</v>
      </c>
      <c r="B12" s="195">
        <v>7</v>
      </c>
      <c r="C12" s="195">
        <v>16</v>
      </c>
      <c r="D12" s="84">
        <f t="shared" si="0"/>
        <v>23</v>
      </c>
      <c r="E12" s="195">
        <v>5</v>
      </c>
      <c r="F12" s="195">
        <v>9</v>
      </c>
      <c r="G12" s="84">
        <f t="shared" ref="G12:G17" si="3">SUM(E12:F12)</f>
        <v>14</v>
      </c>
      <c r="H12" s="195">
        <v>1</v>
      </c>
      <c r="I12" s="195">
        <v>2</v>
      </c>
      <c r="J12" s="84">
        <f t="shared" si="2"/>
        <v>3</v>
      </c>
      <c r="K12" s="186" t="s">
        <v>35</v>
      </c>
      <c r="L12" s="42"/>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row>
    <row r="13" spans="1:57" s="51" customFormat="1" ht="26.25" customHeight="1" thickBot="1" x14ac:dyDescent="0.25">
      <c r="A13" s="138" t="s">
        <v>225</v>
      </c>
      <c r="B13" s="196">
        <v>123</v>
      </c>
      <c r="C13" s="196">
        <v>12</v>
      </c>
      <c r="D13" s="85">
        <f t="shared" si="0"/>
        <v>135</v>
      </c>
      <c r="E13" s="196">
        <v>90</v>
      </c>
      <c r="F13" s="196">
        <v>8</v>
      </c>
      <c r="G13" s="85">
        <f t="shared" si="3"/>
        <v>98</v>
      </c>
      <c r="H13" s="196">
        <v>58</v>
      </c>
      <c r="I13" s="196">
        <v>2</v>
      </c>
      <c r="J13" s="85">
        <f t="shared" si="2"/>
        <v>60</v>
      </c>
      <c r="K13" s="187" t="s">
        <v>226</v>
      </c>
      <c r="L13" s="49"/>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row>
    <row r="14" spans="1:57" s="48" customFormat="1" ht="26.25" customHeight="1" thickBot="1" x14ac:dyDescent="0.25">
      <c r="A14" s="137" t="s">
        <v>227</v>
      </c>
      <c r="B14" s="195">
        <v>16</v>
      </c>
      <c r="C14" s="195">
        <v>2</v>
      </c>
      <c r="D14" s="84">
        <f t="shared" si="0"/>
        <v>18</v>
      </c>
      <c r="E14" s="195">
        <v>33</v>
      </c>
      <c r="F14" s="195">
        <v>39</v>
      </c>
      <c r="G14" s="84">
        <f t="shared" si="3"/>
        <v>72</v>
      </c>
      <c r="H14" s="195">
        <v>62</v>
      </c>
      <c r="I14" s="195">
        <v>120</v>
      </c>
      <c r="J14" s="84">
        <f t="shared" si="2"/>
        <v>182</v>
      </c>
      <c r="K14" s="186" t="s">
        <v>228</v>
      </c>
      <c r="L14" s="42"/>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row>
    <row r="15" spans="1:57" s="51" customFormat="1" ht="26.25" customHeight="1" thickBot="1" x14ac:dyDescent="0.25">
      <c r="A15" s="138" t="s">
        <v>229</v>
      </c>
      <c r="B15" s="196">
        <v>85</v>
      </c>
      <c r="C15" s="196">
        <v>27</v>
      </c>
      <c r="D15" s="85">
        <f t="shared" si="0"/>
        <v>112</v>
      </c>
      <c r="E15" s="196">
        <v>115</v>
      </c>
      <c r="F15" s="196">
        <v>43</v>
      </c>
      <c r="G15" s="85">
        <f t="shared" si="3"/>
        <v>158</v>
      </c>
      <c r="H15" s="196">
        <v>144</v>
      </c>
      <c r="I15" s="196">
        <v>67</v>
      </c>
      <c r="J15" s="85">
        <f t="shared" si="2"/>
        <v>211</v>
      </c>
      <c r="K15" s="187" t="s">
        <v>36</v>
      </c>
      <c r="L15" s="49"/>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row>
    <row r="16" spans="1:57" s="48" customFormat="1" ht="26.25" customHeight="1" thickBot="1" x14ac:dyDescent="0.25">
      <c r="A16" s="137" t="s">
        <v>230</v>
      </c>
      <c r="B16" s="195">
        <v>7</v>
      </c>
      <c r="C16" s="195">
        <v>2</v>
      </c>
      <c r="D16" s="84">
        <f t="shared" si="0"/>
        <v>9</v>
      </c>
      <c r="E16" s="195">
        <v>7</v>
      </c>
      <c r="F16" s="195">
        <v>3</v>
      </c>
      <c r="G16" s="84">
        <f t="shared" si="3"/>
        <v>10</v>
      </c>
      <c r="H16" s="195">
        <v>6</v>
      </c>
      <c r="I16" s="195">
        <v>3</v>
      </c>
      <c r="J16" s="84">
        <f t="shared" si="2"/>
        <v>9</v>
      </c>
      <c r="K16" s="186" t="s">
        <v>37</v>
      </c>
      <c r="L16" s="42"/>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row>
    <row r="17" spans="1:11" ht="26.25" customHeight="1" x14ac:dyDescent="0.2">
      <c r="A17" s="183" t="s">
        <v>231</v>
      </c>
      <c r="B17" s="197">
        <v>21</v>
      </c>
      <c r="C17" s="197">
        <v>14</v>
      </c>
      <c r="D17" s="86">
        <f t="shared" si="0"/>
        <v>35</v>
      </c>
      <c r="E17" s="197">
        <v>30</v>
      </c>
      <c r="F17" s="197">
        <v>18</v>
      </c>
      <c r="G17" s="86">
        <f t="shared" si="3"/>
        <v>48</v>
      </c>
      <c r="H17" s="197">
        <v>49</v>
      </c>
      <c r="I17" s="197">
        <v>41</v>
      </c>
      <c r="J17" s="86">
        <f t="shared" si="2"/>
        <v>90</v>
      </c>
      <c r="K17" s="188" t="s">
        <v>232</v>
      </c>
    </row>
    <row r="18" spans="1:11" ht="27" customHeight="1" x14ac:dyDescent="0.2">
      <c r="A18" s="184" t="s">
        <v>53</v>
      </c>
      <c r="B18" s="198">
        <f>SUM(B9:B17)</f>
        <v>533</v>
      </c>
      <c r="C18" s="198">
        <f t="shared" ref="C18:J18" si="4">SUM(C9:C17)</f>
        <v>137</v>
      </c>
      <c r="D18" s="198">
        <f t="shared" si="4"/>
        <v>670</v>
      </c>
      <c r="E18" s="198">
        <f t="shared" si="4"/>
        <v>515</v>
      </c>
      <c r="F18" s="198">
        <f t="shared" si="4"/>
        <v>179</v>
      </c>
      <c r="G18" s="198">
        <f t="shared" si="4"/>
        <v>694</v>
      </c>
      <c r="H18" s="198">
        <f t="shared" si="4"/>
        <v>558</v>
      </c>
      <c r="I18" s="198">
        <f t="shared" si="4"/>
        <v>305</v>
      </c>
      <c r="J18" s="198">
        <f t="shared" si="4"/>
        <v>863</v>
      </c>
      <c r="K18" s="189" t="s">
        <v>54</v>
      </c>
    </row>
    <row r="19" spans="1:11" ht="54.75" customHeight="1" x14ac:dyDescent="0.2"/>
    <row r="20" spans="1:11" ht="20.100000000000001" customHeight="1" x14ac:dyDescent="0.2">
      <c r="A20" s="423"/>
      <c r="B20" s="423"/>
      <c r="C20" s="423"/>
      <c r="D20" s="423"/>
      <c r="E20" s="423"/>
      <c r="F20" s="424"/>
      <c r="G20" s="424"/>
      <c r="H20" s="424"/>
      <c r="I20" s="424"/>
      <c r="J20" s="424"/>
      <c r="K20" s="424"/>
    </row>
  </sheetData>
  <mergeCells count="11">
    <mergeCell ref="A20:E20"/>
    <mergeCell ref="F20:K20"/>
    <mergeCell ref="A7:A8"/>
    <mergeCell ref="K7:K8"/>
    <mergeCell ref="A1:K1"/>
    <mergeCell ref="A3:K3"/>
    <mergeCell ref="A4:K4"/>
    <mergeCell ref="B7:D7"/>
    <mergeCell ref="E7:G7"/>
    <mergeCell ref="H7:J7"/>
    <mergeCell ref="A2:K2"/>
  </mergeCells>
  <printOptions horizontalCentered="1"/>
  <pageMargins left="0" right="0" top="0.74803149606299213" bottom="0" header="0" footer="0"/>
  <pageSetup paperSize="9" scale="95"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0"/>
  <sheetViews>
    <sheetView rightToLeft="1" view="pageBreakPreview" zoomScaleNormal="100" zoomScaleSheetLayoutView="100" workbookViewId="0">
      <selection activeCell="A3" sqref="A3:K3"/>
    </sheetView>
  </sheetViews>
  <sheetFormatPr defaultColWidth="9.125" defaultRowHeight="20.100000000000001" customHeight="1" x14ac:dyDescent="0.2"/>
  <cols>
    <col min="1" max="1" width="23.375" style="52" customWidth="1"/>
    <col min="2" max="3" width="10.125" style="52" customWidth="1"/>
    <col min="4" max="4" width="10" style="52" customWidth="1"/>
    <col min="5" max="5" width="9.25" style="52" customWidth="1"/>
    <col min="6" max="6" width="9.625" style="52" customWidth="1"/>
    <col min="7" max="7" width="8.75" style="52" customWidth="1"/>
    <col min="8" max="8" width="8.875" style="52" customWidth="1"/>
    <col min="9" max="10" width="8.75" style="52" customWidth="1"/>
    <col min="11" max="11" width="25.75" style="52" customWidth="1"/>
    <col min="12" max="12" width="9.125" style="42"/>
    <col min="13" max="57" width="9.125" style="47"/>
    <col min="58" max="16384" width="9.125" style="27"/>
  </cols>
  <sheetData>
    <row r="1" spans="1:57" s="44" customFormat="1" ht="40.5" customHeight="1" x14ac:dyDescent="0.2">
      <c r="A1" s="417" t="s">
        <v>478</v>
      </c>
      <c r="B1" s="307"/>
      <c r="C1" s="307"/>
      <c r="D1" s="307"/>
      <c r="E1" s="307"/>
      <c r="F1" s="307"/>
      <c r="G1" s="307"/>
      <c r="H1" s="307"/>
      <c r="I1" s="307"/>
      <c r="J1" s="307"/>
      <c r="K1" s="307"/>
      <c r="L1" s="42"/>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row>
    <row r="2" spans="1:57" s="44" customFormat="1" ht="18" x14ac:dyDescent="0.2">
      <c r="A2" s="422" t="s">
        <v>428</v>
      </c>
      <c r="B2" s="422"/>
      <c r="C2" s="422"/>
      <c r="D2" s="422"/>
      <c r="E2" s="422"/>
      <c r="F2" s="422"/>
      <c r="G2" s="422"/>
      <c r="H2" s="422"/>
      <c r="I2" s="422"/>
      <c r="J2" s="422"/>
      <c r="K2" s="422"/>
      <c r="L2" s="42"/>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row>
    <row r="3" spans="1:57" s="44" customFormat="1" ht="32.25" customHeight="1" x14ac:dyDescent="0.2">
      <c r="A3" s="315" t="s">
        <v>539</v>
      </c>
      <c r="B3" s="310"/>
      <c r="C3" s="310"/>
      <c r="D3" s="310"/>
      <c r="E3" s="310"/>
      <c r="F3" s="310"/>
      <c r="G3" s="310"/>
      <c r="H3" s="310"/>
      <c r="I3" s="310"/>
      <c r="J3" s="310"/>
      <c r="K3" s="310"/>
      <c r="L3" s="42"/>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row>
    <row r="4" spans="1:57" s="44" customFormat="1" ht="14.25" customHeight="1" x14ac:dyDescent="0.2">
      <c r="A4" s="310" t="s">
        <v>429</v>
      </c>
      <c r="B4" s="310"/>
      <c r="C4" s="310"/>
      <c r="D4" s="310"/>
      <c r="E4" s="310"/>
      <c r="F4" s="310"/>
      <c r="G4" s="310"/>
      <c r="H4" s="310"/>
      <c r="I4" s="310"/>
      <c r="J4" s="310"/>
      <c r="K4" s="310"/>
      <c r="L4" s="42"/>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row>
    <row r="5" spans="1:57" s="36" customFormat="1" ht="18" customHeight="1" x14ac:dyDescent="0.2">
      <c r="A5" s="193"/>
      <c r="B5" s="193"/>
      <c r="C5" s="193"/>
      <c r="D5" s="193"/>
      <c r="E5" s="193"/>
      <c r="F5" s="193"/>
      <c r="G5" s="193"/>
      <c r="H5" s="193"/>
      <c r="I5" s="193"/>
      <c r="J5" s="193"/>
      <c r="K5" s="193"/>
      <c r="L5" s="45"/>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row>
    <row r="6" spans="1:57" s="23" customFormat="1" ht="15" x14ac:dyDescent="0.2">
      <c r="A6" s="190" t="s">
        <v>489</v>
      </c>
      <c r="B6" s="191"/>
      <c r="C6" s="191"/>
      <c r="D6" s="191"/>
      <c r="E6" s="191"/>
      <c r="F6" s="191"/>
      <c r="G6" s="191"/>
      <c r="H6" s="191"/>
      <c r="I6" s="191"/>
      <c r="J6" s="191"/>
      <c r="K6" s="192" t="s">
        <v>490</v>
      </c>
      <c r="L6" s="46"/>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row>
    <row r="7" spans="1:57" s="32" customFormat="1" ht="32.25" customHeight="1" thickBot="1" x14ac:dyDescent="0.25">
      <c r="A7" s="413" t="s">
        <v>218</v>
      </c>
      <c r="B7" s="418">
        <v>2009</v>
      </c>
      <c r="C7" s="419"/>
      <c r="D7" s="420"/>
      <c r="E7" s="421">
        <v>2010</v>
      </c>
      <c r="F7" s="421"/>
      <c r="G7" s="421"/>
      <c r="H7" s="421">
        <v>2011</v>
      </c>
      <c r="I7" s="421"/>
      <c r="J7" s="421"/>
      <c r="K7" s="415" t="s">
        <v>219</v>
      </c>
      <c r="L7" s="42"/>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row>
    <row r="8" spans="1:57" s="48" customFormat="1" ht="30" customHeight="1" x14ac:dyDescent="0.2">
      <c r="A8" s="414"/>
      <c r="B8" s="181" t="s">
        <v>324</v>
      </c>
      <c r="C8" s="181" t="s">
        <v>325</v>
      </c>
      <c r="D8" s="181" t="s">
        <v>326</v>
      </c>
      <c r="E8" s="181" t="s">
        <v>324</v>
      </c>
      <c r="F8" s="181" t="s">
        <v>325</v>
      </c>
      <c r="G8" s="181" t="s">
        <v>326</v>
      </c>
      <c r="H8" s="181" t="s">
        <v>324</v>
      </c>
      <c r="I8" s="181" t="s">
        <v>325</v>
      </c>
      <c r="J8" s="181" t="s">
        <v>326</v>
      </c>
      <c r="K8" s="416"/>
      <c r="L8" s="42"/>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row>
    <row r="9" spans="1:57" s="51" customFormat="1" ht="22.5" customHeight="1" thickBot="1" x14ac:dyDescent="0.25">
      <c r="A9" s="136" t="s">
        <v>220</v>
      </c>
      <c r="B9" s="194">
        <v>2420</v>
      </c>
      <c r="C9" s="194">
        <v>1487</v>
      </c>
      <c r="D9" s="83">
        <f>C9+B9</f>
        <v>3907</v>
      </c>
      <c r="E9" s="194">
        <v>2441</v>
      </c>
      <c r="F9" s="194">
        <v>1398</v>
      </c>
      <c r="G9" s="83">
        <f>F9+E9</f>
        <v>3839</v>
      </c>
      <c r="H9" s="194">
        <v>2571</v>
      </c>
      <c r="I9" s="194">
        <v>1513</v>
      </c>
      <c r="J9" s="83">
        <f>I9+H9</f>
        <v>4084</v>
      </c>
      <c r="K9" s="185" t="s">
        <v>221</v>
      </c>
      <c r="L9" s="49"/>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row>
    <row r="10" spans="1:57" s="48" customFormat="1" ht="22.5" customHeight="1" thickBot="1" x14ac:dyDescent="0.25">
      <c r="A10" s="137" t="s">
        <v>222</v>
      </c>
      <c r="B10" s="195">
        <v>57</v>
      </c>
      <c r="C10" s="195">
        <v>30</v>
      </c>
      <c r="D10" s="84">
        <f>C10+B10</f>
        <v>87</v>
      </c>
      <c r="E10" s="195">
        <v>52</v>
      </c>
      <c r="F10" s="195">
        <v>34</v>
      </c>
      <c r="G10" s="84">
        <f>F10+E10</f>
        <v>86</v>
      </c>
      <c r="H10" s="195">
        <v>93</v>
      </c>
      <c r="I10" s="195">
        <v>53</v>
      </c>
      <c r="J10" s="84">
        <f>I10+H10</f>
        <v>146</v>
      </c>
      <c r="K10" s="186" t="s">
        <v>33</v>
      </c>
      <c r="L10" s="42"/>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row>
    <row r="11" spans="1:57" s="51" customFormat="1" ht="22.5" customHeight="1" thickBot="1" x14ac:dyDescent="0.25">
      <c r="A11" s="138" t="s">
        <v>223</v>
      </c>
      <c r="B11" s="196">
        <v>4</v>
      </c>
      <c r="C11" s="196">
        <v>9</v>
      </c>
      <c r="D11" s="85">
        <f t="shared" ref="D11:D17" si="0">C11+B11</f>
        <v>13</v>
      </c>
      <c r="E11" s="196">
        <v>3</v>
      </c>
      <c r="F11" s="196">
        <v>4</v>
      </c>
      <c r="G11" s="85">
        <f t="shared" ref="G11:G17" si="1">F11+E11</f>
        <v>7</v>
      </c>
      <c r="H11" s="196">
        <v>3</v>
      </c>
      <c r="I11" s="196">
        <v>2</v>
      </c>
      <c r="J11" s="85">
        <f t="shared" ref="J11:J17" si="2">I11+H11</f>
        <v>5</v>
      </c>
      <c r="K11" s="187" t="s">
        <v>34</v>
      </c>
      <c r="L11" s="49"/>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row>
    <row r="12" spans="1:57" s="48" customFormat="1" ht="22.5" customHeight="1" thickBot="1" x14ac:dyDescent="0.25">
      <c r="A12" s="137" t="s">
        <v>224</v>
      </c>
      <c r="B12" s="195">
        <v>234</v>
      </c>
      <c r="C12" s="195">
        <v>115</v>
      </c>
      <c r="D12" s="84">
        <f t="shared" si="0"/>
        <v>349</v>
      </c>
      <c r="E12" s="195">
        <v>200</v>
      </c>
      <c r="F12" s="195">
        <v>88</v>
      </c>
      <c r="G12" s="84">
        <f t="shared" si="1"/>
        <v>288</v>
      </c>
      <c r="H12" s="195">
        <v>209</v>
      </c>
      <c r="I12" s="195">
        <v>65</v>
      </c>
      <c r="J12" s="84">
        <f t="shared" si="2"/>
        <v>274</v>
      </c>
      <c r="K12" s="186" t="s">
        <v>35</v>
      </c>
      <c r="L12" s="42"/>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row>
    <row r="13" spans="1:57" s="51" customFormat="1" ht="22.5" customHeight="1" thickBot="1" x14ac:dyDescent="0.25">
      <c r="A13" s="138" t="s">
        <v>225</v>
      </c>
      <c r="B13" s="196">
        <v>762</v>
      </c>
      <c r="C13" s="196">
        <v>385</v>
      </c>
      <c r="D13" s="85">
        <f t="shared" si="0"/>
        <v>1147</v>
      </c>
      <c r="E13" s="196">
        <v>798</v>
      </c>
      <c r="F13" s="196">
        <v>400</v>
      </c>
      <c r="G13" s="85">
        <f t="shared" si="1"/>
        <v>1198</v>
      </c>
      <c r="H13" s="196">
        <v>890</v>
      </c>
      <c r="I13" s="196">
        <v>400</v>
      </c>
      <c r="J13" s="85">
        <f t="shared" si="2"/>
        <v>1290</v>
      </c>
      <c r="K13" s="187" t="s">
        <v>226</v>
      </c>
      <c r="L13" s="49"/>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row>
    <row r="14" spans="1:57" s="48" customFormat="1" ht="22.5" customHeight="1" thickBot="1" x14ac:dyDescent="0.25">
      <c r="A14" s="137" t="s">
        <v>227</v>
      </c>
      <c r="B14" s="195">
        <v>80</v>
      </c>
      <c r="C14" s="195">
        <v>99</v>
      </c>
      <c r="D14" s="84">
        <f t="shared" si="0"/>
        <v>179</v>
      </c>
      <c r="E14" s="195">
        <v>82</v>
      </c>
      <c r="F14" s="195">
        <v>96</v>
      </c>
      <c r="G14" s="84">
        <f t="shared" si="1"/>
        <v>178</v>
      </c>
      <c r="H14" s="195">
        <v>29</v>
      </c>
      <c r="I14" s="195">
        <v>46</v>
      </c>
      <c r="J14" s="84">
        <f t="shared" si="2"/>
        <v>75</v>
      </c>
      <c r="K14" s="186" t="s">
        <v>228</v>
      </c>
      <c r="L14" s="42"/>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row>
    <row r="15" spans="1:57" s="51" customFormat="1" ht="22.5" customHeight="1" thickBot="1" x14ac:dyDescent="0.25">
      <c r="A15" s="138" t="s">
        <v>229</v>
      </c>
      <c r="B15" s="196">
        <v>113</v>
      </c>
      <c r="C15" s="196">
        <v>34</v>
      </c>
      <c r="D15" s="85">
        <f t="shared" si="0"/>
        <v>147</v>
      </c>
      <c r="E15" s="196">
        <v>160</v>
      </c>
      <c r="F15" s="196">
        <v>64</v>
      </c>
      <c r="G15" s="85">
        <f t="shared" si="1"/>
        <v>224</v>
      </c>
      <c r="H15" s="196">
        <v>178</v>
      </c>
      <c r="I15" s="196">
        <v>76</v>
      </c>
      <c r="J15" s="85">
        <f t="shared" si="2"/>
        <v>254</v>
      </c>
      <c r="K15" s="187" t="s">
        <v>36</v>
      </c>
      <c r="L15" s="49"/>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row>
    <row r="16" spans="1:57" s="48" customFormat="1" ht="22.5" customHeight="1" thickBot="1" x14ac:dyDescent="0.25">
      <c r="A16" s="137" t="s">
        <v>230</v>
      </c>
      <c r="B16" s="195">
        <v>20</v>
      </c>
      <c r="C16" s="195">
        <v>8</v>
      </c>
      <c r="D16" s="84">
        <f t="shared" si="0"/>
        <v>28</v>
      </c>
      <c r="E16" s="195">
        <v>27</v>
      </c>
      <c r="F16" s="195">
        <v>13</v>
      </c>
      <c r="G16" s="84">
        <f t="shared" si="1"/>
        <v>40</v>
      </c>
      <c r="H16" s="195">
        <v>37</v>
      </c>
      <c r="I16" s="195">
        <v>15</v>
      </c>
      <c r="J16" s="84">
        <f t="shared" si="2"/>
        <v>52</v>
      </c>
      <c r="K16" s="186" t="s">
        <v>37</v>
      </c>
      <c r="L16" s="42"/>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row>
    <row r="17" spans="1:11" ht="22.5" customHeight="1" x14ac:dyDescent="0.2">
      <c r="A17" s="183" t="s">
        <v>231</v>
      </c>
      <c r="B17" s="197">
        <v>52</v>
      </c>
      <c r="C17" s="197">
        <v>51</v>
      </c>
      <c r="D17" s="86">
        <f t="shared" si="0"/>
        <v>103</v>
      </c>
      <c r="E17" s="197">
        <v>68</v>
      </c>
      <c r="F17" s="197">
        <v>64</v>
      </c>
      <c r="G17" s="86">
        <f t="shared" si="1"/>
        <v>132</v>
      </c>
      <c r="H17" s="197">
        <v>91</v>
      </c>
      <c r="I17" s="197">
        <v>90</v>
      </c>
      <c r="J17" s="86">
        <f t="shared" si="2"/>
        <v>181</v>
      </c>
      <c r="K17" s="188" t="s">
        <v>232</v>
      </c>
    </row>
    <row r="18" spans="1:11" ht="22.5" customHeight="1" x14ac:dyDescent="0.2">
      <c r="A18" s="184" t="s">
        <v>53</v>
      </c>
      <c r="B18" s="198">
        <f>SUM(B9:B17)</f>
        <v>3742</v>
      </c>
      <c r="C18" s="198">
        <f t="shared" ref="C18:J18" si="3">SUM(C9:C17)</f>
        <v>2218</v>
      </c>
      <c r="D18" s="198">
        <f t="shared" si="3"/>
        <v>5960</v>
      </c>
      <c r="E18" s="198">
        <f t="shared" si="3"/>
        <v>3831</v>
      </c>
      <c r="F18" s="198">
        <f t="shared" si="3"/>
        <v>2161</v>
      </c>
      <c r="G18" s="198">
        <f t="shared" si="3"/>
        <v>5992</v>
      </c>
      <c r="H18" s="198">
        <f t="shared" si="3"/>
        <v>4101</v>
      </c>
      <c r="I18" s="198">
        <f t="shared" si="3"/>
        <v>2260</v>
      </c>
      <c r="J18" s="198">
        <f t="shared" si="3"/>
        <v>6361</v>
      </c>
      <c r="K18" s="189" t="s">
        <v>54</v>
      </c>
    </row>
    <row r="19" spans="1:11" ht="9" customHeight="1" x14ac:dyDescent="0.2"/>
    <row r="20" spans="1:11" ht="56.25" customHeight="1" x14ac:dyDescent="0.2">
      <c r="A20" s="423" t="s">
        <v>303</v>
      </c>
      <c r="B20" s="423"/>
      <c r="C20" s="423"/>
      <c r="D20" s="423"/>
      <c r="E20" s="423"/>
      <c r="F20" s="424" t="s">
        <v>312</v>
      </c>
      <c r="G20" s="424"/>
      <c r="H20" s="424"/>
      <c r="I20" s="424"/>
      <c r="J20" s="424"/>
      <c r="K20" s="424"/>
    </row>
  </sheetData>
  <mergeCells count="11">
    <mergeCell ref="F20:K20"/>
    <mergeCell ref="A20:E20"/>
    <mergeCell ref="A7:A8"/>
    <mergeCell ref="K7:K8"/>
    <mergeCell ref="A1:K1"/>
    <mergeCell ref="A3:K3"/>
    <mergeCell ref="A4:K4"/>
    <mergeCell ref="B7:D7"/>
    <mergeCell ref="E7:G7"/>
    <mergeCell ref="H7:J7"/>
    <mergeCell ref="A2:K2"/>
  </mergeCells>
  <printOptions horizontalCentered="1"/>
  <pageMargins left="0" right="0" top="0.74803149606299213" bottom="0" header="0" footer="0"/>
  <pageSetup paperSize="9" scale="95" orientation="landscape" r:id="rId1"/>
  <colBreaks count="1" manualBreakCount="1">
    <brk id="11" max="1048575" man="1"/>
  </col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6"/>
  <sheetViews>
    <sheetView rightToLeft="1" view="pageBreakPreview" zoomScaleNormal="100" zoomScaleSheetLayoutView="100" workbookViewId="0">
      <selection activeCell="A3" sqref="A3:K3"/>
    </sheetView>
  </sheetViews>
  <sheetFormatPr defaultColWidth="9.125" defaultRowHeight="20.100000000000001" customHeight="1" x14ac:dyDescent="0.2"/>
  <cols>
    <col min="1" max="1" width="23.375" style="52" customWidth="1"/>
    <col min="2" max="3" width="10.125" style="52" customWidth="1"/>
    <col min="4" max="4" width="10" style="52" customWidth="1"/>
    <col min="5" max="5" width="9.25" style="52" customWidth="1"/>
    <col min="6" max="6" width="9.625" style="52" customWidth="1"/>
    <col min="7" max="7" width="8.75" style="52" customWidth="1"/>
    <col min="8" max="8" width="8.875" style="52" customWidth="1"/>
    <col min="9" max="10" width="8.75" style="52" customWidth="1"/>
    <col min="11" max="11" width="25.75" style="52" customWidth="1"/>
    <col min="12" max="12" width="9.125" style="42"/>
    <col min="13" max="57" width="9.125" style="47"/>
    <col min="58" max="16384" width="9.125" style="27"/>
  </cols>
  <sheetData>
    <row r="1" spans="1:57" s="44" customFormat="1" ht="39.75" customHeight="1" x14ac:dyDescent="0.2">
      <c r="A1" s="417" t="s">
        <v>477</v>
      </c>
      <c r="B1" s="307"/>
      <c r="C1" s="307"/>
      <c r="D1" s="307"/>
      <c r="E1" s="307"/>
      <c r="F1" s="307"/>
      <c r="G1" s="307"/>
      <c r="H1" s="307"/>
      <c r="I1" s="307"/>
      <c r="J1" s="307"/>
      <c r="K1" s="307"/>
      <c r="L1" s="42"/>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row>
    <row r="2" spans="1:57" s="44" customFormat="1" ht="18" x14ac:dyDescent="0.2">
      <c r="A2" s="422">
        <v>2011</v>
      </c>
      <c r="B2" s="422"/>
      <c r="C2" s="422"/>
      <c r="D2" s="422"/>
      <c r="E2" s="422"/>
      <c r="F2" s="422"/>
      <c r="G2" s="422"/>
      <c r="H2" s="422"/>
      <c r="I2" s="422"/>
      <c r="J2" s="422"/>
      <c r="K2" s="422"/>
      <c r="L2" s="42"/>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row>
    <row r="3" spans="1:57" s="44" customFormat="1" ht="35.25" customHeight="1" x14ac:dyDescent="0.2">
      <c r="A3" s="315" t="s">
        <v>540</v>
      </c>
      <c r="B3" s="310"/>
      <c r="C3" s="310"/>
      <c r="D3" s="310"/>
      <c r="E3" s="310"/>
      <c r="F3" s="310"/>
      <c r="G3" s="310"/>
      <c r="H3" s="310"/>
      <c r="I3" s="310"/>
      <c r="J3" s="310"/>
      <c r="K3" s="310"/>
      <c r="L3" s="42"/>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row>
    <row r="4" spans="1:57" s="44" customFormat="1" ht="18" customHeight="1" x14ac:dyDescent="0.2">
      <c r="A4" s="310">
        <v>2011</v>
      </c>
      <c r="B4" s="310"/>
      <c r="C4" s="310"/>
      <c r="D4" s="310"/>
      <c r="E4" s="310"/>
      <c r="F4" s="310"/>
      <c r="G4" s="310"/>
      <c r="H4" s="310"/>
      <c r="I4" s="310"/>
      <c r="J4" s="310"/>
      <c r="K4" s="310"/>
      <c r="L4" s="42"/>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row>
    <row r="5" spans="1:57" s="36" customFormat="1" ht="18" customHeight="1" x14ac:dyDescent="0.2">
      <c r="A5" s="193"/>
      <c r="B5" s="193"/>
      <c r="C5" s="193"/>
      <c r="D5" s="193"/>
      <c r="E5" s="193"/>
      <c r="F5" s="193"/>
      <c r="G5" s="193"/>
      <c r="H5" s="193"/>
      <c r="I5" s="193"/>
      <c r="J5" s="193"/>
      <c r="K5" s="193"/>
      <c r="L5" s="45"/>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row>
    <row r="6" spans="1:57" s="36" customFormat="1" ht="15" x14ac:dyDescent="0.2">
      <c r="A6" s="190" t="s">
        <v>487</v>
      </c>
      <c r="B6" s="191"/>
      <c r="C6" s="191"/>
      <c r="D6" s="191"/>
      <c r="E6" s="191"/>
      <c r="F6" s="191"/>
      <c r="G6" s="191"/>
      <c r="H6" s="191"/>
      <c r="I6" s="191"/>
      <c r="J6" s="191"/>
      <c r="K6" s="192" t="s">
        <v>488</v>
      </c>
      <c r="L6" s="45"/>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row>
    <row r="7" spans="1:57" s="23" customFormat="1" ht="20.25" customHeight="1" thickBot="1" x14ac:dyDescent="0.25">
      <c r="A7" s="426" t="s">
        <v>218</v>
      </c>
      <c r="B7" s="429" t="s">
        <v>317</v>
      </c>
      <c r="C7" s="429"/>
      <c r="D7" s="429"/>
      <c r="E7" s="429"/>
      <c r="F7" s="429"/>
      <c r="G7" s="429"/>
      <c r="H7" s="429"/>
      <c r="I7" s="429"/>
      <c r="J7" s="429"/>
      <c r="K7" s="430" t="s">
        <v>219</v>
      </c>
      <c r="L7" s="46"/>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row>
    <row r="8" spans="1:57" s="32" customFormat="1" ht="27.75" customHeight="1" thickBot="1" x14ac:dyDescent="0.25">
      <c r="A8" s="427"/>
      <c r="B8" s="433" t="s">
        <v>318</v>
      </c>
      <c r="C8" s="433"/>
      <c r="D8" s="433"/>
      <c r="E8" s="433" t="s">
        <v>319</v>
      </c>
      <c r="F8" s="433"/>
      <c r="G8" s="433"/>
      <c r="H8" s="434" t="s">
        <v>320</v>
      </c>
      <c r="I8" s="434"/>
      <c r="J8" s="434"/>
      <c r="K8" s="431"/>
      <c r="L8" s="42"/>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row>
    <row r="9" spans="1:57" s="201" customFormat="1" ht="30" customHeight="1" x14ac:dyDescent="0.2">
      <c r="A9" s="428"/>
      <c r="B9" s="199" t="s">
        <v>324</v>
      </c>
      <c r="C9" s="199" t="s">
        <v>325</v>
      </c>
      <c r="D9" s="199" t="s">
        <v>326</v>
      </c>
      <c r="E9" s="199" t="s">
        <v>324</v>
      </c>
      <c r="F9" s="199" t="s">
        <v>325</v>
      </c>
      <c r="G9" s="199" t="s">
        <v>326</v>
      </c>
      <c r="H9" s="199" t="s">
        <v>324</v>
      </c>
      <c r="I9" s="199" t="s">
        <v>325</v>
      </c>
      <c r="J9" s="199" t="s">
        <v>326</v>
      </c>
      <c r="K9" s="432"/>
      <c r="L9" s="42"/>
      <c r="M9" s="200"/>
      <c r="N9" s="200"/>
      <c r="O9" s="200"/>
      <c r="P9" s="200"/>
      <c r="Q9" s="200"/>
      <c r="R9" s="200"/>
      <c r="S9" s="200"/>
      <c r="T9" s="200"/>
      <c r="U9" s="200"/>
      <c r="V9" s="200"/>
      <c r="W9" s="200"/>
      <c r="X9" s="200"/>
      <c r="Y9" s="200"/>
      <c r="Z9" s="200"/>
      <c r="AA9" s="200"/>
      <c r="AB9" s="200"/>
      <c r="AC9" s="200"/>
      <c r="AD9" s="200"/>
      <c r="AE9" s="200"/>
      <c r="AF9" s="200"/>
      <c r="AG9" s="200"/>
      <c r="AH9" s="200"/>
      <c r="AI9" s="200"/>
      <c r="AJ9" s="200"/>
      <c r="AK9" s="200"/>
      <c r="AL9" s="200"/>
      <c r="AM9" s="200"/>
      <c r="AN9" s="200"/>
      <c r="AO9" s="200"/>
      <c r="AP9" s="200"/>
      <c r="AQ9" s="200"/>
      <c r="AR9" s="200"/>
      <c r="AS9" s="200"/>
      <c r="AT9" s="200"/>
      <c r="AU9" s="200"/>
      <c r="AV9" s="200"/>
      <c r="AW9" s="200"/>
      <c r="AX9" s="200"/>
      <c r="AY9" s="200"/>
      <c r="AZ9" s="200"/>
      <c r="BA9" s="200"/>
      <c r="BB9" s="200"/>
      <c r="BC9" s="200"/>
      <c r="BD9" s="200"/>
      <c r="BE9" s="200"/>
    </row>
    <row r="10" spans="1:57" s="203" customFormat="1" ht="27" customHeight="1" thickBot="1" x14ac:dyDescent="0.25">
      <c r="A10" s="136" t="s">
        <v>220</v>
      </c>
      <c r="B10" s="194">
        <v>44</v>
      </c>
      <c r="C10" s="194">
        <v>26</v>
      </c>
      <c r="D10" s="83">
        <f t="shared" ref="D10:D18" si="0">SUM(B10:C10)</f>
        <v>70</v>
      </c>
      <c r="E10" s="194">
        <v>163</v>
      </c>
      <c r="F10" s="194">
        <v>17</v>
      </c>
      <c r="G10" s="83">
        <f t="shared" ref="G10:G18" si="1">SUM(E10:F10)</f>
        <v>180</v>
      </c>
      <c r="H10" s="194">
        <f t="shared" ref="H10:I18" si="2">(B10+E10)</f>
        <v>207</v>
      </c>
      <c r="I10" s="194">
        <f t="shared" si="2"/>
        <v>43</v>
      </c>
      <c r="J10" s="83">
        <f t="shared" ref="J10:J18" si="3">SUM(H10:I10)</f>
        <v>250</v>
      </c>
      <c r="K10" s="185" t="s">
        <v>221</v>
      </c>
      <c r="L10" s="49"/>
      <c r="M10" s="202"/>
      <c r="N10" s="202"/>
      <c r="O10" s="202"/>
      <c r="P10" s="202"/>
      <c r="Q10" s="202"/>
      <c r="R10" s="202"/>
      <c r="S10" s="202"/>
      <c r="T10" s="202"/>
      <c r="U10" s="202"/>
      <c r="V10" s="202"/>
      <c r="W10" s="202"/>
      <c r="X10" s="202"/>
      <c r="Y10" s="202"/>
      <c r="Z10" s="202"/>
      <c r="AA10" s="202"/>
      <c r="AB10" s="202"/>
      <c r="AC10" s="202"/>
      <c r="AD10" s="202"/>
      <c r="AE10" s="202"/>
      <c r="AF10" s="202"/>
      <c r="AG10" s="202"/>
      <c r="AH10" s="202"/>
      <c r="AI10" s="202"/>
      <c r="AJ10" s="202"/>
      <c r="AK10" s="202"/>
      <c r="AL10" s="202"/>
      <c r="AM10" s="202"/>
      <c r="AN10" s="202"/>
      <c r="AO10" s="202"/>
      <c r="AP10" s="202"/>
      <c r="AQ10" s="202"/>
      <c r="AR10" s="202"/>
      <c r="AS10" s="202"/>
      <c r="AT10" s="202"/>
      <c r="AU10" s="202"/>
      <c r="AV10" s="202"/>
      <c r="AW10" s="202"/>
      <c r="AX10" s="202"/>
      <c r="AY10" s="202"/>
      <c r="AZ10" s="202"/>
      <c r="BA10" s="202"/>
      <c r="BB10" s="202"/>
      <c r="BC10" s="202"/>
      <c r="BD10" s="202"/>
      <c r="BE10" s="202"/>
    </row>
    <row r="11" spans="1:57" s="201" customFormat="1" ht="27" customHeight="1" thickBot="1" x14ac:dyDescent="0.25">
      <c r="A11" s="137" t="s">
        <v>222</v>
      </c>
      <c r="B11" s="195">
        <v>11</v>
      </c>
      <c r="C11" s="195">
        <v>14</v>
      </c>
      <c r="D11" s="84">
        <f t="shared" si="0"/>
        <v>25</v>
      </c>
      <c r="E11" s="195">
        <v>19</v>
      </c>
      <c r="F11" s="195">
        <v>8</v>
      </c>
      <c r="G11" s="84">
        <f t="shared" si="1"/>
        <v>27</v>
      </c>
      <c r="H11" s="195">
        <f t="shared" si="2"/>
        <v>30</v>
      </c>
      <c r="I11" s="195">
        <f t="shared" si="2"/>
        <v>22</v>
      </c>
      <c r="J11" s="84">
        <f t="shared" si="3"/>
        <v>52</v>
      </c>
      <c r="K11" s="186" t="s">
        <v>33</v>
      </c>
      <c r="L11" s="42"/>
      <c r="M11" s="200"/>
      <c r="N11" s="200"/>
      <c r="O11" s="200"/>
      <c r="P11" s="200"/>
      <c r="Q11" s="200"/>
      <c r="R11" s="200"/>
      <c r="S11" s="200"/>
      <c r="T11" s="200"/>
      <c r="U11" s="200"/>
      <c r="V11" s="200"/>
      <c r="W11" s="200"/>
      <c r="X11" s="200"/>
      <c r="Y11" s="200"/>
      <c r="Z11" s="200"/>
      <c r="AA11" s="200"/>
      <c r="AB11" s="200"/>
      <c r="AC11" s="200"/>
      <c r="AD11" s="200"/>
      <c r="AE11" s="200"/>
      <c r="AF11" s="200"/>
      <c r="AG11" s="200"/>
      <c r="AH11" s="200"/>
      <c r="AI11" s="200"/>
      <c r="AJ11" s="200"/>
      <c r="AK11" s="200"/>
      <c r="AL11" s="200"/>
      <c r="AM11" s="200"/>
      <c r="AN11" s="200"/>
      <c r="AO11" s="200"/>
      <c r="AP11" s="200"/>
      <c r="AQ11" s="200"/>
      <c r="AR11" s="200"/>
      <c r="AS11" s="200"/>
      <c r="AT11" s="200"/>
      <c r="AU11" s="200"/>
      <c r="AV11" s="200"/>
      <c r="AW11" s="200"/>
      <c r="AX11" s="200"/>
      <c r="AY11" s="200"/>
      <c r="AZ11" s="200"/>
      <c r="BA11" s="200"/>
      <c r="BB11" s="200"/>
      <c r="BC11" s="200"/>
      <c r="BD11" s="200"/>
      <c r="BE11" s="200"/>
    </row>
    <row r="12" spans="1:57" s="203" customFormat="1" ht="27" customHeight="1" thickBot="1" x14ac:dyDescent="0.25">
      <c r="A12" s="138" t="s">
        <v>223</v>
      </c>
      <c r="B12" s="196">
        <v>1</v>
      </c>
      <c r="C12" s="196">
        <v>2</v>
      </c>
      <c r="D12" s="85">
        <f t="shared" si="0"/>
        <v>3</v>
      </c>
      <c r="E12" s="196">
        <v>0</v>
      </c>
      <c r="F12" s="196">
        <v>3</v>
      </c>
      <c r="G12" s="85">
        <f t="shared" si="1"/>
        <v>3</v>
      </c>
      <c r="H12" s="196">
        <f t="shared" si="2"/>
        <v>1</v>
      </c>
      <c r="I12" s="196">
        <f t="shared" si="2"/>
        <v>5</v>
      </c>
      <c r="J12" s="85">
        <f t="shared" si="3"/>
        <v>6</v>
      </c>
      <c r="K12" s="187" t="s">
        <v>34</v>
      </c>
      <c r="L12" s="49"/>
      <c r="M12" s="202"/>
      <c r="N12" s="202"/>
      <c r="O12" s="202"/>
      <c r="P12" s="202"/>
      <c r="Q12" s="202"/>
      <c r="R12" s="202"/>
      <c r="S12" s="202"/>
      <c r="T12" s="202"/>
      <c r="U12" s="202"/>
      <c r="V12" s="202"/>
      <c r="W12" s="202"/>
      <c r="X12" s="202"/>
      <c r="Y12" s="202"/>
      <c r="Z12" s="202"/>
      <c r="AA12" s="202"/>
      <c r="AB12" s="202"/>
      <c r="AC12" s="202"/>
      <c r="AD12" s="202"/>
      <c r="AE12" s="202"/>
      <c r="AF12" s="202"/>
      <c r="AG12" s="202"/>
      <c r="AH12" s="202"/>
      <c r="AI12" s="202"/>
      <c r="AJ12" s="202"/>
      <c r="AK12" s="202"/>
      <c r="AL12" s="202"/>
      <c r="AM12" s="202"/>
      <c r="AN12" s="202"/>
      <c r="AO12" s="202"/>
      <c r="AP12" s="202"/>
      <c r="AQ12" s="202"/>
      <c r="AR12" s="202"/>
      <c r="AS12" s="202"/>
      <c r="AT12" s="202"/>
      <c r="AU12" s="202"/>
      <c r="AV12" s="202"/>
      <c r="AW12" s="202"/>
      <c r="AX12" s="202"/>
      <c r="AY12" s="202"/>
      <c r="AZ12" s="202"/>
      <c r="BA12" s="202"/>
      <c r="BB12" s="202"/>
      <c r="BC12" s="202"/>
      <c r="BD12" s="202"/>
      <c r="BE12" s="202"/>
    </row>
    <row r="13" spans="1:57" s="201" customFormat="1" ht="27" customHeight="1" thickBot="1" x14ac:dyDescent="0.25">
      <c r="A13" s="137" t="s">
        <v>224</v>
      </c>
      <c r="B13" s="195">
        <v>1</v>
      </c>
      <c r="C13" s="195">
        <v>0</v>
      </c>
      <c r="D13" s="84">
        <f t="shared" si="0"/>
        <v>1</v>
      </c>
      <c r="E13" s="195">
        <v>0</v>
      </c>
      <c r="F13" s="195">
        <v>2</v>
      </c>
      <c r="G13" s="84">
        <f t="shared" si="1"/>
        <v>2</v>
      </c>
      <c r="H13" s="195">
        <f t="shared" si="2"/>
        <v>1</v>
      </c>
      <c r="I13" s="195">
        <f t="shared" si="2"/>
        <v>2</v>
      </c>
      <c r="J13" s="84">
        <f t="shared" si="3"/>
        <v>3</v>
      </c>
      <c r="K13" s="186" t="s">
        <v>35</v>
      </c>
      <c r="L13" s="42"/>
      <c r="M13" s="200"/>
      <c r="N13" s="200"/>
      <c r="O13" s="200"/>
      <c r="P13" s="200"/>
      <c r="Q13" s="200"/>
      <c r="R13" s="200"/>
      <c r="S13" s="200"/>
      <c r="T13" s="200"/>
      <c r="U13" s="200"/>
      <c r="V13" s="200"/>
      <c r="W13" s="200"/>
      <c r="X13" s="200"/>
      <c r="Y13" s="200"/>
      <c r="Z13" s="200"/>
      <c r="AA13" s="200"/>
      <c r="AB13" s="200"/>
      <c r="AC13" s="200"/>
      <c r="AD13" s="200"/>
      <c r="AE13" s="200"/>
      <c r="AF13" s="200"/>
      <c r="AG13" s="200"/>
      <c r="AH13" s="200"/>
      <c r="AI13" s="200"/>
      <c r="AJ13" s="200"/>
      <c r="AK13" s="200"/>
      <c r="AL13" s="200"/>
      <c r="AM13" s="200"/>
      <c r="AN13" s="200"/>
      <c r="AO13" s="200"/>
      <c r="AP13" s="200"/>
      <c r="AQ13" s="200"/>
      <c r="AR13" s="200"/>
      <c r="AS13" s="200"/>
      <c r="AT13" s="200"/>
      <c r="AU13" s="200"/>
      <c r="AV13" s="200"/>
      <c r="AW13" s="200"/>
      <c r="AX13" s="200"/>
      <c r="AY13" s="200"/>
      <c r="AZ13" s="200"/>
      <c r="BA13" s="200"/>
      <c r="BB13" s="200"/>
      <c r="BC13" s="200"/>
      <c r="BD13" s="200"/>
      <c r="BE13" s="200"/>
    </row>
    <row r="14" spans="1:57" s="203" customFormat="1" ht="27" customHeight="1" thickBot="1" x14ac:dyDescent="0.25">
      <c r="A14" s="138" t="s">
        <v>225</v>
      </c>
      <c r="B14" s="196">
        <v>14</v>
      </c>
      <c r="C14" s="196">
        <v>2</v>
      </c>
      <c r="D14" s="85">
        <f t="shared" si="0"/>
        <v>16</v>
      </c>
      <c r="E14" s="196">
        <v>44</v>
      </c>
      <c r="F14" s="196">
        <v>0</v>
      </c>
      <c r="G14" s="85">
        <f t="shared" si="1"/>
        <v>44</v>
      </c>
      <c r="H14" s="196">
        <f t="shared" si="2"/>
        <v>58</v>
      </c>
      <c r="I14" s="196">
        <f t="shared" si="2"/>
        <v>2</v>
      </c>
      <c r="J14" s="85">
        <f t="shared" si="3"/>
        <v>60</v>
      </c>
      <c r="K14" s="187" t="s">
        <v>226</v>
      </c>
      <c r="L14" s="49"/>
      <c r="M14" s="202"/>
      <c r="N14" s="202"/>
      <c r="O14" s="202"/>
      <c r="P14" s="202"/>
      <c r="Q14" s="202"/>
      <c r="R14" s="202"/>
      <c r="S14" s="202"/>
      <c r="T14" s="202"/>
      <c r="U14" s="202"/>
      <c r="V14" s="202"/>
      <c r="W14" s="202"/>
      <c r="X14" s="202"/>
      <c r="Y14" s="202"/>
      <c r="Z14" s="202"/>
      <c r="AA14" s="202"/>
      <c r="AB14" s="202"/>
      <c r="AC14" s="202"/>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c r="BB14" s="202"/>
      <c r="BC14" s="202"/>
      <c r="BD14" s="202"/>
      <c r="BE14" s="202"/>
    </row>
    <row r="15" spans="1:57" s="201" customFormat="1" ht="27" customHeight="1" thickBot="1" x14ac:dyDescent="0.25">
      <c r="A15" s="137" t="s">
        <v>227</v>
      </c>
      <c r="B15" s="195">
        <v>30</v>
      </c>
      <c r="C15" s="195">
        <v>21</v>
      </c>
      <c r="D15" s="84">
        <f t="shared" si="0"/>
        <v>51</v>
      </c>
      <c r="E15" s="195">
        <v>32</v>
      </c>
      <c r="F15" s="195">
        <v>99</v>
      </c>
      <c r="G15" s="84">
        <v>31</v>
      </c>
      <c r="H15" s="195">
        <f t="shared" si="2"/>
        <v>62</v>
      </c>
      <c r="I15" s="195">
        <f t="shared" si="2"/>
        <v>120</v>
      </c>
      <c r="J15" s="84">
        <f t="shared" si="3"/>
        <v>182</v>
      </c>
      <c r="K15" s="186" t="s">
        <v>228</v>
      </c>
      <c r="L15" s="42"/>
      <c r="M15" s="200"/>
      <c r="N15" s="200"/>
      <c r="O15" s="200"/>
      <c r="P15" s="200"/>
      <c r="Q15" s="200"/>
      <c r="R15" s="200"/>
      <c r="S15" s="200"/>
      <c r="T15" s="200"/>
      <c r="U15" s="200"/>
      <c r="V15" s="200"/>
      <c r="W15" s="200"/>
      <c r="X15" s="200"/>
      <c r="Y15" s="200"/>
      <c r="Z15" s="200"/>
      <c r="AA15" s="200"/>
      <c r="AB15" s="200"/>
      <c r="AC15" s="200"/>
      <c r="AD15" s="200"/>
      <c r="AE15" s="200"/>
      <c r="AF15" s="200"/>
      <c r="AG15" s="200"/>
      <c r="AH15" s="200"/>
      <c r="AI15" s="200"/>
      <c r="AJ15" s="200"/>
      <c r="AK15" s="200"/>
      <c r="AL15" s="200"/>
      <c r="AM15" s="200"/>
      <c r="AN15" s="200"/>
      <c r="AO15" s="200"/>
      <c r="AP15" s="200"/>
      <c r="AQ15" s="200"/>
      <c r="AR15" s="200"/>
      <c r="AS15" s="200"/>
      <c r="AT15" s="200"/>
      <c r="AU15" s="200"/>
      <c r="AV15" s="200"/>
      <c r="AW15" s="200"/>
      <c r="AX15" s="200"/>
      <c r="AY15" s="200"/>
      <c r="AZ15" s="200"/>
      <c r="BA15" s="200"/>
      <c r="BB15" s="200"/>
      <c r="BC15" s="200"/>
      <c r="BD15" s="200"/>
      <c r="BE15" s="200"/>
    </row>
    <row r="16" spans="1:57" s="203" customFormat="1" ht="27" customHeight="1" thickBot="1" x14ac:dyDescent="0.25">
      <c r="A16" s="138" t="s">
        <v>229</v>
      </c>
      <c r="B16" s="196">
        <v>59</v>
      </c>
      <c r="C16" s="196">
        <v>33</v>
      </c>
      <c r="D16" s="85">
        <f t="shared" si="0"/>
        <v>92</v>
      </c>
      <c r="E16" s="196">
        <v>85</v>
      </c>
      <c r="F16" s="196">
        <v>34</v>
      </c>
      <c r="G16" s="85">
        <f t="shared" si="1"/>
        <v>119</v>
      </c>
      <c r="H16" s="196">
        <f t="shared" si="2"/>
        <v>144</v>
      </c>
      <c r="I16" s="196">
        <f t="shared" si="2"/>
        <v>67</v>
      </c>
      <c r="J16" s="85">
        <f t="shared" si="3"/>
        <v>211</v>
      </c>
      <c r="K16" s="187" t="s">
        <v>36</v>
      </c>
      <c r="L16" s="49"/>
      <c r="M16" s="202"/>
      <c r="N16" s="202"/>
      <c r="O16" s="202"/>
      <c r="P16" s="202"/>
      <c r="Q16" s="202"/>
      <c r="R16" s="202"/>
      <c r="S16" s="202"/>
      <c r="T16" s="202"/>
      <c r="U16" s="202"/>
      <c r="V16" s="202"/>
      <c r="W16" s="202"/>
      <c r="X16" s="202"/>
      <c r="Y16" s="202"/>
      <c r="Z16" s="202"/>
      <c r="AA16" s="202"/>
      <c r="AB16" s="202"/>
      <c r="AC16" s="202"/>
      <c r="AD16" s="202"/>
      <c r="AE16" s="202"/>
      <c r="AF16" s="202"/>
      <c r="AG16" s="202"/>
      <c r="AH16" s="202"/>
      <c r="AI16" s="202"/>
      <c r="AJ16" s="202"/>
      <c r="AK16" s="202"/>
      <c r="AL16" s="202"/>
      <c r="AM16" s="202"/>
      <c r="AN16" s="202"/>
      <c r="AO16" s="202"/>
      <c r="AP16" s="202"/>
      <c r="AQ16" s="202"/>
      <c r="AR16" s="202"/>
      <c r="AS16" s="202"/>
      <c r="AT16" s="202"/>
      <c r="AU16" s="202"/>
      <c r="AV16" s="202"/>
      <c r="AW16" s="202"/>
      <c r="AX16" s="202"/>
      <c r="AY16" s="202"/>
      <c r="AZ16" s="202"/>
      <c r="BA16" s="202"/>
      <c r="BB16" s="202"/>
      <c r="BC16" s="202"/>
      <c r="BD16" s="202"/>
      <c r="BE16" s="202"/>
    </row>
    <row r="17" spans="1:57" s="201" customFormat="1" ht="27" customHeight="1" thickBot="1" x14ac:dyDescent="0.25">
      <c r="A17" s="137" t="s">
        <v>230</v>
      </c>
      <c r="B17" s="195">
        <v>3</v>
      </c>
      <c r="C17" s="195">
        <v>1</v>
      </c>
      <c r="D17" s="84">
        <f t="shared" si="0"/>
        <v>4</v>
      </c>
      <c r="E17" s="195">
        <v>3</v>
      </c>
      <c r="F17" s="195">
        <v>2</v>
      </c>
      <c r="G17" s="84">
        <f t="shared" si="1"/>
        <v>5</v>
      </c>
      <c r="H17" s="195">
        <f t="shared" si="2"/>
        <v>6</v>
      </c>
      <c r="I17" s="195">
        <f t="shared" si="2"/>
        <v>3</v>
      </c>
      <c r="J17" s="84">
        <f t="shared" si="3"/>
        <v>9</v>
      </c>
      <c r="K17" s="186" t="s">
        <v>37</v>
      </c>
      <c r="L17" s="42"/>
      <c r="M17" s="200"/>
      <c r="N17" s="200"/>
      <c r="O17" s="200"/>
      <c r="P17" s="200"/>
      <c r="Q17" s="200"/>
      <c r="R17" s="200"/>
      <c r="S17" s="200"/>
      <c r="T17" s="200"/>
      <c r="U17" s="200"/>
      <c r="V17" s="200"/>
      <c r="W17" s="200"/>
      <c r="X17" s="200"/>
      <c r="Y17" s="200"/>
      <c r="Z17" s="200"/>
      <c r="AA17" s="200"/>
      <c r="AB17" s="200"/>
      <c r="AC17" s="200"/>
      <c r="AD17" s="200"/>
      <c r="AE17" s="200"/>
      <c r="AF17" s="200"/>
      <c r="AG17" s="200"/>
      <c r="AH17" s="200"/>
      <c r="AI17" s="200"/>
      <c r="AJ17" s="200"/>
      <c r="AK17" s="200"/>
      <c r="AL17" s="200"/>
      <c r="AM17" s="200"/>
      <c r="AN17" s="200"/>
      <c r="AO17" s="200"/>
      <c r="AP17" s="200"/>
      <c r="AQ17" s="200"/>
      <c r="AR17" s="200"/>
      <c r="AS17" s="200"/>
      <c r="AT17" s="200"/>
      <c r="AU17" s="200"/>
      <c r="AV17" s="200"/>
      <c r="AW17" s="200"/>
      <c r="AX17" s="200"/>
      <c r="AY17" s="200"/>
      <c r="AZ17" s="200"/>
      <c r="BA17" s="200"/>
      <c r="BB17" s="200"/>
      <c r="BC17" s="200"/>
      <c r="BD17" s="200"/>
      <c r="BE17" s="200"/>
    </row>
    <row r="18" spans="1:57" s="204" customFormat="1" ht="27" customHeight="1" x14ac:dyDescent="0.2">
      <c r="A18" s="183" t="s">
        <v>231</v>
      </c>
      <c r="B18" s="197">
        <v>33</v>
      </c>
      <c r="C18" s="197">
        <v>28</v>
      </c>
      <c r="D18" s="86">
        <f t="shared" si="0"/>
        <v>61</v>
      </c>
      <c r="E18" s="197">
        <v>16</v>
      </c>
      <c r="F18" s="197">
        <v>13</v>
      </c>
      <c r="G18" s="86">
        <f t="shared" si="1"/>
        <v>29</v>
      </c>
      <c r="H18" s="197">
        <f t="shared" si="2"/>
        <v>49</v>
      </c>
      <c r="I18" s="197">
        <f t="shared" si="2"/>
        <v>41</v>
      </c>
      <c r="J18" s="86">
        <f t="shared" si="3"/>
        <v>90</v>
      </c>
      <c r="K18" s="188" t="s">
        <v>232</v>
      </c>
      <c r="L18" s="42"/>
      <c r="M18" s="200"/>
      <c r="N18" s="200"/>
      <c r="O18" s="200"/>
      <c r="P18" s="200"/>
      <c r="Q18" s="200"/>
      <c r="R18" s="200"/>
      <c r="S18" s="200"/>
      <c r="T18" s="200"/>
      <c r="U18" s="200"/>
      <c r="V18" s="200"/>
      <c r="W18" s="200"/>
      <c r="X18" s="200"/>
      <c r="Y18" s="200"/>
      <c r="Z18" s="200"/>
      <c r="AA18" s="200"/>
      <c r="AB18" s="200"/>
      <c r="AC18" s="200"/>
      <c r="AD18" s="200"/>
      <c r="AE18" s="200"/>
      <c r="AF18" s="200"/>
      <c r="AG18" s="200"/>
      <c r="AH18" s="200"/>
      <c r="AI18" s="200"/>
      <c r="AJ18" s="200"/>
      <c r="AK18" s="200"/>
      <c r="AL18" s="200"/>
      <c r="AM18" s="200"/>
      <c r="AN18" s="200"/>
      <c r="AO18" s="200"/>
      <c r="AP18" s="200"/>
      <c r="AQ18" s="200"/>
      <c r="AR18" s="200"/>
      <c r="AS18" s="200"/>
      <c r="AT18" s="200"/>
      <c r="AU18" s="200"/>
      <c r="AV18" s="200"/>
      <c r="AW18" s="200"/>
      <c r="AX18" s="200"/>
      <c r="AY18" s="200"/>
      <c r="AZ18" s="200"/>
      <c r="BA18" s="200"/>
      <c r="BB18" s="200"/>
      <c r="BC18" s="200"/>
      <c r="BD18" s="200"/>
      <c r="BE18" s="200"/>
    </row>
    <row r="19" spans="1:57" ht="22.5" customHeight="1" x14ac:dyDescent="0.2">
      <c r="A19" s="184" t="s">
        <v>53</v>
      </c>
      <c r="B19" s="198">
        <f t="shared" ref="B19:J19" si="4">SUM(B10:B18)</f>
        <v>196</v>
      </c>
      <c r="C19" s="198">
        <f t="shared" si="4"/>
        <v>127</v>
      </c>
      <c r="D19" s="198">
        <f t="shared" si="4"/>
        <v>323</v>
      </c>
      <c r="E19" s="198">
        <f t="shared" si="4"/>
        <v>362</v>
      </c>
      <c r="F19" s="198">
        <f t="shared" si="4"/>
        <v>178</v>
      </c>
      <c r="G19" s="198">
        <f t="shared" si="4"/>
        <v>440</v>
      </c>
      <c r="H19" s="198">
        <f t="shared" si="4"/>
        <v>558</v>
      </c>
      <c r="I19" s="198">
        <f t="shared" si="4"/>
        <v>305</v>
      </c>
      <c r="J19" s="198">
        <f t="shared" si="4"/>
        <v>863</v>
      </c>
      <c r="K19" s="189" t="s">
        <v>54</v>
      </c>
    </row>
    <row r="20" spans="1:57" ht="54.75" customHeight="1" x14ac:dyDescent="0.2"/>
    <row r="21" spans="1:57" ht="20.100000000000001" customHeight="1" x14ac:dyDescent="0.2">
      <c r="A21" s="423"/>
      <c r="B21" s="423"/>
      <c r="C21" s="423"/>
      <c r="D21" s="423"/>
      <c r="E21" s="423"/>
      <c r="F21" s="424"/>
      <c r="G21" s="424"/>
      <c r="H21" s="424"/>
      <c r="I21" s="424"/>
      <c r="J21" s="424"/>
      <c r="K21" s="424"/>
    </row>
    <row r="24" spans="1:57" ht="20.100000000000001" customHeight="1" x14ac:dyDescent="0.2">
      <c r="B24" s="53"/>
      <c r="C24" s="53"/>
      <c r="D24" s="53"/>
      <c r="E24" s="53"/>
      <c r="F24" s="53"/>
      <c r="G24" s="53"/>
      <c r="H24" s="53"/>
      <c r="I24" s="53"/>
      <c r="J24" s="53"/>
    </row>
    <row r="25" spans="1:57" ht="20.100000000000001" customHeight="1" x14ac:dyDescent="0.2">
      <c r="B25" s="53"/>
      <c r="C25" s="53"/>
      <c r="D25" s="53"/>
      <c r="E25" s="53"/>
      <c r="F25" s="53"/>
      <c r="G25" s="53"/>
      <c r="H25" s="53"/>
      <c r="I25" s="53"/>
      <c r="J25" s="53"/>
    </row>
    <row r="26" spans="1:57" ht="20.100000000000001" customHeight="1" x14ac:dyDescent="0.2">
      <c r="B26" s="53"/>
      <c r="C26" s="53"/>
      <c r="D26" s="53"/>
      <c r="E26" s="53"/>
      <c r="F26" s="53"/>
      <c r="G26" s="53"/>
      <c r="H26" s="53"/>
      <c r="I26" s="53"/>
      <c r="J26" s="53"/>
    </row>
  </sheetData>
  <mergeCells count="12">
    <mergeCell ref="A21:E21"/>
    <mergeCell ref="F21:K21"/>
    <mergeCell ref="A1:K1"/>
    <mergeCell ref="A3:K3"/>
    <mergeCell ref="A4:K4"/>
    <mergeCell ref="A7:A9"/>
    <mergeCell ref="B7:J7"/>
    <mergeCell ref="K7:K9"/>
    <mergeCell ref="B8:D8"/>
    <mergeCell ref="E8:G8"/>
    <mergeCell ref="H8:J8"/>
    <mergeCell ref="A2:K2"/>
  </mergeCells>
  <printOptions horizontalCentered="1"/>
  <pageMargins left="0" right="0" top="0.74803149606299213" bottom="0" header="0" footer="0"/>
  <pageSetup paperSize="9" scale="95"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6"/>
  <sheetViews>
    <sheetView rightToLeft="1" view="pageBreakPreview" zoomScaleNormal="100" zoomScaleSheetLayoutView="100" workbookViewId="0">
      <selection activeCell="A3" sqref="A3:K3"/>
    </sheetView>
  </sheetViews>
  <sheetFormatPr defaultColWidth="9.125" defaultRowHeight="20.100000000000001" customHeight="1" x14ac:dyDescent="0.2"/>
  <cols>
    <col min="1" max="1" width="23.375" style="52" customWidth="1"/>
    <col min="2" max="3" width="10.125" style="52" customWidth="1"/>
    <col min="4" max="4" width="10" style="52" customWidth="1"/>
    <col min="5" max="5" width="9.25" style="52" customWidth="1"/>
    <col min="6" max="6" width="9.625" style="52" customWidth="1"/>
    <col min="7" max="7" width="8.75" style="52" customWidth="1"/>
    <col min="8" max="8" width="8.875" style="52" customWidth="1"/>
    <col min="9" max="10" width="8.75" style="52" customWidth="1"/>
    <col min="11" max="11" width="25.75" style="52" customWidth="1"/>
    <col min="12" max="12" width="9.125" style="42"/>
    <col min="13" max="57" width="9.125" style="47"/>
    <col min="58" max="16384" width="9.125" style="27"/>
  </cols>
  <sheetData>
    <row r="1" spans="1:57" s="44" customFormat="1" ht="42" customHeight="1" x14ac:dyDescent="0.2">
      <c r="A1" s="417" t="s">
        <v>484</v>
      </c>
      <c r="B1" s="307"/>
      <c r="C1" s="307"/>
      <c r="D1" s="307"/>
      <c r="E1" s="307"/>
      <c r="F1" s="307"/>
      <c r="G1" s="307"/>
      <c r="H1" s="307"/>
      <c r="I1" s="307"/>
      <c r="J1" s="307"/>
      <c r="K1" s="307"/>
      <c r="L1" s="42"/>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row>
    <row r="2" spans="1:57" s="44" customFormat="1" ht="12.75" customHeight="1" x14ac:dyDescent="0.2">
      <c r="A2" s="422">
        <v>2011</v>
      </c>
      <c r="B2" s="422"/>
      <c r="C2" s="422"/>
      <c r="D2" s="422"/>
      <c r="E2" s="422"/>
      <c r="F2" s="422"/>
      <c r="G2" s="422"/>
      <c r="H2" s="422"/>
      <c r="I2" s="422"/>
      <c r="J2" s="422"/>
      <c r="K2" s="422"/>
      <c r="L2" s="42"/>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row>
    <row r="3" spans="1:57" s="44" customFormat="1" ht="33.75" customHeight="1" x14ac:dyDescent="0.2">
      <c r="A3" s="315" t="s">
        <v>541</v>
      </c>
      <c r="B3" s="310"/>
      <c r="C3" s="310"/>
      <c r="D3" s="310"/>
      <c r="E3" s="310"/>
      <c r="F3" s="310"/>
      <c r="G3" s="310"/>
      <c r="H3" s="310"/>
      <c r="I3" s="310"/>
      <c r="J3" s="310"/>
      <c r="K3" s="310"/>
      <c r="L3" s="42"/>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row>
    <row r="4" spans="1:57" s="44" customFormat="1" ht="14.25" customHeight="1" x14ac:dyDescent="0.2">
      <c r="A4" s="310">
        <v>2011</v>
      </c>
      <c r="B4" s="310"/>
      <c r="C4" s="310"/>
      <c r="D4" s="310"/>
      <c r="E4" s="310"/>
      <c r="F4" s="310"/>
      <c r="G4" s="310"/>
      <c r="H4" s="310"/>
      <c r="I4" s="310"/>
      <c r="J4" s="310"/>
      <c r="K4" s="310"/>
      <c r="L4" s="42"/>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row>
    <row r="5" spans="1:57" s="36" customFormat="1" ht="18" customHeight="1" x14ac:dyDescent="0.2">
      <c r="A5" s="193"/>
      <c r="B5" s="193"/>
      <c r="C5" s="193"/>
      <c r="D5" s="193"/>
      <c r="E5" s="193"/>
      <c r="F5" s="193"/>
      <c r="G5" s="193"/>
      <c r="H5" s="193"/>
      <c r="I5" s="193"/>
      <c r="J5" s="193"/>
      <c r="K5" s="193"/>
      <c r="L5" s="45"/>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row>
    <row r="6" spans="1:57" s="36" customFormat="1" ht="15" x14ac:dyDescent="0.2">
      <c r="A6" s="190" t="s">
        <v>485</v>
      </c>
      <c r="B6" s="191"/>
      <c r="C6" s="191"/>
      <c r="D6" s="191"/>
      <c r="E6" s="191"/>
      <c r="F6" s="191"/>
      <c r="G6" s="191"/>
      <c r="H6" s="191"/>
      <c r="I6" s="191"/>
      <c r="J6" s="191"/>
      <c r="K6" s="192" t="s">
        <v>486</v>
      </c>
      <c r="L6" s="45"/>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row>
    <row r="7" spans="1:57" s="23" customFormat="1" ht="20.25" customHeight="1" thickBot="1" x14ac:dyDescent="0.25">
      <c r="A7" s="426" t="s">
        <v>218</v>
      </c>
      <c r="B7" s="429" t="s">
        <v>317</v>
      </c>
      <c r="C7" s="429"/>
      <c r="D7" s="429"/>
      <c r="E7" s="429"/>
      <c r="F7" s="429"/>
      <c r="G7" s="429"/>
      <c r="H7" s="429"/>
      <c r="I7" s="429"/>
      <c r="J7" s="429"/>
      <c r="K7" s="430" t="s">
        <v>219</v>
      </c>
      <c r="L7" s="46"/>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row>
    <row r="8" spans="1:57" s="32" customFormat="1" ht="27.75" customHeight="1" thickBot="1" x14ac:dyDescent="0.25">
      <c r="A8" s="427"/>
      <c r="B8" s="433" t="s">
        <v>318</v>
      </c>
      <c r="C8" s="433"/>
      <c r="D8" s="433"/>
      <c r="E8" s="433" t="s">
        <v>319</v>
      </c>
      <c r="F8" s="433"/>
      <c r="G8" s="433"/>
      <c r="H8" s="434" t="s">
        <v>320</v>
      </c>
      <c r="I8" s="434"/>
      <c r="J8" s="434"/>
      <c r="K8" s="431"/>
      <c r="L8" s="42"/>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row>
    <row r="9" spans="1:57" s="201" customFormat="1" ht="30" customHeight="1" x14ac:dyDescent="0.2">
      <c r="A9" s="428"/>
      <c r="B9" s="199" t="s">
        <v>324</v>
      </c>
      <c r="C9" s="199" t="s">
        <v>325</v>
      </c>
      <c r="D9" s="199" t="s">
        <v>326</v>
      </c>
      <c r="E9" s="199" t="s">
        <v>324</v>
      </c>
      <c r="F9" s="199" t="s">
        <v>325</v>
      </c>
      <c r="G9" s="199" t="s">
        <v>326</v>
      </c>
      <c r="H9" s="199" t="s">
        <v>324</v>
      </c>
      <c r="I9" s="199" t="s">
        <v>325</v>
      </c>
      <c r="J9" s="199" t="s">
        <v>326</v>
      </c>
      <c r="K9" s="432"/>
      <c r="L9" s="42"/>
      <c r="M9" s="200"/>
      <c r="N9" s="200"/>
      <c r="O9" s="200"/>
      <c r="P9" s="200"/>
      <c r="Q9" s="200"/>
      <c r="R9" s="200"/>
      <c r="S9" s="200"/>
      <c r="T9" s="200"/>
      <c r="U9" s="200"/>
      <c r="V9" s="200"/>
      <c r="W9" s="200"/>
      <c r="X9" s="200"/>
      <c r="Y9" s="200"/>
      <c r="Z9" s="200"/>
      <c r="AA9" s="200"/>
      <c r="AB9" s="200"/>
      <c r="AC9" s="200"/>
      <c r="AD9" s="200"/>
      <c r="AE9" s="200"/>
      <c r="AF9" s="200"/>
      <c r="AG9" s="200"/>
      <c r="AH9" s="200"/>
      <c r="AI9" s="200"/>
      <c r="AJ9" s="200"/>
      <c r="AK9" s="200"/>
      <c r="AL9" s="200"/>
      <c r="AM9" s="200"/>
      <c r="AN9" s="200"/>
      <c r="AO9" s="200"/>
      <c r="AP9" s="200"/>
      <c r="AQ9" s="200"/>
      <c r="AR9" s="200"/>
      <c r="AS9" s="200"/>
      <c r="AT9" s="200"/>
      <c r="AU9" s="200"/>
      <c r="AV9" s="200"/>
      <c r="AW9" s="200"/>
      <c r="AX9" s="200"/>
      <c r="AY9" s="200"/>
      <c r="AZ9" s="200"/>
      <c r="BA9" s="200"/>
      <c r="BB9" s="200"/>
      <c r="BC9" s="200"/>
      <c r="BD9" s="200"/>
      <c r="BE9" s="200"/>
    </row>
    <row r="10" spans="1:57" s="203" customFormat="1" ht="23.25" customHeight="1" thickBot="1" x14ac:dyDescent="0.25">
      <c r="A10" s="136" t="s">
        <v>220</v>
      </c>
      <c r="B10" s="194">
        <v>1378</v>
      </c>
      <c r="C10" s="194">
        <v>1111</v>
      </c>
      <c r="D10" s="83">
        <f t="shared" ref="D10:D18" si="0">SUM(B10:C10)</f>
        <v>2489</v>
      </c>
      <c r="E10" s="194">
        <v>1193</v>
      </c>
      <c r="F10" s="194">
        <v>402</v>
      </c>
      <c r="G10" s="83">
        <f t="shared" ref="G10:G18" si="1">SUM(E10:F10)</f>
        <v>1595</v>
      </c>
      <c r="H10" s="194">
        <f t="shared" ref="H10:I18" si="2">(B10+E10)</f>
        <v>2571</v>
      </c>
      <c r="I10" s="194">
        <f t="shared" si="2"/>
        <v>1513</v>
      </c>
      <c r="J10" s="83">
        <f t="shared" ref="J10:J18" si="3">SUM(H10:I10)</f>
        <v>4084</v>
      </c>
      <c r="K10" s="185" t="s">
        <v>221</v>
      </c>
      <c r="L10" s="49"/>
      <c r="M10" s="202"/>
      <c r="N10" s="202"/>
      <c r="O10" s="202"/>
      <c r="P10" s="202"/>
      <c r="Q10" s="202"/>
      <c r="R10" s="202"/>
      <c r="S10" s="202"/>
      <c r="T10" s="202"/>
      <c r="U10" s="202"/>
      <c r="V10" s="202"/>
      <c r="W10" s="202"/>
      <c r="X10" s="202"/>
      <c r="Y10" s="202"/>
      <c r="Z10" s="202"/>
      <c r="AA10" s="202"/>
      <c r="AB10" s="202"/>
      <c r="AC10" s="202"/>
      <c r="AD10" s="202"/>
      <c r="AE10" s="202"/>
      <c r="AF10" s="202"/>
      <c r="AG10" s="202"/>
      <c r="AH10" s="202"/>
      <c r="AI10" s="202"/>
      <c r="AJ10" s="202"/>
      <c r="AK10" s="202"/>
      <c r="AL10" s="202"/>
      <c r="AM10" s="202"/>
      <c r="AN10" s="202"/>
      <c r="AO10" s="202"/>
      <c r="AP10" s="202"/>
      <c r="AQ10" s="202"/>
      <c r="AR10" s="202"/>
      <c r="AS10" s="202"/>
      <c r="AT10" s="202"/>
      <c r="AU10" s="202"/>
      <c r="AV10" s="202"/>
      <c r="AW10" s="202"/>
      <c r="AX10" s="202"/>
      <c r="AY10" s="202"/>
      <c r="AZ10" s="202"/>
      <c r="BA10" s="202"/>
      <c r="BB10" s="202"/>
      <c r="BC10" s="202"/>
      <c r="BD10" s="202"/>
      <c r="BE10" s="202"/>
    </row>
    <row r="11" spans="1:57" s="201" customFormat="1" ht="23.25" customHeight="1" thickBot="1" x14ac:dyDescent="0.25">
      <c r="A11" s="137" t="s">
        <v>222</v>
      </c>
      <c r="B11" s="195">
        <v>27</v>
      </c>
      <c r="C11" s="195">
        <v>25</v>
      </c>
      <c r="D11" s="84">
        <f t="shared" si="0"/>
        <v>52</v>
      </c>
      <c r="E11" s="195">
        <v>66</v>
      </c>
      <c r="F11" s="195">
        <v>28</v>
      </c>
      <c r="G11" s="84">
        <f t="shared" si="1"/>
        <v>94</v>
      </c>
      <c r="H11" s="195">
        <f t="shared" si="2"/>
        <v>93</v>
      </c>
      <c r="I11" s="195">
        <f t="shared" si="2"/>
        <v>53</v>
      </c>
      <c r="J11" s="84">
        <f t="shared" si="3"/>
        <v>146</v>
      </c>
      <c r="K11" s="186" t="s">
        <v>33</v>
      </c>
      <c r="L11" s="42"/>
      <c r="M11" s="200"/>
      <c r="N11" s="200"/>
      <c r="O11" s="200"/>
      <c r="P11" s="200"/>
      <c r="Q11" s="200"/>
      <c r="R11" s="200"/>
      <c r="S11" s="200"/>
      <c r="T11" s="200"/>
      <c r="U11" s="200"/>
      <c r="V11" s="200"/>
      <c r="W11" s="200"/>
      <c r="X11" s="200"/>
      <c r="Y11" s="200"/>
      <c r="Z11" s="200"/>
      <c r="AA11" s="200"/>
      <c r="AB11" s="200"/>
      <c r="AC11" s="200"/>
      <c r="AD11" s="200"/>
      <c r="AE11" s="200"/>
      <c r="AF11" s="200"/>
      <c r="AG11" s="200"/>
      <c r="AH11" s="200"/>
      <c r="AI11" s="200"/>
      <c r="AJ11" s="200"/>
      <c r="AK11" s="200"/>
      <c r="AL11" s="200"/>
      <c r="AM11" s="200"/>
      <c r="AN11" s="200"/>
      <c r="AO11" s="200"/>
      <c r="AP11" s="200"/>
      <c r="AQ11" s="200"/>
      <c r="AR11" s="200"/>
      <c r="AS11" s="200"/>
      <c r="AT11" s="200"/>
      <c r="AU11" s="200"/>
      <c r="AV11" s="200"/>
      <c r="AW11" s="200"/>
      <c r="AX11" s="200"/>
      <c r="AY11" s="200"/>
      <c r="AZ11" s="200"/>
      <c r="BA11" s="200"/>
      <c r="BB11" s="200"/>
      <c r="BC11" s="200"/>
      <c r="BD11" s="200"/>
      <c r="BE11" s="200"/>
    </row>
    <row r="12" spans="1:57" s="203" customFormat="1" ht="23.25" customHeight="1" thickBot="1" x14ac:dyDescent="0.25">
      <c r="A12" s="138" t="s">
        <v>223</v>
      </c>
      <c r="B12" s="196">
        <v>1</v>
      </c>
      <c r="C12" s="196">
        <v>1</v>
      </c>
      <c r="D12" s="85">
        <f t="shared" si="0"/>
        <v>2</v>
      </c>
      <c r="E12" s="196">
        <v>2</v>
      </c>
      <c r="F12" s="196">
        <v>1</v>
      </c>
      <c r="G12" s="85">
        <f t="shared" si="1"/>
        <v>3</v>
      </c>
      <c r="H12" s="196">
        <f t="shared" si="2"/>
        <v>3</v>
      </c>
      <c r="I12" s="196">
        <f t="shared" si="2"/>
        <v>2</v>
      </c>
      <c r="J12" s="85">
        <f t="shared" si="3"/>
        <v>5</v>
      </c>
      <c r="K12" s="187" t="s">
        <v>34</v>
      </c>
      <c r="L12" s="49"/>
      <c r="M12" s="202"/>
      <c r="N12" s="202"/>
      <c r="O12" s="202"/>
      <c r="P12" s="202"/>
      <c r="Q12" s="202"/>
      <c r="R12" s="202"/>
      <c r="S12" s="202"/>
      <c r="T12" s="202"/>
      <c r="U12" s="202"/>
      <c r="V12" s="202"/>
      <c r="W12" s="202"/>
      <c r="X12" s="202"/>
      <c r="Y12" s="202"/>
      <c r="Z12" s="202"/>
      <c r="AA12" s="202"/>
      <c r="AB12" s="202"/>
      <c r="AC12" s="202"/>
      <c r="AD12" s="202"/>
      <c r="AE12" s="202"/>
      <c r="AF12" s="202"/>
      <c r="AG12" s="202"/>
      <c r="AH12" s="202"/>
      <c r="AI12" s="202"/>
      <c r="AJ12" s="202"/>
      <c r="AK12" s="202"/>
      <c r="AL12" s="202"/>
      <c r="AM12" s="202"/>
      <c r="AN12" s="202"/>
      <c r="AO12" s="202"/>
      <c r="AP12" s="202"/>
      <c r="AQ12" s="202"/>
      <c r="AR12" s="202"/>
      <c r="AS12" s="202"/>
      <c r="AT12" s="202"/>
      <c r="AU12" s="202"/>
      <c r="AV12" s="202"/>
      <c r="AW12" s="202"/>
      <c r="AX12" s="202"/>
      <c r="AY12" s="202"/>
      <c r="AZ12" s="202"/>
      <c r="BA12" s="202"/>
      <c r="BB12" s="202"/>
      <c r="BC12" s="202"/>
      <c r="BD12" s="202"/>
      <c r="BE12" s="202"/>
    </row>
    <row r="13" spans="1:57" s="201" customFormat="1" ht="23.25" customHeight="1" thickBot="1" x14ac:dyDescent="0.25">
      <c r="A13" s="137" t="s">
        <v>224</v>
      </c>
      <c r="B13" s="195">
        <v>61</v>
      </c>
      <c r="C13" s="195">
        <v>15</v>
      </c>
      <c r="D13" s="84">
        <f t="shared" si="0"/>
        <v>76</v>
      </c>
      <c r="E13" s="195">
        <v>148</v>
      </c>
      <c r="F13" s="195">
        <v>50</v>
      </c>
      <c r="G13" s="84">
        <f t="shared" si="1"/>
        <v>198</v>
      </c>
      <c r="H13" s="195">
        <f t="shared" si="2"/>
        <v>209</v>
      </c>
      <c r="I13" s="195">
        <f t="shared" si="2"/>
        <v>65</v>
      </c>
      <c r="J13" s="84">
        <f t="shared" si="3"/>
        <v>274</v>
      </c>
      <c r="K13" s="186" t="s">
        <v>35</v>
      </c>
      <c r="L13" s="42"/>
      <c r="M13" s="200"/>
      <c r="N13" s="200"/>
      <c r="O13" s="200"/>
      <c r="P13" s="200"/>
      <c r="Q13" s="200"/>
      <c r="R13" s="200"/>
      <c r="S13" s="200"/>
      <c r="T13" s="200"/>
      <c r="U13" s="200"/>
      <c r="V13" s="200"/>
      <c r="W13" s="200"/>
      <c r="X13" s="200"/>
      <c r="Y13" s="200"/>
      <c r="Z13" s="200"/>
      <c r="AA13" s="200"/>
      <c r="AB13" s="200"/>
      <c r="AC13" s="200"/>
      <c r="AD13" s="200"/>
      <c r="AE13" s="200"/>
      <c r="AF13" s="200"/>
      <c r="AG13" s="200"/>
      <c r="AH13" s="200"/>
      <c r="AI13" s="200"/>
      <c r="AJ13" s="200"/>
      <c r="AK13" s="200"/>
      <c r="AL13" s="200"/>
      <c r="AM13" s="200"/>
      <c r="AN13" s="200"/>
      <c r="AO13" s="200"/>
      <c r="AP13" s="200"/>
      <c r="AQ13" s="200"/>
      <c r="AR13" s="200"/>
      <c r="AS13" s="200"/>
      <c r="AT13" s="200"/>
      <c r="AU13" s="200"/>
      <c r="AV13" s="200"/>
      <c r="AW13" s="200"/>
      <c r="AX13" s="200"/>
      <c r="AY13" s="200"/>
      <c r="AZ13" s="200"/>
      <c r="BA13" s="200"/>
      <c r="BB13" s="200"/>
      <c r="BC13" s="200"/>
      <c r="BD13" s="200"/>
      <c r="BE13" s="200"/>
    </row>
    <row r="14" spans="1:57" s="203" customFormat="1" ht="23.25" customHeight="1" thickBot="1" x14ac:dyDescent="0.25">
      <c r="A14" s="138" t="s">
        <v>225</v>
      </c>
      <c r="B14" s="196">
        <v>402</v>
      </c>
      <c r="C14" s="196">
        <v>198</v>
      </c>
      <c r="D14" s="85">
        <f t="shared" si="0"/>
        <v>600</v>
      </c>
      <c r="E14" s="196">
        <v>488</v>
      </c>
      <c r="F14" s="196">
        <v>202</v>
      </c>
      <c r="G14" s="85">
        <f t="shared" si="1"/>
        <v>690</v>
      </c>
      <c r="H14" s="196">
        <f t="shared" si="2"/>
        <v>890</v>
      </c>
      <c r="I14" s="196">
        <f t="shared" si="2"/>
        <v>400</v>
      </c>
      <c r="J14" s="85">
        <f t="shared" si="3"/>
        <v>1290</v>
      </c>
      <c r="K14" s="187" t="s">
        <v>226</v>
      </c>
      <c r="L14" s="49"/>
      <c r="M14" s="202"/>
      <c r="N14" s="202"/>
      <c r="O14" s="202"/>
      <c r="P14" s="202"/>
      <c r="Q14" s="202"/>
      <c r="R14" s="202"/>
      <c r="S14" s="202"/>
      <c r="T14" s="202"/>
      <c r="U14" s="202"/>
      <c r="V14" s="202"/>
      <c r="W14" s="202"/>
      <c r="X14" s="202"/>
      <c r="Y14" s="202"/>
      <c r="Z14" s="202"/>
      <c r="AA14" s="202"/>
      <c r="AB14" s="202"/>
      <c r="AC14" s="202"/>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c r="BB14" s="202"/>
      <c r="BC14" s="202"/>
      <c r="BD14" s="202"/>
      <c r="BE14" s="202"/>
    </row>
    <row r="15" spans="1:57" s="201" customFormat="1" ht="23.25" customHeight="1" thickBot="1" x14ac:dyDescent="0.25">
      <c r="A15" s="137" t="s">
        <v>227</v>
      </c>
      <c r="B15" s="195">
        <v>15</v>
      </c>
      <c r="C15" s="195">
        <v>31</v>
      </c>
      <c r="D15" s="84">
        <f t="shared" si="0"/>
        <v>46</v>
      </c>
      <c r="E15" s="195">
        <v>14</v>
      </c>
      <c r="F15" s="195">
        <v>15</v>
      </c>
      <c r="G15" s="84">
        <f t="shared" si="1"/>
        <v>29</v>
      </c>
      <c r="H15" s="195">
        <f t="shared" si="2"/>
        <v>29</v>
      </c>
      <c r="I15" s="195">
        <f t="shared" si="2"/>
        <v>46</v>
      </c>
      <c r="J15" s="84">
        <f t="shared" si="3"/>
        <v>75</v>
      </c>
      <c r="K15" s="186" t="s">
        <v>228</v>
      </c>
      <c r="L15" s="42"/>
      <c r="M15" s="200"/>
      <c r="N15" s="200"/>
      <c r="O15" s="200"/>
      <c r="P15" s="200"/>
      <c r="Q15" s="200"/>
      <c r="R15" s="200"/>
      <c r="S15" s="200"/>
      <c r="T15" s="200"/>
      <c r="U15" s="200"/>
      <c r="V15" s="200"/>
      <c r="W15" s="200"/>
      <c r="X15" s="200"/>
      <c r="Y15" s="200"/>
      <c r="Z15" s="200"/>
      <c r="AA15" s="200"/>
      <c r="AB15" s="200"/>
      <c r="AC15" s="200"/>
      <c r="AD15" s="200"/>
      <c r="AE15" s="200"/>
      <c r="AF15" s="200"/>
      <c r="AG15" s="200"/>
      <c r="AH15" s="200"/>
      <c r="AI15" s="200"/>
      <c r="AJ15" s="200"/>
      <c r="AK15" s="200"/>
      <c r="AL15" s="200"/>
      <c r="AM15" s="200"/>
      <c r="AN15" s="200"/>
      <c r="AO15" s="200"/>
      <c r="AP15" s="200"/>
      <c r="AQ15" s="200"/>
      <c r="AR15" s="200"/>
      <c r="AS15" s="200"/>
      <c r="AT15" s="200"/>
      <c r="AU15" s="200"/>
      <c r="AV15" s="200"/>
      <c r="AW15" s="200"/>
      <c r="AX15" s="200"/>
      <c r="AY15" s="200"/>
      <c r="AZ15" s="200"/>
      <c r="BA15" s="200"/>
      <c r="BB15" s="200"/>
      <c r="BC15" s="200"/>
      <c r="BD15" s="200"/>
      <c r="BE15" s="200"/>
    </row>
    <row r="16" spans="1:57" s="203" customFormat="1" ht="23.25" customHeight="1" thickBot="1" x14ac:dyDescent="0.25">
      <c r="A16" s="138" t="s">
        <v>229</v>
      </c>
      <c r="B16" s="196">
        <v>112</v>
      </c>
      <c r="C16" s="196">
        <v>41</v>
      </c>
      <c r="D16" s="85">
        <f t="shared" si="0"/>
        <v>153</v>
      </c>
      <c r="E16" s="196">
        <v>66</v>
      </c>
      <c r="F16" s="196">
        <v>35</v>
      </c>
      <c r="G16" s="85">
        <f t="shared" si="1"/>
        <v>101</v>
      </c>
      <c r="H16" s="196">
        <f t="shared" si="2"/>
        <v>178</v>
      </c>
      <c r="I16" s="196">
        <f t="shared" si="2"/>
        <v>76</v>
      </c>
      <c r="J16" s="85">
        <f t="shared" si="3"/>
        <v>254</v>
      </c>
      <c r="K16" s="187" t="s">
        <v>36</v>
      </c>
      <c r="L16" s="49"/>
      <c r="M16" s="202"/>
      <c r="N16" s="202"/>
      <c r="O16" s="202"/>
      <c r="P16" s="202"/>
      <c r="Q16" s="202"/>
      <c r="R16" s="202"/>
      <c r="S16" s="202"/>
      <c r="T16" s="202"/>
      <c r="U16" s="202"/>
      <c r="V16" s="202"/>
      <c r="W16" s="202"/>
      <c r="X16" s="202"/>
      <c r="Y16" s="202"/>
      <c r="Z16" s="202"/>
      <c r="AA16" s="202"/>
      <c r="AB16" s="202"/>
      <c r="AC16" s="202"/>
      <c r="AD16" s="202"/>
      <c r="AE16" s="202"/>
      <c r="AF16" s="202"/>
      <c r="AG16" s="202"/>
      <c r="AH16" s="202"/>
      <c r="AI16" s="202"/>
      <c r="AJ16" s="202"/>
      <c r="AK16" s="202"/>
      <c r="AL16" s="202"/>
      <c r="AM16" s="202"/>
      <c r="AN16" s="202"/>
      <c r="AO16" s="202"/>
      <c r="AP16" s="202"/>
      <c r="AQ16" s="202"/>
      <c r="AR16" s="202"/>
      <c r="AS16" s="202"/>
      <c r="AT16" s="202"/>
      <c r="AU16" s="202"/>
      <c r="AV16" s="202"/>
      <c r="AW16" s="202"/>
      <c r="AX16" s="202"/>
      <c r="AY16" s="202"/>
      <c r="AZ16" s="202"/>
      <c r="BA16" s="202"/>
      <c r="BB16" s="202"/>
      <c r="BC16" s="202"/>
      <c r="BD16" s="202"/>
      <c r="BE16" s="202"/>
    </row>
    <row r="17" spans="1:57" s="201" customFormat="1" ht="23.25" customHeight="1" thickBot="1" x14ac:dyDescent="0.25">
      <c r="A17" s="137" t="s">
        <v>230</v>
      </c>
      <c r="B17" s="195">
        <v>20</v>
      </c>
      <c r="C17" s="195">
        <v>10</v>
      </c>
      <c r="D17" s="84">
        <f t="shared" si="0"/>
        <v>30</v>
      </c>
      <c r="E17" s="195">
        <v>17</v>
      </c>
      <c r="F17" s="195">
        <v>5</v>
      </c>
      <c r="G17" s="84">
        <f t="shared" si="1"/>
        <v>22</v>
      </c>
      <c r="H17" s="195">
        <f t="shared" si="2"/>
        <v>37</v>
      </c>
      <c r="I17" s="195">
        <f t="shared" si="2"/>
        <v>15</v>
      </c>
      <c r="J17" s="84">
        <f t="shared" si="3"/>
        <v>52</v>
      </c>
      <c r="K17" s="186" t="s">
        <v>37</v>
      </c>
      <c r="L17" s="42"/>
      <c r="M17" s="200"/>
      <c r="N17" s="200"/>
      <c r="O17" s="200"/>
      <c r="P17" s="200"/>
      <c r="Q17" s="200"/>
      <c r="R17" s="200"/>
      <c r="S17" s="200"/>
      <c r="T17" s="200"/>
      <c r="U17" s="200"/>
      <c r="V17" s="200"/>
      <c r="W17" s="200"/>
      <c r="X17" s="200"/>
      <c r="Y17" s="200"/>
      <c r="Z17" s="200"/>
      <c r="AA17" s="200"/>
      <c r="AB17" s="200"/>
      <c r="AC17" s="200"/>
      <c r="AD17" s="200"/>
      <c r="AE17" s="200"/>
      <c r="AF17" s="200"/>
      <c r="AG17" s="200"/>
      <c r="AH17" s="200"/>
      <c r="AI17" s="200"/>
      <c r="AJ17" s="200"/>
      <c r="AK17" s="200"/>
      <c r="AL17" s="200"/>
      <c r="AM17" s="200"/>
      <c r="AN17" s="200"/>
      <c r="AO17" s="200"/>
      <c r="AP17" s="200"/>
      <c r="AQ17" s="200"/>
      <c r="AR17" s="200"/>
      <c r="AS17" s="200"/>
      <c r="AT17" s="200"/>
      <c r="AU17" s="200"/>
      <c r="AV17" s="200"/>
      <c r="AW17" s="200"/>
      <c r="AX17" s="200"/>
      <c r="AY17" s="200"/>
      <c r="AZ17" s="200"/>
      <c r="BA17" s="200"/>
      <c r="BB17" s="200"/>
      <c r="BC17" s="200"/>
      <c r="BD17" s="200"/>
      <c r="BE17" s="200"/>
    </row>
    <row r="18" spans="1:57" s="204" customFormat="1" ht="23.25" customHeight="1" x14ac:dyDescent="0.2">
      <c r="A18" s="183" t="s">
        <v>231</v>
      </c>
      <c r="B18" s="197">
        <v>59</v>
      </c>
      <c r="C18" s="197">
        <v>71</v>
      </c>
      <c r="D18" s="86">
        <f t="shared" si="0"/>
        <v>130</v>
      </c>
      <c r="E18" s="197">
        <v>32</v>
      </c>
      <c r="F18" s="197">
        <v>19</v>
      </c>
      <c r="G18" s="86">
        <f t="shared" si="1"/>
        <v>51</v>
      </c>
      <c r="H18" s="197">
        <f t="shared" si="2"/>
        <v>91</v>
      </c>
      <c r="I18" s="197">
        <f t="shared" si="2"/>
        <v>90</v>
      </c>
      <c r="J18" s="86">
        <f t="shared" si="3"/>
        <v>181</v>
      </c>
      <c r="K18" s="188" t="s">
        <v>232</v>
      </c>
      <c r="L18" s="42"/>
      <c r="M18" s="200"/>
      <c r="N18" s="200"/>
      <c r="O18" s="200"/>
      <c r="P18" s="200"/>
      <c r="Q18" s="200"/>
      <c r="R18" s="200"/>
      <c r="S18" s="200"/>
      <c r="T18" s="200"/>
      <c r="U18" s="200"/>
      <c r="V18" s="200"/>
      <c r="W18" s="200"/>
      <c r="X18" s="200"/>
      <c r="Y18" s="200"/>
      <c r="Z18" s="200"/>
      <c r="AA18" s="200"/>
      <c r="AB18" s="200"/>
      <c r="AC18" s="200"/>
      <c r="AD18" s="200"/>
      <c r="AE18" s="200"/>
      <c r="AF18" s="200"/>
      <c r="AG18" s="200"/>
      <c r="AH18" s="200"/>
      <c r="AI18" s="200"/>
      <c r="AJ18" s="200"/>
      <c r="AK18" s="200"/>
      <c r="AL18" s="200"/>
      <c r="AM18" s="200"/>
      <c r="AN18" s="200"/>
      <c r="AO18" s="200"/>
      <c r="AP18" s="200"/>
      <c r="AQ18" s="200"/>
      <c r="AR18" s="200"/>
      <c r="AS18" s="200"/>
      <c r="AT18" s="200"/>
      <c r="AU18" s="200"/>
      <c r="AV18" s="200"/>
      <c r="AW18" s="200"/>
      <c r="AX18" s="200"/>
      <c r="AY18" s="200"/>
      <c r="AZ18" s="200"/>
      <c r="BA18" s="200"/>
      <c r="BB18" s="200"/>
      <c r="BC18" s="200"/>
      <c r="BD18" s="200"/>
      <c r="BE18" s="200"/>
    </row>
    <row r="19" spans="1:57" ht="24" customHeight="1" x14ac:dyDescent="0.2">
      <c r="A19" s="184" t="s">
        <v>53</v>
      </c>
      <c r="B19" s="198">
        <f t="shared" ref="B19:J19" si="4">SUM(B10:B18)</f>
        <v>2075</v>
      </c>
      <c r="C19" s="198">
        <f t="shared" si="4"/>
        <v>1503</v>
      </c>
      <c r="D19" s="198">
        <f t="shared" si="4"/>
        <v>3578</v>
      </c>
      <c r="E19" s="198">
        <f t="shared" si="4"/>
        <v>2026</v>
      </c>
      <c r="F19" s="198">
        <f t="shared" si="4"/>
        <v>757</v>
      </c>
      <c r="G19" s="198">
        <f t="shared" si="4"/>
        <v>2783</v>
      </c>
      <c r="H19" s="198">
        <f t="shared" si="4"/>
        <v>4101</v>
      </c>
      <c r="I19" s="198">
        <f t="shared" si="4"/>
        <v>2260</v>
      </c>
      <c r="J19" s="198">
        <f t="shared" si="4"/>
        <v>6361</v>
      </c>
      <c r="K19" s="189" t="s">
        <v>54</v>
      </c>
    </row>
    <row r="20" spans="1:57" ht="17.25" customHeight="1" x14ac:dyDescent="0.2"/>
    <row r="21" spans="1:57" ht="51.75" customHeight="1" x14ac:dyDescent="0.2">
      <c r="A21" s="423" t="s">
        <v>304</v>
      </c>
      <c r="B21" s="423"/>
      <c r="C21" s="423"/>
      <c r="D21" s="423"/>
      <c r="E21" s="423"/>
      <c r="F21" s="424" t="s">
        <v>312</v>
      </c>
      <c r="G21" s="424"/>
      <c r="H21" s="424"/>
      <c r="I21" s="424"/>
      <c r="J21" s="424"/>
      <c r="K21" s="424"/>
    </row>
    <row r="24" spans="1:57" ht="20.100000000000001" customHeight="1" x14ac:dyDescent="0.2">
      <c r="B24" s="53"/>
      <c r="C24" s="53"/>
      <c r="D24" s="53"/>
      <c r="E24" s="53"/>
      <c r="F24" s="53"/>
      <c r="G24" s="53"/>
      <c r="H24" s="53"/>
      <c r="I24" s="53"/>
      <c r="J24" s="53"/>
    </row>
    <row r="25" spans="1:57" ht="20.100000000000001" customHeight="1" x14ac:dyDescent="0.2">
      <c r="B25" s="53"/>
      <c r="C25" s="53"/>
      <c r="D25" s="53"/>
      <c r="E25" s="53"/>
      <c r="F25" s="53"/>
      <c r="G25" s="53"/>
      <c r="H25" s="53"/>
      <c r="I25" s="53"/>
      <c r="J25" s="53"/>
    </row>
    <row r="26" spans="1:57" ht="20.100000000000001" customHeight="1" x14ac:dyDescent="0.2">
      <c r="B26" s="53"/>
      <c r="C26" s="53"/>
      <c r="D26" s="53"/>
      <c r="E26" s="53"/>
      <c r="F26" s="53"/>
      <c r="G26" s="53"/>
      <c r="H26" s="53"/>
      <c r="I26" s="53"/>
      <c r="J26" s="53"/>
    </row>
  </sheetData>
  <mergeCells count="12">
    <mergeCell ref="A21:E21"/>
    <mergeCell ref="F21:K21"/>
    <mergeCell ref="A1:K1"/>
    <mergeCell ref="A3:K3"/>
    <mergeCell ref="A4:K4"/>
    <mergeCell ref="A7:A9"/>
    <mergeCell ref="B7:J7"/>
    <mergeCell ref="K7:K9"/>
    <mergeCell ref="B8:D8"/>
    <mergeCell ref="E8:G8"/>
    <mergeCell ref="H8:J8"/>
    <mergeCell ref="A2:K2"/>
  </mergeCells>
  <printOptions horizontalCentered="1"/>
  <pageMargins left="0" right="0" top="0.74803149606299213" bottom="0" header="0" footer="0"/>
  <pageSetup paperSize="9" scale="95"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3"/>
  <sheetViews>
    <sheetView rightToLeft="1" view="pageBreakPreview" zoomScaleNormal="100" zoomScaleSheetLayoutView="100" workbookViewId="0">
      <selection activeCell="B15" sqref="B15"/>
    </sheetView>
  </sheetViews>
  <sheetFormatPr defaultColWidth="9.125" defaultRowHeight="20.100000000000001" customHeight="1" x14ac:dyDescent="0.2"/>
  <cols>
    <col min="1" max="1" width="23.375" style="52" customWidth="1"/>
    <col min="2" max="3" width="10.125" style="52" customWidth="1"/>
    <col min="4" max="4" width="10" style="52" customWidth="1"/>
    <col min="5" max="5" width="9.25" style="52" customWidth="1"/>
    <col min="6" max="6" width="9.625" style="52" customWidth="1"/>
    <col min="7" max="7" width="8.75" style="52" customWidth="1"/>
    <col min="8" max="8" width="8.875" style="52" customWidth="1"/>
    <col min="9" max="10" width="8.75" style="52" customWidth="1"/>
    <col min="11" max="11" width="25.75" style="52" customWidth="1"/>
    <col min="12" max="12" width="9.125" style="42"/>
    <col min="13" max="57" width="9.125" style="47"/>
    <col min="58" max="16384" width="9.125" style="27"/>
  </cols>
  <sheetData>
    <row r="1" spans="1:57" s="44" customFormat="1" ht="21.75" customHeight="1" x14ac:dyDescent="0.2">
      <c r="A1" s="307" t="s">
        <v>438</v>
      </c>
      <c r="B1" s="307"/>
      <c r="C1" s="307"/>
      <c r="D1" s="307"/>
      <c r="E1" s="307"/>
      <c r="F1" s="307"/>
      <c r="G1" s="307"/>
      <c r="H1" s="307"/>
      <c r="I1" s="307"/>
      <c r="J1" s="307"/>
      <c r="K1" s="307"/>
      <c r="L1" s="42"/>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row>
    <row r="2" spans="1:57" s="44" customFormat="1" ht="12.75" customHeight="1" x14ac:dyDescent="0.2">
      <c r="A2" s="422" t="s">
        <v>428</v>
      </c>
      <c r="B2" s="422"/>
      <c r="C2" s="422"/>
      <c r="D2" s="422"/>
      <c r="E2" s="422"/>
      <c r="F2" s="422"/>
      <c r="G2" s="422"/>
      <c r="H2" s="422"/>
      <c r="I2" s="422"/>
      <c r="J2" s="422"/>
      <c r="K2" s="422"/>
      <c r="L2" s="42"/>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row>
    <row r="3" spans="1:57" s="44" customFormat="1" ht="18" x14ac:dyDescent="0.2">
      <c r="A3" s="310" t="s">
        <v>462</v>
      </c>
      <c r="B3" s="310"/>
      <c r="C3" s="310"/>
      <c r="D3" s="310"/>
      <c r="E3" s="310"/>
      <c r="F3" s="310"/>
      <c r="G3" s="310"/>
      <c r="H3" s="310"/>
      <c r="I3" s="310"/>
      <c r="J3" s="310"/>
      <c r="K3" s="310"/>
      <c r="L3" s="42"/>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row>
    <row r="4" spans="1:57" s="44" customFormat="1" ht="14.25" customHeight="1" x14ac:dyDescent="0.2">
      <c r="A4" s="310" t="s">
        <v>430</v>
      </c>
      <c r="B4" s="310"/>
      <c r="C4" s="310"/>
      <c r="D4" s="310"/>
      <c r="E4" s="310"/>
      <c r="F4" s="310"/>
      <c r="G4" s="310"/>
      <c r="H4" s="310"/>
      <c r="I4" s="310"/>
      <c r="J4" s="310"/>
      <c r="K4" s="310"/>
      <c r="L4" s="42"/>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row>
    <row r="5" spans="1:57" s="36" customFormat="1" ht="18" customHeight="1" x14ac:dyDescent="0.2">
      <c r="A5" s="193"/>
      <c r="B5" s="193"/>
      <c r="C5" s="193"/>
      <c r="D5" s="193"/>
      <c r="E5" s="193"/>
      <c r="F5" s="193"/>
      <c r="G5" s="193"/>
      <c r="H5" s="193"/>
      <c r="I5" s="193"/>
      <c r="J5" s="193"/>
      <c r="K5" s="193"/>
      <c r="L5" s="45"/>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row>
    <row r="6" spans="1:57" s="23" customFormat="1" ht="15" x14ac:dyDescent="0.2">
      <c r="A6" s="190" t="s">
        <v>469</v>
      </c>
      <c r="B6" s="191"/>
      <c r="C6" s="191"/>
      <c r="D6" s="191"/>
      <c r="E6" s="191"/>
      <c r="F6" s="191"/>
      <c r="G6" s="191"/>
      <c r="H6" s="191"/>
      <c r="I6" s="191"/>
      <c r="J6" s="191"/>
      <c r="K6" s="192" t="s">
        <v>470</v>
      </c>
      <c r="L6" s="46"/>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row>
    <row r="7" spans="1:57" s="32" customFormat="1" ht="32.25" customHeight="1" thickBot="1" x14ac:dyDescent="0.25">
      <c r="A7" s="413" t="s">
        <v>258</v>
      </c>
      <c r="B7" s="418">
        <v>2009</v>
      </c>
      <c r="C7" s="419"/>
      <c r="D7" s="420"/>
      <c r="E7" s="421">
        <v>2010</v>
      </c>
      <c r="F7" s="421"/>
      <c r="G7" s="421"/>
      <c r="H7" s="421">
        <v>2011</v>
      </c>
      <c r="I7" s="421"/>
      <c r="J7" s="421"/>
      <c r="K7" s="415" t="s">
        <v>259</v>
      </c>
      <c r="L7" s="42"/>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row>
    <row r="8" spans="1:57" s="48" customFormat="1" ht="24.75" customHeight="1" x14ac:dyDescent="0.2">
      <c r="A8" s="414"/>
      <c r="B8" s="181" t="s">
        <v>324</v>
      </c>
      <c r="C8" s="181" t="s">
        <v>325</v>
      </c>
      <c r="D8" s="181" t="s">
        <v>326</v>
      </c>
      <c r="E8" s="181" t="s">
        <v>324</v>
      </c>
      <c r="F8" s="181" t="s">
        <v>325</v>
      </c>
      <c r="G8" s="181" t="s">
        <v>326</v>
      </c>
      <c r="H8" s="181" t="s">
        <v>324</v>
      </c>
      <c r="I8" s="181" t="s">
        <v>325</v>
      </c>
      <c r="J8" s="181" t="s">
        <v>326</v>
      </c>
      <c r="K8" s="416"/>
      <c r="L8" s="42"/>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row>
    <row r="9" spans="1:57" s="51" customFormat="1" ht="24.75" customHeight="1" thickBot="1" x14ac:dyDescent="0.25">
      <c r="A9" s="136" t="s">
        <v>260</v>
      </c>
      <c r="B9" s="194">
        <v>19</v>
      </c>
      <c r="C9" s="194">
        <v>11</v>
      </c>
      <c r="D9" s="83">
        <f>SUM(B9:C9)</f>
        <v>30</v>
      </c>
      <c r="E9" s="194">
        <v>20</v>
      </c>
      <c r="F9" s="194">
        <v>13</v>
      </c>
      <c r="G9" s="83">
        <f t="shared" ref="G9:G21" si="0">SUM(E9:F9)</f>
        <v>33</v>
      </c>
      <c r="H9" s="194">
        <v>22</v>
      </c>
      <c r="I9" s="194">
        <v>15</v>
      </c>
      <c r="J9" s="83">
        <f t="shared" ref="J9:J21" si="1">SUM(H9:I9)</f>
        <v>37</v>
      </c>
      <c r="K9" s="185" t="s">
        <v>261</v>
      </c>
      <c r="L9" s="49"/>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row>
    <row r="10" spans="1:57" s="48" customFormat="1" ht="24.75" customHeight="1" thickBot="1" x14ac:dyDescent="0.25">
      <c r="A10" s="137" t="s">
        <v>262</v>
      </c>
      <c r="B10" s="195">
        <v>25</v>
      </c>
      <c r="C10" s="195">
        <v>18</v>
      </c>
      <c r="D10" s="84">
        <f t="shared" ref="D10:D21" si="2">SUM(B10:C10)</f>
        <v>43</v>
      </c>
      <c r="E10" s="195">
        <v>23</v>
      </c>
      <c r="F10" s="195">
        <v>18</v>
      </c>
      <c r="G10" s="84">
        <f t="shared" si="0"/>
        <v>41</v>
      </c>
      <c r="H10" s="195">
        <v>25</v>
      </c>
      <c r="I10" s="195">
        <v>21</v>
      </c>
      <c r="J10" s="84">
        <f t="shared" si="1"/>
        <v>46</v>
      </c>
      <c r="K10" s="186" t="s">
        <v>263</v>
      </c>
      <c r="L10" s="42"/>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row>
    <row r="11" spans="1:57" s="51" customFormat="1" ht="24.75" customHeight="1" thickBot="1" x14ac:dyDescent="0.25">
      <c r="A11" s="138" t="s">
        <v>264</v>
      </c>
      <c r="B11" s="196">
        <v>8</v>
      </c>
      <c r="C11" s="196">
        <v>2</v>
      </c>
      <c r="D11" s="85">
        <f t="shared" si="2"/>
        <v>10</v>
      </c>
      <c r="E11" s="196">
        <v>2</v>
      </c>
      <c r="F11" s="196">
        <v>1</v>
      </c>
      <c r="G11" s="85">
        <f t="shared" si="0"/>
        <v>3</v>
      </c>
      <c r="H11" s="196">
        <v>3</v>
      </c>
      <c r="I11" s="196">
        <v>1</v>
      </c>
      <c r="J11" s="85">
        <f t="shared" si="1"/>
        <v>4</v>
      </c>
      <c r="K11" s="187" t="s">
        <v>265</v>
      </c>
      <c r="L11" s="49"/>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row>
    <row r="12" spans="1:57" s="48" customFormat="1" ht="24.75" customHeight="1" thickBot="1" x14ac:dyDescent="0.25">
      <c r="A12" s="137" t="s">
        <v>266</v>
      </c>
      <c r="B12" s="195">
        <v>22</v>
      </c>
      <c r="C12" s="195">
        <v>15</v>
      </c>
      <c r="D12" s="84">
        <f t="shared" si="2"/>
        <v>37</v>
      </c>
      <c r="E12" s="195">
        <v>18</v>
      </c>
      <c r="F12" s="195">
        <v>9</v>
      </c>
      <c r="G12" s="84">
        <f t="shared" si="0"/>
        <v>27</v>
      </c>
      <c r="H12" s="195">
        <v>18</v>
      </c>
      <c r="I12" s="195">
        <v>9</v>
      </c>
      <c r="J12" s="84">
        <f t="shared" si="1"/>
        <v>27</v>
      </c>
      <c r="K12" s="186" t="s">
        <v>267</v>
      </c>
      <c r="L12" s="42"/>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row>
    <row r="13" spans="1:57" s="51" customFormat="1" ht="24.75" customHeight="1" thickBot="1" x14ac:dyDescent="0.25">
      <c r="A13" s="138" t="s">
        <v>268</v>
      </c>
      <c r="B13" s="196">
        <v>5</v>
      </c>
      <c r="C13" s="196">
        <v>6</v>
      </c>
      <c r="D13" s="85">
        <f t="shared" si="2"/>
        <v>11</v>
      </c>
      <c r="E13" s="196">
        <v>4</v>
      </c>
      <c r="F13" s="196">
        <v>5</v>
      </c>
      <c r="G13" s="85">
        <f t="shared" si="0"/>
        <v>9</v>
      </c>
      <c r="H13" s="196">
        <v>4</v>
      </c>
      <c r="I13" s="196">
        <v>5</v>
      </c>
      <c r="J13" s="85">
        <f t="shared" si="1"/>
        <v>9</v>
      </c>
      <c r="K13" s="187" t="s">
        <v>269</v>
      </c>
      <c r="L13" s="49"/>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row>
    <row r="14" spans="1:57" s="48" customFormat="1" ht="24.75" customHeight="1" thickBot="1" x14ac:dyDescent="0.25">
      <c r="A14" s="137" t="s">
        <v>270</v>
      </c>
      <c r="B14" s="195">
        <v>8</v>
      </c>
      <c r="C14" s="195">
        <v>15</v>
      </c>
      <c r="D14" s="84">
        <f t="shared" si="2"/>
        <v>23</v>
      </c>
      <c r="E14" s="195">
        <v>9</v>
      </c>
      <c r="F14" s="195">
        <v>16</v>
      </c>
      <c r="G14" s="84">
        <f t="shared" si="0"/>
        <v>25</v>
      </c>
      <c r="H14" s="195">
        <v>11</v>
      </c>
      <c r="I14" s="195">
        <v>17</v>
      </c>
      <c r="J14" s="84">
        <f t="shared" si="1"/>
        <v>28</v>
      </c>
      <c r="K14" s="186" t="s">
        <v>271</v>
      </c>
      <c r="L14" s="42"/>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row>
    <row r="15" spans="1:57" s="51" customFormat="1" ht="24.75" customHeight="1" thickBot="1" x14ac:dyDescent="0.25">
      <c r="A15" s="138" t="s">
        <v>272</v>
      </c>
      <c r="B15" s="196">
        <v>0</v>
      </c>
      <c r="C15" s="196">
        <v>4</v>
      </c>
      <c r="D15" s="85">
        <f t="shared" si="2"/>
        <v>4</v>
      </c>
      <c r="E15" s="196">
        <v>0</v>
      </c>
      <c r="F15" s="196">
        <v>6</v>
      </c>
      <c r="G15" s="85">
        <f t="shared" si="0"/>
        <v>6</v>
      </c>
      <c r="H15" s="196">
        <v>6</v>
      </c>
      <c r="I15" s="196">
        <v>6</v>
      </c>
      <c r="J15" s="85">
        <f t="shared" si="1"/>
        <v>12</v>
      </c>
      <c r="K15" s="187" t="s">
        <v>273</v>
      </c>
      <c r="L15" s="49"/>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row>
    <row r="16" spans="1:57" s="48" customFormat="1" ht="24.75" customHeight="1" thickBot="1" x14ac:dyDescent="0.25">
      <c r="A16" s="137" t="s">
        <v>274</v>
      </c>
      <c r="B16" s="195">
        <v>18</v>
      </c>
      <c r="C16" s="195">
        <v>7</v>
      </c>
      <c r="D16" s="84">
        <f t="shared" si="2"/>
        <v>25</v>
      </c>
      <c r="E16" s="195">
        <v>14</v>
      </c>
      <c r="F16" s="195">
        <v>7</v>
      </c>
      <c r="G16" s="84">
        <f t="shared" si="0"/>
        <v>21</v>
      </c>
      <c r="H16" s="195">
        <v>14</v>
      </c>
      <c r="I16" s="195">
        <v>7</v>
      </c>
      <c r="J16" s="84">
        <f t="shared" si="1"/>
        <v>21</v>
      </c>
      <c r="K16" s="186" t="s">
        <v>275</v>
      </c>
      <c r="L16" s="42"/>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row>
    <row r="17" spans="1:57" s="51" customFormat="1" ht="24.75" customHeight="1" thickBot="1" x14ac:dyDescent="0.25">
      <c r="A17" s="138" t="s">
        <v>276</v>
      </c>
      <c r="B17" s="196">
        <v>5</v>
      </c>
      <c r="C17" s="196">
        <v>1</v>
      </c>
      <c r="D17" s="85">
        <f t="shared" si="2"/>
        <v>6</v>
      </c>
      <c r="E17" s="196">
        <v>5</v>
      </c>
      <c r="F17" s="196">
        <v>1</v>
      </c>
      <c r="G17" s="85">
        <f t="shared" si="0"/>
        <v>6</v>
      </c>
      <c r="H17" s="196">
        <v>10</v>
      </c>
      <c r="I17" s="196">
        <v>4</v>
      </c>
      <c r="J17" s="85">
        <f t="shared" si="1"/>
        <v>14</v>
      </c>
      <c r="K17" s="187" t="s">
        <v>277</v>
      </c>
      <c r="L17" s="49"/>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row>
    <row r="18" spans="1:57" s="48" customFormat="1" ht="24.75" customHeight="1" thickBot="1" x14ac:dyDescent="0.25">
      <c r="A18" s="137" t="s">
        <v>278</v>
      </c>
      <c r="B18" s="195">
        <v>0</v>
      </c>
      <c r="C18" s="195">
        <v>5</v>
      </c>
      <c r="D18" s="84">
        <f t="shared" si="2"/>
        <v>5</v>
      </c>
      <c r="E18" s="195">
        <v>0</v>
      </c>
      <c r="F18" s="195">
        <v>5</v>
      </c>
      <c r="G18" s="84">
        <f t="shared" si="0"/>
        <v>5</v>
      </c>
      <c r="H18" s="195">
        <v>1</v>
      </c>
      <c r="I18" s="195">
        <v>6</v>
      </c>
      <c r="J18" s="84">
        <f t="shared" si="1"/>
        <v>7</v>
      </c>
      <c r="K18" s="186" t="s">
        <v>279</v>
      </c>
      <c r="L18" s="42"/>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row>
    <row r="19" spans="1:57" s="51" customFormat="1" ht="24.75" customHeight="1" thickBot="1" x14ac:dyDescent="0.25">
      <c r="A19" s="138" t="s">
        <v>280</v>
      </c>
      <c r="B19" s="196">
        <v>102</v>
      </c>
      <c r="C19" s="196">
        <v>137</v>
      </c>
      <c r="D19" s="85">
        <f t="shared" si="2"/>
        <v>239</v>
      </c>
      <c r="E19" s="196">
        <v>106</v>
      </c>
      <c r="F19" s="196">
        <v>144</v>
      </c>
      <c r="G19" s="85">
        <f t="shared" si="0"/>
        <v>250</v>
      </c>
      <c r="H19" s="196">
        <v>138</v>
      </c>
      <c r="I19" s="196">
        <v>442</v>
      </c>
      <c r="J19" s="85">
        <v>580</v>
      </c>
      <c r="K19" s="187" t="s">
        <v>281</v>
      </c>
      <c r="L19" s="49"/>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row>
    <row r="20" spans="1:57" s="48" customFormat="1" ht="24.75" customHeight="1" thickBot="1" x14ac:dyDescent="0.25">
      <c r="A20" s="137" t="s">
        <v>282</v>
      </c>
      <c r="B20" s="195">
        <v>3</v>
      </c>
      <c r="C20" s="195">
        <v>10</v>
      </c>
      <c r="D20" s="84">
        <f t="shared" si="2"/>
        <v>13</v>
      </c>
      <c r="E20" s="195">
        <v>4</v>
      </c>
      <c r="F20" s="195">
        <v>12</v>
      </c>
      <c r="G20" s="84">
        <f t="shared" si="0"/>
        <v>16</v>
      </c>
      <c r="H20" s="195">
        <v>4</v>
      </c>
      <c r="I20" s="195">
        <v>11</v>
      </c>
      <c r="J20" s="84">
        <f t="shared" si="1"/>
        <v>15</v>
      </c>
      <c r="K20" s="186" t="s">
        <v>283</v>
      </c>
      <c r="L20" s="42"/>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row>
    <row r="21" spans="1:57" s="51" customFormat="1" ht="30" customHeight="1" x14ac:dyDescent="0.2">
      <c r="A21" s="183" t="s">
        <v>284</v>
      </c>
      <c r="B21" s="197">
        <v>30</v>
      </c>
      <c r="C21" s="197">
        <v>17</v>
      </c>
      <c r="D21" s="86">
        <f t="shared" si="2"/>
        <v>47</v>
      </c>
      <c r="E21" s="197">
        <v>38</v>
      </c>
      <c r="F21" s="197">
        <v>21</v>
      </c>
      <c r="G21" s="86">
        <f t="shared" si="0"/>
        <v>59</v>
      </c>
      <c r="H21" s="197">
        <v>38</v>
      </c>
      <c r="I21" s="197">
        <v>18</v>
      </c>
      <c r="J21" s="86">
        <f t="shared" si="1"/>
        <v>56</v>
      </c>
      <c r="K21" s="188" t="s">
        <v>285</v>
      </c>
      <c r="L21" s="49"/>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row>
    <row r="22" spans="1:57" ht="20.100000000000001" customHeight="1" x14ac:dyDescent="0.2">
      <c r="A22" s="205" t="s">
        <v>53</v>
      </c>
      <c r="B22" s="74">
        <f>SUM(B9:B21)</f>
        <v>245</v>
      </c>
      <c r="C22" s="74">
        <f>SUM(C9:C21)</f>
        <v>248</v>
      </c>
      <c r="D22" s="74">
        <f t="shared" ref="D22" si="3">B22+C22</f>
        <v>493</v>
      </c>
      <c r="E22" s="74">
        <f>SUM(E9:E21)</f>
        <v>243</v>
      </c>
      <c r="F22" s="74">
        <f>SUM(F9:F21)</f>
        <v>258</v>
      </c>
      <c r="G22" s="74">
        <f t="shared" ref="G22" si="4">SUM(E22:F22)</f>
        <v>501</v>
      </c>
      <c r="H22" s="74">
        <f>SUM(H9:H21)</f>
        <v>294</v>
      </c>
      <c r="I22" s="74">
        <f>SUM(I9:I21)</f>
        <v>562</v>
      </c>
      <c r="J22" s="74">
        <f>SUM(H22:I22)</f>
        <v>856</v>
      </c>
      <c r="K22" s="206" t="s">
        <v>13</v>
      </c>
    </row>
    <row r="23" spans="1:57" ht="20.100000000000001" customHeight="1" x14ac:dyDescent="0.2">
      <c r="B23" s="53"/>
      <c r="C23" s="53"/>
      <c r="D23" s="53"/>
      <c r="E23" s="53"/>
      <c r="F23" s="53"/>
      <c r="G23" s="53"/>
      <c r="H23" s="53"/>
      <c r="I23" s="53"/>
      <c r="J23" s="53"/>
    </row>
  </sheetData>
  <mergeCells count="9">
    <mergeCell ref="A1:K1"/>
    <mergeCell ref="A3:K3"/>
    <mergeCell ref="A4:K4"/>
    <mergeCell ref="B7:D7"/>
    <mergeCell ref="E7:G7"/>
    <mergeCell ref="H7:J7"/>
    <mergeCell ref="A7:A8"/>
    <mergeCell ref="K7:K8"/>
    <mergeCell ref="A2:K2"/>
  </mergeCells>
  <printOptions horizontalCentered="1"/>
  <pageMargins left="0" right="0" top="0.74803149606299213" bottom="0" header="0" footer="0"/>
  <pageSetup paperSize="9" scale="95"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9"/>
  <sheetViews>
    <sheetView rightToLeft="1" view="pageBreakPreview" zoomScaleNormal="100" zoomScaleSheetLayoutView="100" workbookViewId="0">
      <selection activeCell="A6" sqref="A6:XFD6"/>
    </sheetView>
  </sheetViews>
  <sheetFormatPr defaultColWidth="9.125" defaultRowHeight="20.100000000000001" customHeight="1" x14ac:dyDescent="0.2"/>
  <cols>
    <col min="1" max="1" width="23.375" style="52" customWidth="1"/>
    <col min="2" max="3" width="10.125" style="52" customWidth="1"/>
    <col min="4" max="4" width="10" style="52" customWidth="1"/>
    <col min="5" max="5" width="9.25" style="52" customWidth="1"/>
    <col min="6" max="6" width="9.625" style="52" customWidth="1"/>
    <col min="7" max="7" width="8.75" style="52" customWidth="1"/>
    <col min="8" max="8" width="8.875" style="52" customWidth="1"/>
    <col min="9" max="10" width="8.75" style="52" customWidth="1"/>
    <col min="11" max="11" width="25.75" style="52" customWidth="1"/>
    <col min="12" max="12" width="9.125" style="42"/>
    <col min="13" max="57" width="9.125" style="200"/>
    <col min="58" max="16384" width="9.125" style="204"/>
  </cols>
  <sheetData>
    <row r="1" spans="1:57" s="44" customFormat="1" ht="18" x14ac:dyDescent="0.2">
      <c r="A1" s="307" t="s">
        <v>439</v>
      </c>
      <c r="B1" s="307"/>
      <c r="C1" s="307"/>
      <c r="D1" s="307"/>
      <c r="E1" s="307"/>
      <c r="F1" s="307"/>
      <c r="G1" s="307"/>
      <c r="H1" s="307"/>
      <c r="I1" s="307"/>
      <c r="J1" s="307"/>
      <c r="K1" s="307"/>
      <c r="L1" s="42"/>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row>
    <row r="2" spans="1:57" s="288" customFormat="1" ht="14.25" customHeight="1" x14ac:dyDescent="0.2">
      <c r="A2" s="435">
        <v>2011</v>
      </c>
      <c r="B2" s="435"/>
      <c r="C2" s="435"/>
      <c r="D2" s="435"/>
      <c r="E2" s="435"/>
      <c r="F2" s="435"/>
      <c r="G2" s="435"/>
      <c r="H2" s="435"/>
      <c r="I2" s="435"/>
      <c r="J2" s="435"/>
      <c r="K2" s="435"/>
      <c r="L2" s="286"/>
      <c r="M2" s="287"/>
      <c r="N2" s="287"/>
      <c r="O2" s="287"/>
      <c r="P2" s="287"/>
      <c r="Q2" s="287"/>
      <c r="R2" s="287"/>
      <c r="S2" s="287"/>
      <c r="T2" s="287"/>
      <c r="U2" s="287"/>
      <c r="V2" s="287"/>
      <c r="W2" s="287"/>
      <c r="X2" s="287"/>
      <c r="Y2" s="287"/>
      <c r="Z2" s="287"/>
      <c r="AA2" s="287"/>
      <c r="AB2" s="287"/>
      <c r="AC2" s="287"/>
      <c r="AD2" s="287"/>
      <c r="AE2" s="287"/>
      <c r="AF2" s="287"/>
      <c r="AG2" s="287"/>
      <c r="AH2" s="287"/>
      <c r="AI2" s="287"/>
      <c r="AJ2" s="287"/>
      <c r="AK2" s="287"/>
      <c r="AL2" s="287"/>
      <c r="AM2" s="287"/>
      <c r="AN2" s="287"/>
      <c r="AO2" s="287"/>
      <c r="AP2" s="287"/>
      <c r="AQ2" s="287"/>
      <c r="AR2" s="287"/>
      <c r="AS2" s="287"/>
      <c r="AT2" s="287"/>
      <c r="AU2" s="287"/>
      <c r="AV2" s="287"/>
      <c r="AW2" s="287"/>
      <c r="AX2" s="287"/>
      <c r="AY2" s="287"/>
      <c r="AZ2" s="287"/>
      <c r="BA2" s="287"/>
      <c r="BB2" s="287"/>
      <c r="BC2" s="287"/>
      <c r="BD2" s="287"/>
      <c r="BE2" s="287"/>
    </row>
    <row r="3" spans="1:57" s="44" customFormat="1" ht="18" x14ac:dyDescent="0.2">
      <c r="A3" s="310" t="s">
        <v>463</v>
      </c>
      <c r="B3" s="310"/>
      <c r="C3" s="310"/>
      <c r="D3" s="310"/>
      <c r="E3" s="310"/>
      <c r="F3" s="310"/>
      <c r="G3" s="310"/>
      <c r="H3" s="310"/>
      <c r="I3" s="310"/>
      <c r="J3" s="310"/>
      <c r="K3" s="310"/>
      <c r="L3" s="42"/>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row>
    <row r="4" spans="1:57" s="44" customFormat="1" ht="14.25" customHeight="1" x14ac:dyDescent="0.2">
      <c r="A4" s="310">
        <v>2011</v>
      </c>
      <c r="B4" s="310"/>
      <c r="C4" s="310"/>
      <c r="D4" s="310"/>
      <c r="E4" s="310"/>
      <c r="F4" s="310"/>
      <c r="G4" s="310"/>
      <c r="H4" s="310"/>
      <c r="I4" s="310"/>
      <c r="J4" s="310"/>
      <c r="K4" s="310"/>
      <c r="L4" s="42"/>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row>
    <row r="5" spans="1:57" s="36" customFormat="1" ht="18" customHeight="1" x14ac:dyDescent="0.2">
      <c r="A5" s="282"/>
      <c r="B5" s="282"/>
      <c r="C5" s="282"/>
      <c r="D5" s="282"/>
      <c r="E5" s="282"/>
      <c r="F5" s="282"/>
      <c r="G5" s="282"/>
      <c r="H5" s="282"/>
      <c r="I5" s="282"/>
      <c r="J5" s="282"/>
      <c r="K5" s="282"/>
      <c r="L5" s="45"/>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row>
    <row r="6" spans="1:57" s="36" customFormat="1" ht="15" x14ac:dyDescent="0.2">
      <c r="A6" s="190" t="s">
        <v>471</v>
      </c>
      <c r="B6" s="191"/>
      <c r="C6" s="191"/>
      <c r="D6" s="191"/>
      <c r="E6" s="191"/>
      <c r="F6" s="191"/>
      <c r="G6" s="191"/>
      <c r="H6" s="191"/>
      <c r="I6" s="191"/>
      <c r="J6" s="191"/>
      <c r="K6" s="192" t="s">
        <v>472</v>
      </c>
      <c r="L6" s="45"/>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row>
    <row r="7" spans="1:57" s="23" customFormat="1" ht="20.25" customHeight="1" thickBot="1" x14ac:dyDescent="0.25">
      <c r="A7" s="426" t="s">
        <v>258</v>
      </c>
      <c r="B7" s="429" t="s">
        <v>317</v>
      </c>
      <c r="C7" s="429"/>
      <c r="D7" s="429"/>
      <c r="E7" s="429"/>
      <c r="F7" s="429"/>
      <c r="G7" s="429"/>
      <c r="H7" s="429"/>
      <c r="I7" s="429"/>
      <c r="J7" s="429"/>
      <c r="K7" s="430" t="s">
        <v>259</v>
      </c>
      <c r="L7" s="46"/>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row>
    <row r="8" spans="1:57" s="32" customFormat="1" ht="27.75" customHeight="1" thickBot="1" x14ac:dyDescent="0.25">
      <c r="A8" s="427"/>
      <c r="B8" s="433" t="s">
        <v>318</v>
      </c>
      <c r="C8" s="433"/>
      <c r="D8" s="433"/>
      <c r="E8" s="433" t="s">
        <v>319</v>
      </c>
      <c r="F8" s="433"/>
      <c r="G8" s="433"/>
      <c r="H8" s="434" t="s">
        <v>320</v>
      </c>
      <c r="I8" s="434"/>
      <c r="J8" s="434"/>
      <c r="K8" s="431"/>
      <c r="L8" s="42"/>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row>
    <row r="9" spans="1:57" s="201" customFormat="1" ht="24.75" customHeight="1" x14ac:dyDescent="0.2">
      <c r="A9" s="428"/>
      <c r="B9" s="199" t="s">
        <v>324</v>
      </c>
      <c r="C9" s="199" t="s">
        <v>325</v>
      </c>
      <c r="D9" s="199" t="s">
        <v>326</v>
      </c>
      <c r="E9" s="199" t="s">
        <v>324</v>
      </c>
      <c r="F9" s="199" t="s">
        <v>325</v>
      </c>
      <c r="G9" s="199" t="s">
        <v>326</v>
      </c>
      <c r="H9" s="199" t="s">
        <v>324</v>
      </c>
      <c r="I9" s="199" t="s">
        <v>325</v>
      </c>
      <c r="J9" s="199" t="s">
        <v>326</v>
      </c>
      <c r="K9" s="432"/>
      <c r="L9" s="42"/>
      <c r="M9" s="200"/>
      <c r="N9" s="200"/>
      <c r="O9" s="200"/>
      <c r="P9" s="200"/>
      <c r="Q9" s="200"/>
      <c r="R9" s="200"/>
      <c r="S9" s="200"/>
      <c r="T9" s="200"/>
      <c r="U9" s="200"/>
      <c r="V9" s="200"/>
      <c r="W9" s="200"/>
      <c r="X9" s="200"/>
      <c r="Y9" s="200"/>
      <c r="Z9" s="200"/>
      <c r="AA9" s="200"/>
      <c r="AB9" s="200"/>
      <c r="AC9" s="200"/>
      <c r="AD9" s="200"/>
      <c r="AE9" s="200"/>
      <c r="AF9" s="200"/>
      <c r="AG9" s="200"/>
      <c r="AH9" s="200"/>
      <c r="AI9" s="200"/>
      <c r="AJ9" s="200"/>
      <c r="AK9" s="200"/>
      <c r="AL9" s="200"/>
      <c r="AM9" s="200"/>
      <c r="AN9" s="200"/>
      <c r="AO9" s="200"/>
      <c r="AP9" s="200"/>
      <c r="AQ9" s="200"/>
      <c r="AR9" s="200"/>
      <c r="AS9" s="200"/>
      <c r="AT9" s="200"/>
      <c r="AU9" s="200"/>
      <c r="AV9" s="200"/>
      <c r="AW9" s="200"/>
      <c r="AX9" s="200"/>
      <c r="AY9" s="200"/>
      <c r="AZ9" s="200"/>
      <c r="BA9" s="200"/>
      <c r="BB9" s="200"/>
      <c r="BC9" s="200"/>
      <c r="BD9" s="200"/>
      <c r="BE9" s="200"/>
    </row>
    <row r="10" spans="1:57" s="203" customFormat="1" ht="25.5" customHeight="1" thickBot="1" x14ac:dyDescent="0.25">
      <c r="A10" s="136" t="s">
        <v>260</v>
      </c>
      <c r="B10" s="194">
        <v>5</v>
      </c>
      <c r="C10" s="194">
        <v>3</v>
      </c>
      <c r="D10" s="83">
        <f>SUM(B10+C10)</f>
        <v>8</v>
      </c>
      <c r="E10" s="194">
        <v>17</v>
      </c>
      <c r="F10" s="194">
        <v>12</v>
      </c>
      <c r="G10" s="83">
        <f>SUM(E10+F10)</f>
        <v>29</v>
      </c>
      <c r="H10" s="194">
        <f>(B10+E10)</f>
        <v>22</v>
      </c>
      <c r="I10" s="194">
        <f>(C10+F10)</f>
        <v>15</v>
      </c>
      <c r="J10" s="83">
        <f>(H10+I10)</f>
        <v>37</v>
      </c>
      <c r="K10" s="185" t="s">
        <v>261</v>
      </c>
      <c r="L10" s="49"/>
      <c r="M10" s="202"/>
      <c r="N10" s="202"/>
      <c r="O10" s="202"/>
      <c r="P10" s="202"/>
      <c r="Q10" s="202"/>
      <c r="R10" s="202"/>
      <c r="S10" s="202"/>
      <c r="T10" s="202"/>
      <c r="U10" s="202"/>
      <c r="V10" s="202"/>
      <c r="W10" s="202"/>
      <c r="X10" s="202"/>
      <c r="Y10" s="202"/>
      <c r="Z10" s="202"/>
      <c r="AA10" s="202"/>
      <c r="AB10" s="202"/>
      <c r="AC10" s="202"/>
      <c r="AD10" s="202"/>
      <c r="AE10" s="202"/>
      <c r="AF10" s="202"/>
      <c r="AG10" s="202"/>
      <c r="AH10" s="202"/>
      <c r="AI10" s="202"/>
      <c r="AJ10" s="202"/>
      <c r="AK10" s="202"/>
      <c r="AL10" s="202"/>
      <c r="AM10" s="202"/>
      <c r="AN10" s="202"/>
      <c r="AO10" s="202"/>
      <c r="AP10" s="202"/>
      <c r="AQ10" s="202"/>
      <c r="AR10" s="202"/>
      <c r="AS10" s="202"/>
      <c r="AT10" s="202"/>
      <c r="AU10" s="202"/>
      <c r="AV10" s="202"/>
      <c r="AW10" s="202"/>
      <c r="AX10" s="202"/>
      <c r="AY10" s="202"/>
      <c r="AZ10" s="202"/>
      <c r="BA10" s="202"/>
      <c r="BB10" s="202"/>
      <c r="BC10" s="202"/>
      <c r="BD10" s="202"/>
      <c r="BE10" s="202"/>
    </row>
    <row r="11" spans="1:57" s="201" customFormat="1" ht="25.5" customHeight="1" thickBot="1" x14ac:dyDescent="0.25">
      <c r="A11" s="137" t="s">
        <v>262</v>
      </c>
      <c r="B11" s="195">
        <v>0</v>
      </c>
      <c r="C11" s="195">
        <v>2</v>
      </c>
      <c r="D11" s="84">
        <f t="shared" ref="D11:D22" si="0">SUM(B11+C11)</f>
        <v>2</v>
      </c>
      <c r="E11" s="195">
        <v>25</v>
      </c>
      <c r="F11" s="195">
        <v>19</v>
      </c>
      <c r="G11" s="84">
        <f t="shared" ref="G11:G22" si="1">SUM(E11+F11)</f>
        <v>44</v>
      </c>
      <c r="H11" s="195">
        <f t="shared" ref="H11:H22" si="2">(B11+E11)</f>
        <v>25</v>
      </c>
      <c r="I11" s="195">
        <f t="shared" ref="I11:I22" si="3">(C11+F11)</f>
        <v>21</v>
      </c>
      <c r="J11" s="84">
        <f t="shared" ref="J11:J22" si="4">(H11+I11)</f>
        <v>46</v>
      </c>
      <c r="K11" s="186" t="s">
        <v>263</v>
      </c>
      <c r="L11" s="42"/>
      <c r="M11" s="200"/>
      <c r="N11" s="200"/>
      <c r="O11" s="200"/>
      <c r="P11" s="200"/>
      <c r="Q11" s="200"/>
      <c r="R11" s="200"/>
      <c r="S11" s="200"/>
      <c r="T11" s="200"/>
      <c r="U11" s="200"/>
      <c r="V11" s="200"/>
      <c r="W11" s="200"/>
      <c r="X11" s="200"/>
      <c r="Y11" s="200"/>
      <c r="Z11" s="200"/>
      <c r="AA11" s="200"/>
      <c r="AB11" s="200"/>
      <c r="AC11" s="200"/>
      <c r="AD11" s="200"/>
      <c r="AE11" s="200"/>
      <c r="AF11" s="200"/>
      <c r="AG11" s="200"/>
      <c r="AH11" s="200"/>
      <c r="AI11" s="200"/>
      <c r="AJ11" s="200"/>
      <c r="AK11" s="200"/>
      <c r="AL11" s="200"/>
      <c r="AM11" s="200"/>
      <c r="AN11" s="200"/>
      <c r="AO11" s="200"/>
      <c r="AP11" s="200"/>
      <c r="AQ11" s="200"/>
      <c r="AR11" s="200"/>
      <c r="AS11" s="200"/>
      <c r="AT11" s="200"/>
      <c r="AU11" s="200"/>
      <c r="AV11" s="200"/>
      <c r="AW11" s="200"/>
      <c r="AX11" s="200"/>
      <c r="AY11" s="200"/>
      <c r="AZ11" s="200"/>
      <c r="BA11" s="200"/>
      <c r="BB11" s="200"/>
      <c r="BC11" s="200"/>
      <c r="BD11" s="200"/>
      <c r="BE11" s="200"/>
    </row>
    <row r="12" spans="1:57" s="203" customFormat="1" ht="25.5" customHeight="1" thickBot="1" x14ac:dyDescent="0.25">
      <c r="A12" s="138" t="s">
        <v>264</v>
      </c>
      <c r="B12" s="196">
        <v>0</v>
      </c>
      <c r="C12" s="196">
        <v>0</v>
      </c>
      <c r="D12" s="85">
        <f t="shared" si="0"/>
        <v>0</v>
      </c>
      <c r="E12" s="196">
        <v>3</v>
      </c>
      <c r="F12" s="196">
        <v>1</v>
      </c>
      <c r="G12" s="85">
        <f t="shared" si="1"/>
        <v>4</v>
      </c>
      <c r="H12" s="196">
        <f t="shared" si="2"/>
        <v>3</v>
      </c>
      <c r="I12" s="196">
        <f t="shared" si="3"/>
        <v>1</v>
      </c>
      <c r="J12" s="85">
        <f t="shared" si="4"/>
        <v>4</v>
      </c>
      <c r="K12" s="187" t="s">
        <v>265</v>
      </c>
      <c r="L12" s="49"/>
      <c r="M12" s="202"/>
      <c r="N12" s="202"/>
      <c r="O12" s="202"/>
      <c r="P12" s="202"/>
      <c r="Q12" s="202"/>
      <c r="R12" s="202"/>
      <c r="S12" s="202"/>
      <c r="T12" s="202"/>
      <c r="U12" s="202"/>
      <c r="V12" s="202"/>
      <c r="W12" s="202"/>
      <c r="X12" s="202"/>
      <c r="Y12" s="202"/>
      <c r="Z12" s="202"/>
      <c r="AA12" s="202"/>
      <c r="AB12" s="202"/>
      <c r="AC12" s="202"/>
      <c r="AD12" s="202"/>
      <c r="AE12" s="202"/>
      <c r="AF12" s="202"/>
      <c r="AG12" s="202"/>
      <c r="AH12" s="202"/>
      <c r="AI12" s="202"/>
      <c r="AJ12" s="202"/>
      <c r="AK12" s="202"/>
      <c r="AL12" s="202"/>
      <c r="AM12" s="202"/>
      <c r="AN12" s="202"/>
      <c r="AO12" s="202"/>
      <c r="AP12" s="202"/>
      <c r="AQ12" s="202"/>
      <c r="AR12" s="202"/>
      <c r="AS12" s="202"/>
      <c r="AT12" s="202"/>
      <c r="AU12" s="202"/>
      <c r="AV12" s="202"/>
      <c r="AW12" s="202"/>
      <c r="AX12" s="202"/>
      <c r="AY12" s="202"/>
      <c r="AZ12" s="202"/>
      <c r="BA12" s="202"/>
      <c r="BB12" s="202"/>
      <c r="BC12" s="202"/>
      <c r="BD12" s="202"/>
      <c r="BE12" s="202"/>
    </row>
    <row r="13" spans="1:57" s="201" customFormat="1" ht="25.5" customHeight="1" thickBot="1" x14ac:dyDescent="0.25">
      <c r="A13" s="137" t="s">
        <v>266</v>
      </c>
      <c r="B13" s="195">
        <v>2</v>
      </c>
      <c r="C13" s="195">
        <v>0</v>
      </c>
      <c r="D13" s="84">
        <f t="shared" si="0"/>
        <v>2</v>
      </c>
      <c r="E13" s="195">
        <v>16</v>
      </c>
      <c r="F13" s="195">
        <v>9</v>
      </c>
      <c r="G13" s="84">
        <f t="shared" si="1"/>
        <v>25</v>
      </c>
      <c r="H13" s="195">
        <f t="shared" si="2"/>
        <v>18</v>
      </c>
      <c r="I13" s="195">
        <f t="shared" si="3"/>
        <v>9</v>
      </c>
      <c r="J13" s="84">
        <f t="shared" si="4"/>
        <v>27</v>
      </c>
      <c r="K13" s="186" t="s">
        <v>267</v>
      </c>
      <c r="L13" s="42"/>
      <c r="M13" s="200"/>
      <c r="N13" s="200"/>
      <c r="O13" s="200"/>
      <c r="P13" s="200"/>
      <c r="Q13" s="200"/>
      <c r="R13" s="200"/>
      <c r="S13" s="200"/>
      <c r="T13" s="200"/>
      <c r="U13" s="200"/>
      <c r="V13" s="200"/>
      <c r="W13" s="200"/>
      <c r="X13" s="200"/>
      <c r="Y13" s="200"/>
      <c r="Z13" s="200"/>
      <c r="AA13" s="200"/>
      <c r="AB13" s="200"/>
      <c r="AC13" s="200"/>
      <c r="AD13" s="200"/>
      <c r="AE13" s="200"/>
      <c r="AF13" s="200"/>
      <c r="AG13" s="200"/>
      <c r="AH13" s="200"/>
      <c r="AI13" s="200"/>
      <c r="AJ13" s="200"/>
      <c r="AK13" s="200"/>
      <c r="AL13" s="200"/>
      <c r="AM13" s="200"/>
      <c r="AN13" s="200"/>
      <c r="AO13" s="200"/>
      <c r="AP13" s="200"/>
      <c r="AQ13" s="200"/>
      <c r="AR13" s="200"/>
      <c r="AS13" s="200"/>
      <c r="AT13" s="200"/>
      <c r="AU13" s="200"/>
      <c r="AV13" s="200"/>
      <c r="AW13" s="200"/>
      <c r="AX13" s="200"/>
      <c r="AY13" s="200"/>
      <c r="AZ13" s="200"/>
      <c r="BA13" s="200"/>
      <c r="BB13" s="200"/>
      <c r="BC13" s="200"/>
      <c r="BD13" s="200"/>
      <c r="BE13" s="200"/>
    </row>
    <row r="14" spans="1:57" s="203" customFormat="1" ht="25.5" customHeight="1" thickBot="1" x14ac:dyDescent="0.25">
      <c r="A14" s="138" t="s">
        <v>268</v>
      </c>
      <c r="B14" s="196">
        <v>0</v>
      </c>
      <c r="C14" s="196">
        <v>3</v>
      </c>
      <c r="D14" s="85">
        <f t="shared" si="0"/>
        <v>3</v>
      </c>
      <c r="E14" s="196">
        <v>4</v>
      </c>
      <c r="F14" s="196">
        <v>2</v>
      </c>
      <c r="G14" s="85">
        <f t="shared" si="1"/>
        <v>6</v>
      </c>
      <c r="H14" s="196">
        <f t="shared" si="2"/>
        <v>4</v>
      </c>
      <c r="I14" s="196">
        <f t="shared" si="3"/>
        <v>5</v>
      </c>
      <c r="J14" s="85">
        <f t="shared" si="4"/>
        <v>9</v>
      </c>
      <c r="K14" s="187" t="s">
        <v>269</v>
      </c>
      <c r="L14" s="49"/>
      <c r="M14" s="202"/>
      <c r="N14" s="202"/>
      <c r="O14" s="202"/>
      <c r="P14" s="202"/>
      <c r="Q14" s="202"/>
      <c r="R14" s="202"/>
      <c r="S14" s="202"/>
      <c r="T14" s="202"/>
      <c r="U14" s="202"/>
      <c r="V14" s="202"/>
      <c r="W14" s="202"/>
      <c r="X14" s="202"/>
      <c r="Y14" s="202"/>
      <c r="Z14" s="202"/>
      <c r="AA14" s="202"/>
      <c r="AB14" s="202"/>
      <c r="AC14" s="202"/>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c r="BB14" s="202"/>
      <c r="BC14" s="202"/>
      <c r="BD14" s="202"/>
      <c r="BE14" s="202"/>
    </row>
    <row r="15" spans="1:57" s="201" customFormat="1" ht="25.5" customHeight="1" thickBot="1" x14ac:dyDescent="0.25">
      <c r="A15" s="137" t="s">
        <v>270</v>
      </c>
      <c r="B15" s="195">
        <v>0</v>
      </c>
      <c r="C15" s="195">
        <v>0</v>
      </c>
      <c r="D15" s="84">
        <f t="shared" si="0"/>
        <v>0</v>
      </c>
      <c r="E15" s="195">
        <v>11</v>
      </c>
      <c r="F15" s="195">
        <v>17</v>
      </c>
      <c r="G15" s="84">
        <f t="shared" si="1"/>
        <v>28</v>
      </c>
      <c r="H15" s="195">
        <f t="shared" si="2"/>
        <v>11</v>
      </c>
      <c r="I15" s="195">
        <f t="shared" si="3"/>
        <v>17</v>
      </c>
      <c r="J15" s="84">
        <f t="shared" si="4"/>
        <v>28</v>
      </c>
      <c r="K15" s="186" t="s">
        <v>271</v>
      </c>
      <c r="L15" s="42"/>
      <c r="M15" s="200"/>
      <c r="N15" s="200"/>
      <c r="O15" s="200"/>
      <c r="P15" s="200"/>
      <c r="Q15" s="200"/>
      <c r="R15" s="200"/>
      <c r="S15" s="200"/>
      <c r="T15" s="200"/>
      <c r="U15" s="200"/>
      <c r="V15" s="200"/>
      <c r="W15" s="200"/>
      <c r="X15" s="200"/>
      <c r="Y15" s="200"/>
      <c r="Z15" s="200"/>
      <c r="AA15" s="200"/>
      <c r="AB15" s="200"/>
      <c r="AC15" s="200"/>
      <c r="AD15" s="200"/>
      <c r="AE15" s="200"/>
      <c r="AF15" s="200"/>
      <c r="AG15" s="200"/>
      <c r="AH15" s="200"/>
      <c r="AI15" s="200"/>
      <c r="AJ15" s="200"/>
      <c r="AK15" s="200"/>
      <c r="AL15" s="200"/>
      <c r="AM15" s="200"/>
      <c r="AN15" s="200"/>
      <c r="AO15" s="200"/>
      <c r="AP15" s="200"/>
      <c r="AQ15" s="200"/>
      <c r="AR15" s="200"/>
      <c r="AS15" s="200"/>
      <c r="AT15" s="200"/>
      <c r="AU15" s="200"/>
      <c r="AV15" s="200"/>
      <c r="AW15" s="200"/>
      <c r="AX15" s="200"/>
      <c r="AY15" s="200"/>
      <c r="AZ15" s="200"/>
      <c r="BA15" s="200"/>
      <c r="BB15" s="200"/>
      <c r="BC15" s="200"/>
      <c r="BD15" s="200"/>
      <c r="BE15" s="200"/>
    </row>
    <row r="16" spans="1:57" s="203" customFormat="1" ht="25.5" customHeight="1" thickBot="1" x14ac:dyDescent="0.25">
      <c r="A16" s="138" t="s">
        <v>272</v>
      </c>
      <c r="B16" s="196">
        <v>0</v>
      </c>
      <c r="C16" s="196">
        <v>0</v>
      </c>
      <c r="D16" s="85">
        <f t="shared" si="0"/>
        <v>0</v>
      </c>
      <c r="E16" s="196">
        <v>6</v>
      </c>
      <c r="F16" s="196">
        <v>6</v>
      </c>
      <c r="G16" s="85">
        <f t="shared" si="1"/>
        <v>12</v>
      </c>
      <c r="H16" s="196">
        <f t="shared" si="2"/>
        <v>6</v>
      </c>
      <c r="I16" s="196">
        <f t="shared" si="3"/>
        <v>6</v>
      </c>
      <c r="J16" s="85">
        <f t="shared" si="4"/>
        <v>12</v>
      </c>
      <c r="K16" s="187" t="s">
        <v>273</v>
      </c>
      <c r="L16" s="49"/>
      <c r="M16" s="202"/>
      <c r="N16" s="202"/>
      <c r="O16" s="202"/>
      <c r="P16" s="202"/>
      <c r="Q16" s="202"/>
      <c r="R16" s="202"/>
      <c r="S16" s="202"/>
      <c r="T16" s="202"/>
      <c r="U16" s="202"/>
      <c r="V16" s="202"/>
      <c r="W16" s="202"/>
      <c r="X16" s="202"/>
      <c r="Y16" s="202"/>
      <c r="Z16" s="202"/>
      <c r="AA16" s="202"/>
      <c r="AB16" s="202"/>
      <c r="AC16" s="202"/>
      <c r="AD16" s="202"/>
      <c r="AE16" s="202"/>
      <c r="AF16" s="202"/>
      <c r="AG16" s="202"/>
      <c r="AH16" s="202"/>
      <c r="AI16" s="202"/>
      <c r="AJ16" s="202"/>
      <c r="AK16" s="202"/>
      <c r="AL16" s="202"/>
      <c r="AM16" s="202"/>
      <c r="AN16" s="202"/>
      <c r="AO16" s="202"/>
      <c r="AP16" s="202"/>
      <c r="AQ16" s="202"/>
      <c r="AR16" s="202"/>
      <c r="AS16" s="202"/>
      <c r="AT16" s="202"/>
      <c r="AU16" s="202"/>
      <c r="AV16" s="202"/>
      <c r="AW16" s="202"/>
      <c r="AX16" s="202"/>
      <c r="AY16" s="202"/>
      <c r="AZ16" s="202"/>
      <c r="BA16" s="202"/>
      <c r="BB16" s="202"/>
      <c r="BC16" s="202"/>
      <c r="BD16" s="202"/>
      <c r="BE16" s="202"/>
    </row>
    <row r="17" spans="1:57" s="201" customFormat="1" ht="25.5" customHeight="1" thickBot="1" x14ac:dyDescent="0.25">
      <c r="A17" s="137" t="s">
        <v>274</v>
      </c>
      <c r="B17" s="195">
        <v>5</v>
      </c>
      <c r="C17" s="195">
        <v>3</v>
      </c>
      <c r="D17" s="84">
        <f t="shared" si="0"/>
        <v>8</v>
      </c>
      <c r="E17" s="195">
        <v>9</v>
      </c>
      <c r="F17" s="195">
        <v>4</v>
      </c>
      <c r="G17" s="84">
        <f t="shared" si="1"/>
        <v>13</v>
      </c>
      <c r="H17" s="195">
        <f t="shared" si="2"/>
        <v>14</v>
      </c>
      <c r="I17" s="195">
        <f t="shared" si="3"/>
        <v>7</v>
      </c>
      <c r="J17" s="84">
        <f t="shared" si="4"/>
        <v>21</v>
      </c>
      <c r="K17" s="186" t="s">
        <v>275</v>
      </c>
      <c r="L17" s="42"/>
      <c r="M17" s="200"/>
      <c r="N17" s="200"/>
      <c r="O17" s="200"/>
      <c r="P17" s="200"/>
      <c r="Q17" s="200"/>
      <c r="R17" s="200"/>
      <c r="S17" s="200"/>
      <c r="T17" s="200"/>
      <c r="U17" s="200"/>
      <c r="V17" s="200"/>
      <c r="W17" s="200"/>
      <c r="X17" s="200"/>
      <c r="Y17" s="200"/>
      <c r="Z17" s="200"/>
      <c r="AA17" s="200"/>
      <c r="AB17" s="200"/>
      <c r="AC17" s="200"/>
      <c r="AD17" s="200"/>
      <c r="AE17" s="200"/>
      <c r="AF17" s="200"/>
      <c r="AG17" s="200"/>
      <c r="AH17" s="200"/>
      <c r="AI17" s="200"/>
      <c r="AJ17" s="200"/>
      <c r="AK17" s="200"/>
      <c r="AL17" s="200"/>
      <c r="AM17" s="200"/>
      <c r="AN17" s="200"/>
      <c r="AO17" s="200"/>
      <c r="AP17" s="200"/>
      <c r="AQ17" s="200"/>
      <c r="AR17" s="200"/>
      <c r="AS17" s="200"/>
      <c r="AT17" s="200"/>
      <c r="AU17" s="200"/>
      <c r="AV17" s="200"/>
      <c r="AW17" s="200"/>
      <c r="AX17" s="200"/>
      <c r="AY17" s="200"/>
      <c r="AZ17" s="200"/>
      <c r="BA17" s="200"/>
      <c r="BB17" s="200"/>
      <c r="BC17" s="200"/>
      <c r="BD17" s="200"/>
      <c r="BE17" s="200"/>
    </row>
    <row r="18" spans="1:57" s="203" customFormat="1" ht="25.5" customHeight="1" thickBot="1" x14ac:dyDescent="0.25">
      <c r="A18" s="138" t="s">
        <v>276</v>
      </c>
      <c r="B18" s="196">
        <v>0</v>
      </c>
      <c r="C18" s="196">
        <v>1</v>
      </c>
      <c r="D18" s="85">
        <f t="shared" si="0"/>
        <v>1</v>
      </c>
      <c r="E18" s="196">
        <v>10</v>
      </c>
      <c r="F18" s="196">
        <v>3</v>
      </c>
      <c r="G18" s="85">
        <f t="shared" si="1"/>
        <v>13</v>
      </c>
      <c r="H18" s="196">
        <f t="shared" si="2"/>
        <v>10</v>
      </c>
      <c r="I18" s="196">
        <f t="shared" si="3"/>
        <v>4</v>
      </c>
      <c r="J18" s="85">
        <f t="shared" si="4"/>
        <v>14</v>
      </c>
      <c r="K18" s="187" t="s">
        <v>277</v>
      </c>
      <c r="L18" s="49"/>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2"/>
      <c r="AJ18" s="202"/>
      <c r="AK18" s="202"/>
      <c r="AL18" s="202"/>
      <c r="AM18" s="202"/>
      <c r="AN18" s="202"/>
      <c r="AO18" s="202"/>
      <c r="AP18" s="202"/>
      <c r="AQ18" s="202"/>
      <c r="AR18" s="202"/>
      <c r="AS18" s="202"/>
      <c r="AT18" s="202"/>
      <c r="AU18" s="202"/>
      <c r="AV18" s="202"/>
      <c r="AW18" s="202"/>
      <c r="AX18" s="202"/>
      <c r="AY18" s="202"/>
      <c r="AZ18" s="202"/>
      <c r="BA18" s="202"/>
      <c r="BB18" s="202"/>
      <c r="BC18" s="202"/>
      <c r="BD18" s="202"/>
      <c r="BE18" s="202"/>
    </row>
    <row r="19" spans="1:57" s="201" customFormat="1" ht="25.5" customHeight="1" thickBot="1" x14ac:dyDescent="0.25">
      <c r="A19" s="137" t="s">
        <v>278</v>
      </c>
      <c r="B19" s="195">
        <v>0</v>
      </c>
      <c r="C19" s="195">
        <v>1</v>
      </c>
      <c r="D19" s="84">
        <f t="shared" si="0"/>
        <v>1</v>
      </c>
      <c r="E19" s="195">
        <v>1</v>
      </c>
      <c r="F19" s="195">
        <v>5</v>
      </c>
      <c r="G19" s="84">
        <f t="shared" si="1"/>
        <v>6</v>
      </c>
      <c r="H19" s="195">
        <f t="shared" si="2"/>
        <v>1</v>
      </c>
      <c r="I19" s="195">
        <f t="shared" si="3"/>
        <v>6</v>
      </c>
      <c r="J19" s="84">
        <f t="shared" si="4"/>
        <v>7</v>
      </c>
      <c r="K19" s="186" t="s">
        <v>279</v>
      </c>
      <c r="L19" s="42"/>
      <c r="M19" s="200"/>
      <c r="N19" s="200"/>
      <c r="O19" s="200"/>
      <c r="P19" s="200"/>
      <c r="Q19" s="200"/>
      <c r="R19" s="200"/>
      <c r="S19" s="200"/>
      <c r="T19" s="200"/>
      <c r="U19" s="200"/>
      <c r="V19" s="200"/>
      <c r="W19" s="200"/>
      <c r="X19" s="200"/>
      <c r="Y19" s="200"/>
      <c r="Z19" s="200"/>
      <c r="AA19" s="200"/>
      <c r="AB19" s="200"/>
      <c r="AC19" s="200"/>
      <c r="AD19" s="200"/>
      <c r="AE19" s="200"/>
      <c r="AF19" s="200"/>
      <c r="AG19" s="200"/>
      <c r="AH19" s="200"/>
      <c r="AI19" s="200"/>
      <c r="AJ19" s="200"/>
      <c r="AK19" s="200"/>
      <c r="AL19" s="200"/>
      <c r="AM19" s="200"/>
      <c r="AN19" s="200"/>
      <c r="AO19" s="200"/>
      <c r="AP19" s="200"/>
      <c r="AQ19" s="200"/>
      <c r="AR19" s="200"/>
      <c r="AS19" s="200"/>
      <c r="AT19" s="200"/>
      <c r="AU19" s="200"/>
      <c r="AV19" s="200"/>
      <c r="AW19" s="200"/>
      <c r="AX19" s="200"/>
      <c r="AY19" s="200"/>
      <c r="AZ19" s="200"/>
      <c r="BA19" s="200"/>
      <c r="BB19" s="200"/>
      <c r="BC19" s="200"/>
      <c r="BD19" s="200"/>
      <c r="BE19" s="200"/>
    </row>
    <row r="20" spans="1:57" s="203" customFormat="1" ht="25.5" customHeight="1" thickBot="1" x14ac:dyDescent="0.25">
      <c r="A20" s="138" t="s">
        <v>280</v>
      </c>
      <c r="B20" s="196">
        <v>4</v>
      </c>
      <c r="C20" s="196">
        <v>45</v>
      </c>
      <c r="D20" s="85">
        <f t="shared" si="0"/>
        <v>49</v>
      </c>
      <c r="E20" s="196">
        <v>134</v>
      </c>
      <c r="F20" s="196">
        <v>397</v>
      </c>
      <c r="G20" s="85">
        <f t="shared" si="1"/>
        <v>531</v>
      </c>
      <c r="H20" s="196">
        <f t="shared" si="2"/>
        <v>138</v>
      </c>
      <c r="I20" s="196">
        <f t="shared" si="3"/>
        <v>442</v>
      </c>
      <c r="J20" s="85">
        <f t="shared" si="4"/>
        <v>580</v>
      </c>
      <c r="K20" s="187" t="s">
        <v>281</v>
      </c>
      <c r="L20" s="49"/>
      <c r="M20" s="202"/>
      <c r="N20" s="202"/>
      <c r="O20" s="202"/>
      <c r="P20" s="202"/>
      <c r="Q20" s="202"/>
      <c r="R20" s="202"/>
      <c r="S20" s="202"/>
      <c r="T20" s="202"/>
      <c r="U20" s="202"/>
      <c r="V20" s="202"/>
      <c r="W20" s="202"/>
      <c r="X20" s="202"/>
      <c r="Y20" s="202"/>
      <c r="Z20" s="202"/>
      <c r="AA20" s="202"/>
      <c r="AB20" s="202"/>
      <c r="AC20" s="202"/>
      <c r="AD20" s="202"/>
      <c r="AE20" s="202"/>
      <c r="AF20" s="202"/>
      <c r="AG20" s="202"/>
      <c r="AH20" s="202"/>
      <c r="AI20" s="202"/>
      <c r="AJ20" s="202"/>
      <c r="AK20" s="202"/>
      <c r="AL20" s="202"/>
      <c r="AM20" s="202"/>
      <c r="AN20" s="202"/>
      <c r="AO20" s="202"/>
      <c r="AP20" s="202"/>
      <c r="AQ20" s="202"/>
      <c r="AR20" s="202"/>
      <c r="AS20" s="202"/>
      <c r="AT20" s="202"/>
      <c r="AU20" s="202"/>
      <c r="AV20" s="202"/>
      <c r="AW20" s="202"/>
      <c r="AX20" s="202"/>
      <c r="AY20" s="202"/>
      <c r="AZ20" s="202"/>
      <c r="BA20" s="202"/>
      <c r="BB20" s="202"/>
      <c r="BC20" s="202"/>
      <c r="BD20" s="202"/>
      <c r="BE20" s="202"/>
    </row>
    <row r="21" spans="1:57" s="201" customFormat="1" ht="25.5" customHeight="1" thickBot="1" x14ac:dyDescent="0.25">
      <c r="A21" s="137" t="s">
        <v>282</v>
      </c>
      <c r="B21" s="195">
        <v>0</v>
      </c>
      <c r="C21" s="195">
        <v>6</v>
      </c>
      <c r="D21" s="84">
        <f t="shared" si="0"/>
        <v>6</v>
      </c>
      <c r="E21" s="195">
        <v>4</v>
      </c>
      <c r="F21" s="195">
        <v>5</v>
      </c>
      <c r="G21" s="84">
        <f t="shared" si="1"/>
        <v>9</v>
      </c>
      <c r="H21" s="195">
        <f t="shared" si="2"/>
        <v>4</v>
      </c>
      <c r="I21" s="195">
        <f t="shared" si="3"/>
        <v>11</v>
      </c>
      <c r="J21" s="84">
        <f t="shared" si="4"/>
        <v>15</v>
      </c>
      <c r="K21" s="186" t="s">
        <v>283</v>
      </c>
      <c r="L21" s="42"/>
      <c r="M21" s="200"/>
      <c r="N21" s="200"/>
      <c r="O21" s="200"/>
      <c r="P21" s="200"/>
      <c r="Q21" s="200"/>
      <c r="R21" s="200"/>
      <c r="S21" s="200"/>
      <c r="T21" s="200"/>
      <c r="U21" s="200"/>
      <c r="V21" s="200"/>
      <c r="W21" s="200"/>
      <c r="X21" s="200"/>
      <c r="Y21" s="200"/>
      <c r="Z21" s="200"/>
      <c r="AA21" s="200"/>
      <c r="AB21" s="200"/>
      <c r="AC21" s="200"/>
      <c r="AD21" s="200"/>
      <c r="AE21" s="200"/>
      <c r="AF21" s="200"/>
      <c r="AG21" s="200"/>
      <c r="AH21" s="200"/>
      <c r="AI21" s="200"/>
      <c r="AJ21" s="200"/>
      <c r="AK21" s="200"/>
      <c r="AL21" s="200"/>
      <c r="AM21" s="200"/>
      <c r="AN21" s="200"/>
      <c r="AO21" s="200"/>
      <c r="AP21" s="200"/>
      <c r="AQ21" s="200"/>
      <c r="AR21" s="200"/>
      <c r="AS21" s="200"/>
      <c r="AT21" s="200"/>
      <c r="AU21" s="200"/>
      <c r="AV21" s="200"/>
      <c r="AW21" s="200"/>
      <c r="AX21" s="200"/>
      <c r="AY21" s="200"/>
      <c r="AZ21" s="200"/>
      <c r="BA21" s="200"/>
      <c r="BB21" s="200"/>
      <c r="BC21" s="200"/>
      <c r="BD21" s="200"/>
      <c r="BE21" s="200"/>
    </row>
    <row r="22" spans="1:57" s="203" customFormat="1" ht="25.5" customHeight="1" x14ac:dyDescent="0.2">
      <c r="A22" s="183" t="s">
        <v>284</v>
      </c>
      <c r="B22" s="197">
        <v>0</v>
      </c>
      <c r="C22" s="197">
        <v>2</v>
      </c>
      <c r="D22" s="86">
        <f t="shared" si="0"/>
        <v>2</v>
      </c>
      <c r="E22" s="197">
        <v>38</v>
      </c>
      <c r="F22" s="197">
        <v>16</v>
      </c>
      <c r="G22" s="86">
        <f t="shared" si="1"/>
        <v>54</v>
      </c>
      <c r="H22" s="197">
        <f t="shared" si="2"/>
        <v>38</v>
      </c>
      <c r="I22" s="197">
        <f t="shared" si="3"/>
        <v>18</v>
      </c>
      <c r="J22" s="86">
        <f t="shared" si="4"/>
        <v>56</v>
      </c>
      <c r="K22" s="188" t="s">
        <v>285</v>
      </c>
      <c r="L22" s="49"/>
      <c r="M22" s="202"/>
      <c r="N22" s="202"/>
      <c r="O22" s="202"/>
      <c r="P22" s="202"/>
      <c r="Q22" s="202"/>
      <c r="R22" s="202"/>
      <c r="S22" s="202"/>
      <c r="T22" s="202"/>
      <c r="U22" s="202"/>
      <c r="V22" s="202"/>
      <c r="W22" s="202"/>
      <c r="X22" s="202"/>
      <c r="Y22" s="202"/>
      <c r="Z22" s="202"/>
      <c r="AA22" s="202"/>
      <c r="AB22" s="202"/>
      <c r="AC22" s="202"/>
      <c r="AD22" s="202"/>
      <c r="AE22" s="202"/>
      <c r="AF22" s="202"/>
      <c r="AG22" s="202"/>
      <c r="AH22" s="202"/>
      <c r="AI22" s="202"/>
      <c r="AJ22" s="202"/>
      <c r="AK22" s="202"/>
      <c r="AL22" s="202"/>
      <c r="AM22" s="202"/>
      <c r="AN22" s="202"/>
      <c r="AO22" s="202"/>
      <c r="AP22" s="202"/>
      <c r="AQ22" s="202"/>
      <c r="AR22" s="202"/>
      <c r="AS22" s="202"/>
      <c r="AT22" s="202"/>
      <c r="AU22" s="202"/>
      <c r="AV22" s="202"/>
      <c r="AW22" s="202"/>
      <c r="AX22" s="202"/>
      <c r="AY22" s="202"/>
      <c r="AZ22" s="202"/>
      <c r="BA22" s="202"/>
      <c r="BB22" s="202"/>
      <c r="BC22" s="202"/>
      <c r="BD22" s="202"/>
      <c r="BE22" s="202"/>
    </row>
    <row r="23" spans="1:57" ht="28.5" customHeight="1" x14ac:dyDescent="0.2">
      <c r="A23" s="205" t="s">
        <v>53</v>
      </c>
      <c r="B23" s="74">
        <f t="shared" ref="B23:J23" si="5">SUM(B10:B22)</f>
        <v>16</v>
      </c>
      <c r="C23" s="74">
        <f t="shared" si="5"/>
        <v>66</v>
      </c>
      <c r="D23" s="74">
        <f t="shared" si="5"/>
        <v>82</v>
      </c>
      <c r="E23" s="74">
        <f t="shared" si="5"/>
        <v>278</v>
      </c>
      <c r="F23" s="74">
        <f t="shared" si="5"/>
        <v>496</v>
      </c>
      <c r="G23" s="74">
        <f t="shared" si="5"/>
        <v>774</v>
      </c>
      <c r="H23" s="74">
        <f t="shared" si="5"/>
        <v>294</v>
      </c>
      <c r="I23" s="74">
        <f t="shared" si="5"/>
        <v>562</v>
      </c>
      <c r="J23" s="74">
        <f t="shared" si="5"/>
        <v>856</v>
      </c>
      <c r="K23" s="206" t="s">
        <v>13</v>
      </c>
    </row>
    <row r="25" spans="1:57" ht="20.100000000000001" customHeight="1" x14ac:dyDescent="0.2">
      <c r="B25" s="64"/>
      <c r="C25" s="53"/>
      <c r="D25" s="53"/>
      <c r="E25" s="53"/>
      <c r="F25" s="53"/>
      <c r="G25" s="53"/>
      <c r="H25" s="53"/>
      <c r="I25" s="53"/>
      <c r="J25" s="53"/>
    </row>
    <row r="26" spans="1:57" ht="20.100000000000001" customHeight="1" x14ac:dyDescent="0.2">
      <c r="B26" s="53"/>
      <c r="C26" s="53"/>
      <c r="D26" s="53"/>
      <c r="E26" s="53"/>
      <c r="F26" s="53"/>
      <c r="G26" s="53"/>
      <c r="H26" s="53"/>
      <c r="I26" s="53"/>
      <c r="J26" s="53"/>
    </row>
    <row r="27" spans="1:57" ht="20.100000000000001" customHeight="1" x14ac:dyDescent="0.2">
      <c r="B27" s="53"/>
      <c r="C27" s="53"/>
      <c r="D27" s="53"/>
      <c r="E27" s="53"/>
      <c r="F27" s="53"/>
      <c r="G27" s="53"/>
      <c r="H27" s="53"/>
      <c r="I27" s="53"/>
      <c r="J27" s="53"/>
    </row>
    <row r="28" spans="1:57" ht="20.100000000000001" customHeight="1" x14ac:dyDescent="0.2">
      <c r="B28" s="53"/>
      <c r="C28" s="53"/>
      <c r="D28" s="53"/>
      <c r="E28" s="53"/>
      <c r="F28" s="53"/>
      <c r="G28" s="53"/>
      <c r="H28" s="53"/>
      <c r="I28" s="53"/>
      <c r="J28" s="53"/>
    </row>
    <row r="29" spans="1:57" ht="20.100000000000001" customHeight="1" x14ac:dyDescent="0.2">
      <c r="B29" s="53"/>
      <c r="C29" s="53"/>
      <c r="D29" s="53"/>
      <c r="E29" s="53"/>
      <c r="F29" s="53"/>
      <c r="G29" s="53"/>
      <c r="H29" s="53"/>
      <c r="I29" s="53"/>
      <c r="J29" s="53"/>
    </row>
  </sheetData>
  <mergeCells count="10">
    <mergeCell ref="A1:K1"/>
    <mergeCell ref="A3:K3"/>
    <mergeCell ref="A4:K4"/>
    <mergeCell ref="A7:A9"/>
    <mergeCell ref="B7:J7"/>
    <mergeCell ref="K7:K9"/>
    <mergeCell ref="B8:D8"/>
    <mergeCell ref="E8:G8"/>
    <mergeCell ref="H8:J8"/>
    <mergeCell ref="A2:K2"/>
  </mergeCells>
  <printOptions horizontalCentered="1"/>
  <pageMargins left="0" right="0" top="0.74803149606299213" bottom="0" header="0" footer="0"/>
  <pageSetup paperSize="9" scale="90"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2"/>
  <sheetViews>
    <sheetView rightToLeft="1" view="pageBreakPreview" zoomScaleNormal="100" zoomScaleSheetLayoutView="100" workbookViewId="0">
      <selection activeCell="M15" sqref="M15"/>
    </sheetView>
  </sheetViews>
  <sheetFormatPr defaultColWidth="9.125" defaultRowHeight="20.100000000000001" customHeight="1" x14ac:dyDescent="0.2"/>
  <cols>
    <col min="1" max="1" width="23.375" style="52" customWidth="1"/>
    <col min="2" max="3" width="10.125" style="52" customWidth="1"/>
    <col min="4" max="4" width="10" style="52" customWidth="1"/>
    <col min="5" max="5" width="9.25" style="52" customWidth="1"/>
    <col min="6" max="6" width="9.625" style="52" customWidth="1"/>
    <col min="7" max="7" width="8.75" style="52" customWidth="1"/>
    <col min="8" max="8" width="8.875" style="52" customWidth="1"/>
    <col min="9" max="10" width="8.75" style="52" customWidth="1"/>
    <col min="11" max="11" width="25.75" style="52" customWidth="1"/>
    <col min="12" max="12" width="9.125" style="42"/>
    <col min="13" max="57" width="9.125" style="47"/>
    <col min="58" max="16384" width="9.125" style="27"/>
  </cols>
  <sheetData>
    <row r="1" spans="1:57" s="44" customFormat="1" ht="18" x14ac:dyDescent="0.2">
      <c r="A1" s="307" t="s">
        <v>440</v>
      </c>
      <c r="B1" s="307"/>
      <c r="C1" s="307"/>
      <c r="D1" s="307"/>
      <c r="E1" s="307"/>
      <c r="F1" s="307"/>
      <c r="G1" s="307"/>
      <c r="H1" s="307"/>
      <c r="I1" s="307"/>
      <c r="J1" s="307"/>
      <c r="K1" s="307"/>
      <c r="L1" s="42"/>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row>
    <row r="2" spans="1:57" s="44" customFormat="1" ht="18" x14ac:dyDescent="0.2">
      <c r="A2" s="422" t="s">
        <v>428</v>
      </c>
      <c r="B2" s="422"/>
      <c r="C2" s="422"/>
      <c r="D2" s="422"/>
      <c r="E2" s="422"/>
      <c r="F2" s="422"/>
      <c r="G2" s="422"/>
      <c r="H2" s="422"/>
      <c r="I2" s="422"/>
      <c r="J2" s="422"/>
      <c r="K2" s="422"/>
      <c r="L2" s="42"/>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row>
    <row r="3" spans="1:57" s="44" customFormat="1" ht="35.25" customHeight="1" x14ac:dyDescent="0.2">
      <c r="A3" s="315" t="s">
        <v>468</v>
      </c>
      <c r="B3" s="310"/>
      <c r="C3" s="310"/>
      <c r="D3" s="310"/>
      <c r="E3" s="310"/>
      <c r="F3" s="310"/>
      <c r="G3" s="310"/>
      <c r="H3" s="310"/>
      <c r="I3" s="310"/>
      <c r="J3" s="310"/>
      <c r="K3" s="310"/>
      <c r="L3" s="42"/>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row>
    <row r="4" spans="1:57" s="44" customFormat="1" ht="14.25" customHeight="1" x14ac:dyDescent="0.2">
      <c r="A4" s="310" t="s">
        <v>424</v>
      </c>
      <c r="B4" s="310"/>
      <c r="C4" s="310"/>
      <c r="D4" s="310"/>
      <c r="E4" s="310"/>
      <c r="F4" s="310"/>
      <c r="G4" s="310"/>
      <c r="H4" s="310"/>
      <c r="I4" s="310"/>
      <c r="J4" s="310"/>
      <c r="K4" s="310"/>
      <c r="L4" s="42"/>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row>
    <row r="5" spans="1:57" s="36" customFormat="1" ht="18" customHeight="1" x14ac:dyDescent="0.2">
      <c r="A5" s="193"/>
      <c r="B5" s="193"/>
      <c r="C5" s="193"/>
      <c r="D5" s="193"/>
      <c r="E5" s="193"/>
      <c r="F5" s="193"/>
      <c r="G5" s="193"/>
      <c r="H5" s="193"/>
      <c r="I5" s="193"/>
      <c r="J5" s="193"/>
      <c r="K5" s="193"/>
      <c r="L5" s="45"/>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row>
    <row r="6" spans="1:57" s="23" customFormat="1" ht="15" x14ac:dyDescent="0.2">
      <c r="A6" s="190" t="s">
        <v>473</v>
      </c>
      <c r="B6" s="191"/>
      <c r="C6" s="191"/>
      <c r="D6" s="191"/>
      <c r="E6" s="191"/>
      <c r="F6" s="191"/>
      <c r="G6" s="191"/>
      <c r="H6" s="191"/>
      <c r="I6" s="191"/>
      <c r="J6" s="191"/>
      <c r="K6" s="192" t="s">
        <v>474</v>
      </c>
      <c r="L6" s="46"/>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row>
    <row r="7" spans="1:57" s="32" customFormat="1" ht="32.25" customHeight="1" thickBot="1" x14ac:dyDescent="0.25">
      <c r="A7" s="413" t="s">
        <v>233</v>
      </c>
      <c r="B7" s="418">
        <v>2009</v>
      </c>
      <c r="C7" s="419"/>
      <c r="D7" s="420"/>
      <c r="E7" s="421">
        <v>2010</v>
      </c>
      <c r="F7" s="421"/>
      <c r="G7" s="421"/>
      <c r="H7" s="421">
        <v>2011</v>
      </c>
      <c r="I7" s="421"/>
      <c r="J7" s="421"/>
      <c r="K7" s="415" t="s">
        <v>234</v>
      </c>
      <c r="L7" s="42"/>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row>
    <row r="8" spans="1:57" s="48" customFormat="1" ht="24.75" customHeight="1" x14ac:dyDescent="0.2">
      <c r="A8" s="414"/>
      <c r="B8" s="181" t="s">
        <v>324</v>
      </c>
      <c r="C8" s="181" t="s">
        <v>325</v>
      </c>
      <c r="D8" s="181" t="s">
        <v>326</v>
      </c>
      <c r="E8" s="181" t="s">
        <v>324</v>
      </c>
      <c r="F8" s="181" t="s">
        <v>325</v>
      </c>
      <c r="G8" s="181" t="s">
        <v>326</v>
      </c>
      <c r="H8" s="181" t="s">
        <v>324</v>
      </c>
      <c r="I8" s="181" t="s">
        <v>325</v>
      </c>
      <c r="J8" s="181" t="s">
        <v>326</v>
      </c>
      <c r="K8" s="416"/>
      <c r="L8" s="42"/>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row>
    <row r="9" spans="1:57" s="51" customFormat="1" ht="24.75" customHeight="1" thickBot="1" x14ac:dyDescent="0.25">
      <c r="A9" s="136" t="s">
        <v>235</v>
      </c>
      <c r="B9" s="194">
        <v>19</v>
      </c>
      <c r="C9" s="194">
        <v>7</v>
      </c>
      <c r="D9" s="83">
        <f>SUM(B9:C9)</f>
        <v>26</v>
      </c>
      <c r="E9" s="194">
        <v>16</v>
      </c>
      <c r="F9" s="194">
        <v>7</v>
      </c>
      <c r="G9" s="83">
        <f t="shared" ref="G9:G18" si="0">SUM(E9:F9)</f>
        <v>23</v>
      </c>
      <c r="H9" s="194">
        <v>17</v>
      </c>
      <c r="I9" s="194">
        <v>10</v>
      </c>
      <c r="J9" s="83">
        <f t="shared" ref="J9:J18" si="1">SUM(H9:I9)</f>
        <v>27</v>
      </c>
      <c r="K9" s="185" t="s">
        <v>236</v>
      </c>
      <c r="L9" s="49"/>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row>
    <row r="10" spans="1:57" s="48" customFormat="1" ht="24.75" customHeight="1" thickBot="1" x14ac:dyDescent="0.25">
      <c r="A10" s="137" t="s">
        <v>237</v>
      </c>
      <c r="B10" s="195">
        <v>11</v>
      </c>
      <c r="C10" s="195">
        <v>17</v>
      </c>
      <c r="D10" s="84">
        <f t="shared" ref="D10:D18" si="2">SUM(B10:C10)</f>
        <v>28</v>
      </c>
      <c r="E10" s="195">
        <v>14</v>
      </c>
      <c r="F10" s="195">
        <v>23</v>
      </c>
      <c r="G10" s="84">
        <f t="shared" si="0"/>
        <v>37</v>
      </c>
      <c r="H10" s="195">
        <v>17</v>
      </c>
      <c r="I10" s="195">
        <v>23</v>
      </c>
      <c r="J10" s="84">
        <f t="shared" si="1"/>
        <v>40</v>
      </c>
      <c r="K10" s="186" t="s">
        <v>238</v>
      </c>
      <c r="L10" s="42"/>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row>
    <row r="11" spans="1:57" s="51" customFormat="1" ht="24.75" customHeight="1" thickBot="1" x14ac:dyDescent="0.25">
      <c r="A11" s="138" t="s">
        <v>239</v>
      </c>
      <c r="B11" s="196">
        <v>4</v>
      </c>
      <c r="C11" s="196">
        <v>2</v>
      </c>
      <c r="D11" s="85">
        <f t="shared" si="2"/>
        <v>6</v>
      </c>
      <c r="E11" s="196">
        <v>4</v>
      </c>
      <c r="F11" s="196">
        <v>2</v>
      </c>
      <c r="G11" s="85">
        <f t="shared" si="0"/>
        <v>6</v>
      </c>
      <c r="H11" s="196">
        <v>4</v>
      </c>
      <c r="I11" s="196">
        <v>2</v>
      </c>
      <c r="J11" s="85">
        <f t="shared" si="1"/>
        <v>6</v>
      </c>
      <c r="K11" s="187" t="s">
        <v>240</v>
      </c>
      <c r="L11" s="49"/>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row>
    <row r="12" spans="1:57" s="48" customFormat="1" ht="24.75" customHeight="1" thickBot="1" x14ac:dyDescent="0.25">
      <c r="A12" s="137" t="s">
        <v>241</v>
      </c>
      <c r="B12" s="195">
        <v>9</v>
      </c>
      <c r="C12" s="195">
        <v>15</v>
      </c>
      <c r="D12" s="84">
        <f t="shared" si="2"/>
        <v>24</v>
      </c>
      <c r="E12" s="195">
        <v>9</v>
      </c>
      <c r="F12" s="195">
        <v>14</v>
      </c>
      <c r="G12" s="84">
        <f t="shared" si="0"/>
        <v>23</v>
      </c>
      <c r="H12" s="195">
        <v>21</v>
      </c>
      <c r="I12" s="195">
        <v>30</v>
      </c>
      <c r="J12" s="84">
        <f t="shared" si="1"/>
        <v>51</v>
      </c>
      <c r="K12" s="186" t="s">
        <v>242</v>
      </c>
      <c r="L12" s="42"/>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row>
    <row r="13" spans="1:57" s="51" customFormat="1" ht="24.75" customHeight="1" thickBot="1" x14ac:dyDescent="0.25">
      <c r="A13" s="138" t="s">
        <v>243</v>
      </c>
      <c r="B13" s="196">
        <v>22</v>
      </c>
      <c r="C13" s="196">
        <v>18</v>
      </c>
      <c r="D13" s="85">
        <f t="shared" si="2"/>
        <v>40</v>
      </c>
      <c r="E13" s="196">
        <v>21</v>
      </c>
      <c r="F13" s="196">
        <v>18</v>
      </c>
      <c r="G13" s="85">
        <f t="shared" si="0"/>
        <v>39</v>
      </c>
      <c r="H13" s="196">
        <v>26</v>
      </c>
      <c r="I13" s="196">
        <v>20</v>
      </c>
      <c r="J13" s="85">
        <f t="shared" si="1"/>
        <v>46</v>
      </c>
      <c r="K13" s="187" t="s">
        <v>244</v>
      </c>
      <c r="L13" s="49"/>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row>
    <row r="14" spans="1:57" s="48" customFormat="1" ht="24.75" customHeight="1" thickBot="1" x14ac:dyDescent="0.25">
      <c r="A14" s="137" t="s">
        <v>245</v>
      </c>
      <c r="B14" s="195">
        <v>27</v>
      </c>
      <c r="C14" s="195">
        <v>17</v>
      </c>
      <c r="D14" s="84">
        <f t="shared" si="2"/>
        <v>44</v>
      </c>
      <c r="E14" s="195">
        <v>28</v>
      </c>
      <c r="F14" s="195">
        <v>18</v>
      </c>
      <c r="G14" s="84">
        <f t="shared" si="0"/>
        <v>46</v>
      </c>
      <c r="H14" s="195">
        <v>31</v>
      </c>
      <c r="I14" s="195">
        <v>21</v>
      </c>
      <c r="J14" s="84">
        <f t="shared" si="1"/>
        <v>52</v>
      </c>
      <c r="K14" s="186" t="s">
        <v>246</v>
      </c>
      <c r="L14" s="42"/>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row>
    <row r="15" spans="1:57" s="51" customFormat="1" ht="24.75" customHeight="1" thickBot="1" x14ac:dyDescent="0.25">
      <c r="A15" s="138" t="s">
        <v>247</v>
      </c>
      <c r="B15" s="196">
        <v>7</v>
      </c>
      <c r="C15" s="196">
        <v>49</v>
      </c>
      <c r="D15" s="85">
        <f t="shared" si="2"/>
        <v>56</v>
      </c>
      <c r="E15" s="196">
        <v>8</v>
      </c>
      <c r="F15" s="196">
        <v>47</v>
      </c>
      <c r="G15" s="85">
        <f t="shared" si="0"/>
        <v>55</v>
      </c>
      <c r="H15" s="196">
        <v>8</v>
      </c>
      <c r="I15" s="196">
        <v>50</v>
      </c>
      <c r="J15" s="85">
        <f t="shared" si="1"/>
        <v>58</v>
      </c>
      <c r="K15" s="187" t="s">
        <v>248</v>
      </c>
      <c r="L15" s="49"/>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row>
    <row r="16" spans="1:57" s="48" customFormat="1" ht="24.75" customHeight="1" thickBot="1" x14ac:dyDescent="0.25">
      <c r="A16" s="137" t="s">
        <v>249</v>
      </c>
      <c r="B16" s="195">
        <v>42</v>
      </c>
      <c r="C16" s="195">
        <v>40</v>
      </c>
      <c r="D16" s="84">
        <f t="shared" si="2"/>
        <v>82</v>
      </c>
      <c r="E16" s="195">
        <v>42</v>
      </c>
      <c r="F16" s="195">
        <v>41</v>
      </c>
      <c r="G16" s="84">
        <f t="shared" si="0"/>
        <v>83</v>
      </c>
      <c r="H16" s="195">
        <v>49</v>
      </c>
      <c r="I16" s="195">
        <v>46</v>
      </c>
      <c r="J16" s="84">
        <f t="shared" si="1"/>
        <v>95</v>
      </c>
      <c r="K16" s="186" t="s">
        <v>250</v>
      </c>
      <c r="L16" s="42"/>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row>
    <row r="17" spans="1:57" s="51" customFormat="1" ht="24.75" customHeight="1" thickBot="1" x14ac:dyDescent="0.25">
      <c r="A17" s="138" t="s">
        <v>251</v>
      </c>
      <c r="B17" s="196">
        <v>39</v>
      </c>
      <c r="C17" s="196">
        <v>46</v>
      </c>
      <c r="D17" s="85">
        <f t="shared" si="2"/>
        <v>85</v>
      </c>
      <c r="E17" s="196">
        <v>38</v>
      </c>
      <c r="F17" s="196">
        <v>46</v>
      </c>
      <c r="G17" s="85">
        <f t="shared" si="0"/>
        <v>84</v>
      </c>
      <c r="H17" s="196">
        <v>40</v>
      </c>
      <c r="I17" s="196">
        <v>51</v>
      </c>
      <c r="J17" s="85">
        <f t="shared" si="1"/>
        <v>91</v>
      </c>
      <c r="K17" s="187" t="s">
        <v>252</v>
      </c>
      <c r="L17" s="49"/>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row>
    <row r="18" spans="1:57" s="48" customFormat="1" ht="24.75" customHeight="1" thickBot="1" x14ac:dyDescent="0.25">
      <c r="A18" s="137" t="s">
        <v>253</v>
      </c>
      <c r="B18" s="195">
        <v>20</v>
      </c>
      <c r="C18" s="195">
        <v>27</v>
      </c>
      <c r="D18" s="84">
        <f t="shared" si="2"/>
        <v>47</v>
      </c>
      <c r="E18" s="195">
        <v>22</v>
      </c>
      <c r="F18" s="195">
        <v>30</v>
      </c>
      <c r="G18" s="84">
        <f t="shared" si="0"/>
        <v>52</v>
      </c>
      <c r="H18" s="195">
        <v>22</v>
      </c>
      <c r="I18" s="195">
        <v>30</v>
      </c>
      <c r="J18" s="84">
        <f t="shared" si="1"/>
        <v>52</v>
      </c>
      <c r="K18" s="186" t="s">
        <v>254</v>
      </c>
      <c r="L18" s="42"/>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row>
    <row r="19" spans="1:57" s="51" customFormat="1" ht="30" customHeight="1" thickBot="1" x14ac:dyDescent="0.25">
      <c r="A19" s="183" t="s">
        <v>255</v>
      </c>
      <c r="B19" s="197">
        <v>32</v>
      </c>
      <c r="C19" s="197">
        <v>23</v>
      </c>
      <c r="D19" s="86">
        <f t="shared" ref="D19" si="3">SUM(B19:C19)</f>
        <v>55</v>
      </c>
      <c r="E19" s="197">
        <v>30</v>
      </c>
      <c r="F19" s="197">
        <v>23</v>
      </c>
      <c r="G19" s="86">
        <f t="shared" ref="G19:G20" si="4">SUM(E19:F19)</f>
        <v>53</v>
      </c>
      <c r="H19" s="197">
        <v>37</v>
      </c>
      <c r="I19" s="197">
        <v>37</v>
      </c>
      <c r="J19" s="86">
        <f t="shared" ref="J19:J20" si="5">SUM(H19:I19)</f>
        <v>74</v>
      </c>
      <c r="K19" s="188" t="s">
        <v>256</v>
      </c>
      <c r="L19" s="49"/>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row>
    <row r="20" spans="1:57" ht="20.100000000000001" customHeight="1" x14ac:dyDescent="0.2">
      <c r="A20" s="267" t="s">
        <v>442</v>
      </c>
      <c r="B20" s="283">
        <v>0</v>
      </c>
      <c r="C20" s="283">
        <v>0</v>
      </c>
      <c r="D20" s="92">
        <v>0</v>
      </c>
      <c r="E20" s="283">
        <v>0</v>
      </c>
      <c r="F20" s="283">
        <v>0</v>
      </c>
      <c r="G20" s="92">
        <f t="shared" si="4"/>
        <v>0</v>
      </c>
      <c r="H20" s="283">
        <v>22</v>
      </c>
      <c r="I20" s="283">
        <v>242</v>
      </c>
      <c r="J20" s="92">
        <f t="shared" si="5"/>
        <v>264</v>
      </c>
      <c r="K20" s="270" t="s">
        <v>443</v>
      </c>
    </row>
    <row r="21" spans="1:57" ht="28.5" customHeight="1" x14ac:dyDescent="0.2">
      <c r="A21" s="284" t="s">
        <v>257</v>
      </c>
      <c r="B21" s="228">
        <f t="shared" ref="B21:J21" si="6">SUM(B9:B20)</f>
        <v>232</v>
      </c>
      <c r="C21" s="228">
        <f t="shared" si="6"/>
        <v>261</v>
      </c>
      <c r="D21" s="228">
        <f t="shared" si="6"/>
        <v>493</v>
      </c>
      <c r="E21" s="228">
        <f t="shared" si="6"/>
        <v>232</v>
      </c>
      <c r="F21" s="228">
        <f t="shared" si="6"/>
        <v>269</v>
      </c>
      <c r="G21" s="228">
        <f t="shared" si="6"/>
        <v>501</v>
      </c>
      <c r="H21" s="228">
        <f t="shared" si="6"/>
        <v>294</v>
      </c>
      <c r="I21" s="228">
        <f t="shared" si="6"/>
        <v>562</v>
      </c>
      <c r="J21" s="228">
        <f t="shared" si="6"/>
        <v>856</v>
      </c>
      <c r="K21" s="285" t="s">
        <v>13</v>
      </c>
    </row>
    <row r="22" spans="1:57" ht="20.100000000000001" customHeight="1" x14ac:dyDescent="0.2">
      <c r="B22" s="53"/>
      <c r="C22" s="53"/>
      <c r="D22" s="53"/>
      <c r="E22" s="53"/>
      <c r="F22" s="53"/>
      <c r="G22" s="53"/>
      <c r="H22" s="53"/>
      <c r="I22" s="53"/>
      <c r="J22" s="53"/>
    </row>
  </sheetData>
  <mergeCells count="9">
    <mergeCell ref="A7:A8"/>
    <mergeCell ref="K7:K8"/>
    <mergeCell ref="A1:K1"/>
    <mergeCell ref="A3:K3"/>
    <mergeCell ref="A4:K4"/>
    <mergeCell ref="B7:D7"/>
    <mergeCell ref="E7:G7"/>
    <mergeCell ref="H7:J7"/>
    <mergeCell ref="A2:K2"/>
  </mergeCells>
  <printOptions horizontalCentered="1"/>
  <pageMargins left="0" right="0" top="0.74803149606299213" bottom="0" header="0" footer="0"/>
  <pageSetup paperSize="9" scale="9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rightToLeft="1" view="pageBreakPreview" zoomScaleNormal="100" zoomScaleSheetLayoutView="100" workbookViewId="0">
      <selection activeCell="C19" sqref="C19"/>
    </sheetView>
  </sheetViews>
  <sheetFormatPr defaultColWidth="9.125" defaultRowHeight="12.75" x14ac:dyDescent="0.2"/>
  <cols>
    <col min="1" max="1" width="23.25" style="9" customWidth="1"/>
    <col min="2" max="10" width="8.75" style="9" customWidth="1"/>
    <col min="11" max="11" width="25.125" style="9" customWidth="1"/>
    <col min="12" max="16384" width="9.125" style="9"/>
  </cols>
  <sheetData>
    <row r="1" spans="1:12" ht="18" x14ac:dyDescent="0.2">
      <c r="A1" s="307" t="s">
        <v>431</v>
      </c>
      <c r="B1" s="307"/>
      <c r="C1" s="307"/>
      <c r="D1" s="307"/>
      <c r="E1" s="307"/>
      <c r="F1" s="307"/>
      <c r="G1" s="307"/>
      <c r="H1" s="307"/>
      <c r="I1" s="307"/>
      <c r="J1" s="307"/>
      <c r="K1" s="307"/>
    </row>
    <row r="2" spans="1:12" s="292" customFormat="1" ht="15.75" x14ac:dyDescent="0.2">
      <c r="A2" s="310" t="s">
        <v>315</v>
      </c>
      <c r="B2" s="310"/>
      <c r="C2" s="310"/>
      <c r="D2" s="310"/>
      <c r="E2" s="310"/>
      <c r="F2" s="310"/>
      <c r="G2" s="310"/>
      <c r="H2" s="310"/>
      <c r="I2" s="310"/>
      <c r="J2" s="310"/>
      <c r="K2" s="310"/>
    </row>
    <row r="3" spans="1:12" ht="17.25" customHeight="1" x14ac:dyDescent="0.2">
      <c r="A3" s="315" t="s">
        <v>444</v>
      </c>
      <c r="B3" s="310"/>
      <c r="C3" s="310"/>
      <c r="D3" s="310"/>
      <c r="E3" s="310"/>
      <c r="F3" s="310"/>
      <c r="G3" s="310"/>
      <c r="H3" s="310"/>
      <c r="I3" s="310"/>
      <c r="J3" s="310"/>
      <c r="K3" s="310"/>
    </row>
    <row r="4" spans="1:12" s="293" customFormat="1" ht="17.25" customHeight="1" x14ac:dyDescent="0.2">
      <c r="A4" s="308" t="s">
        <v>316</v>
      </c>
      <c r="B4" s="309"/>
      <c r="C4" s="309"/>
      <c r="D4" s="309"/>
      <c r="E4" s="309"/>
      <c r="F4" s="309"/>
      <c r="G4" s="309"/>
      <c r="H4" s="309"/>
      <c r="I4" s="309"/>
      <c r="J4" s="309"/>
      <c r="K4" s="309"/>
    </row>
    <row r="5" spans="1:12" ht="15.75" x14ac:dyDescent="0.2">
      <c r="A5" s="289" t="s">
        <v>466</v>
      </c>
      <c r="B5" s="290"/>
      <c r="C5" s="290"/>
      <c r="D5" s="290"/>
      <c r="E5" s="290"/>
      <c r="F5" s="290"/>
      <c r="G5" s="290"/>
      <c r="H5" s="290"/>
      <c r="I5" s="290"/>
      <c r="J5" s="290"/>
      <c r="K5" s="291" t="s">
        <v>467</v>
      </c>
    </row>
    <row r="6" spans="1:12" ht="15.75" x14ac:dyDescent="0.2">
      <c r="A6" s="311" t="s">
        <v>38</v>
      </c>
      <c r="B6" s="312" t="s">
        <v>317</v>
      </c>
      <c r="C6" s="312"/>
      <c r="D6" s="312"/>
      <c r="E6" s="312"/>
      <c r="F6" s="312"/>
      <c r="G6" s="312"/>
      <c r="H6" s="312"/>
      <c r="I6" s="312"/>
      <c r="J6" s="312"/>
      <c r="K6" s="313" t="s">
        <v>39</v>
      </c>
    </row>
    <row r="7" spans="1:12" ht="16.5" customHeight="1" x14ac:dyDescent="0.2">
      <c r="A7" s="311"/>
      <c r="B7" s="312" t="s">
        <v>318</v>
      </c>
      <c r="C7" s="312"/>
      <c r="D7" s="312"/>
      <c r="E7" s="312" t="s">
        <v>319</v>
      </c>
      <c r="F7" s="312"/>
      <c r="G7" s="312"/>
      <c r="H7" s="314" t="s">
        <v>320</v>
      </c>
      <c r="I7" s="314"/>
      <c r="J7" s="314"/>
      <c r="K7" s="313"/>
    </row>
    <row r="8" spans="1:12" ht="25.5" x14ac:dyDescent="0.2">
      <c r="A8" s="311"/>
      <c r="B8" s="66" t="s">
        <v>321</v>
      </c>
      <c r="C8" s="66" t="s">
        <v>322</v>
      </c>
      <c r="D8" s="66" t="s">
        <v>323</v>
      </c>
      <c r="E8" s="66" t="s">
        <v>324</v>
      </c>
      <c r="F8" s="66" t="s">
        <v>325</v>
      </c>
      <c r="G8" s="66" t="s">
        <v>326</v>
      </c>
      <c r="H8" s="66" t="s">
        <v>324</v>
      </c>
      <c r="I8" s="66" t="s">
        <v>325</v>
      </c>
      <c r="J8" s="66" t="s">
        <v>326</v>
      </c>
      <c r="K8" s="313"/>
    </row>
    <row r="9" spans="1:12" ht="33.75" customHeight="1" thickBot="1" x14ac:dyDescent="0.25">
      <c r="A9" s="131" t="s">
        <v>40</v>
      </c>
      <c r="B9" s="70">
        <v>498</v>
      </c>
      <c r="C9" s="70">
        <v>507</v>
      </c>
      <c r="D9" s="83">
        <f>B9+C9</f>
        <v>1005</v>
      </c>
      <c r="E9" s="70">
        <v>1274</v>
      </c>
      <c r="F9" s="70">
        <v>923</v>
      </c>
      <c r="G9" s="83">
        <f>E9+F9</f>
        <v>2197</v>
      </c>
      <c r="H9" s="70">
        <f>B9+E9</f>
        <v>1772</v>
      </c>
      <c r="I9" s="70">
        <f>C9+F9</f>
        <v>1430</v>
      </c>
      <c r="J9" s="83">
        <f>H9+I9</f>
        <v>3202</v>
      </c>
      <c r="K9" s="207" t="s">
        <v>41</v>
      </c>
    </row>
    <row r="10" spans="1:12" ht="33.75" customHeight="1" thickBot="1" x14ac:dyDescent="0.25">
      <c r="A10" s="132" t="s">
        <v>42</v>
      </c>
      <c r="B10" s="71">
        <v>870</v>
      </c>
      <c r="C10" s="71">
        <v>670</v>
      </c>
      <c r="D10" s="84">
        <f t="shared" ref="D10:D15" si="0">B10+C10</f>
        <v>1540</v>
      </c>
      <c r="E10" s="71">
        <v>810</v>
      </c>
      <c r="F10" s="71">
        <v>647</v>
      </c>
      <c r="G10" s="84">
        <f t="shared" ref="G10:G15" si="1">E10+F10</f>
        <v>1457</v>
      </c>
      <c r="H10" s="71">
        <f t="shared" ref="H10:I15" si="2">B10+E10</f>
        <v>1680</v>
      </c>
      <c r="I10" s="71">
        <f t="shared" si="2"/>
        <v>1317</v>
      </c>
      <c r="J10" s="84">
        <f t="shared" ref="J10:J15" si="3">H10+I10</f>
        <v>2997</v>
      </c>
      <c r="K10" s="208" t="s">
        <v>43</v>
      </c>
    </row>
    <row r="11" spans="1:12" ht="33.75" customHeight="1" thickBot="1" x14ac:dyDescent="0.25">
      <c r="A11" s="65" t="s">
        <v>44</v>
      </c>
      <c r="B11" s="72">
        <v>100</v>
      </c>
      <c r="C11" s="72">
        <v>69</v>
      </c>
      <c r="D11" s="85">
        <f t="shared" si="0"/>
        <v>169</v>
      </c>
      <c r="E11" s="72">
        <v>211</v>
      </c>
      <c r="F11" s="72">
        <v>171</v>
      </c>
      <c r="G11" s="85">
        <f t="shared" si="1"/>
        <v>382</v>
      </c>
      <c r="H11" s="72">
        <f t="shared" si="2"/>
        <v>311</v>
      </c>
      <c r="I11" s="72">
        <f t="shared" si="2"/>
        <v>240</v>
      </c>
      <c r="J11" s="85">
        <f t="shared" si="3"/>
        <v>551</v>
      </c>
      <c r="K11" s="209" t="s">
        <v>45</v>
      </c>
    </row>
    <row r="12" spans="1:12" ht="33.75" customHeight="1" thickBot="1" x14ac:dyDescent="0.25">
      <c r="A12" s="132" t="s">
        <v>46</v>
      </c>
      <c r="B12" s="71">
        <v>122</v>
      </c>
      <c r="C12" s="71">
        <v>99</v>
      </c>
      <c r="D12" s="84">
        <f t="shared" si="0"/>
        <v>221</v>
      </c>
      <c r="E12" s="71">
        <v>114</v>
      </c>
      <c r="F12" s="71">
        <v>68</v>
      </c>
      <c r="G12" s="84">
        <f>E12+F12</f>
        <v>182</v>
      </c>
      <c r="H12" s="71">
        <f t="shared" si="2"/>
        <v>236</v>
      </c>
      <c r="I12" s="71">
        <f t="shared" si="2"/>
        <v>167</v>
      </c>
      <c r="J12" s="84">
        <f t="shared" si="3"/>
        <v>403</v>
      </c>
      <c r="K12" s="208" t="s">
        <v>47</v>
      </c>
    </row>
    <row r="13" spans="1:12" ht="33.75" customHeight="1" thickBot="1" x14ac:dyDescent="0.25">
      <c r="A13" s="65" t="s">
        <v>48</v>
      </c>
      <c r="B13" s="72">
        <v>53</v>
      </c>
      <c r="C13" s="72">
        <v>42</v>
      </c>
      <c r="D13" s="85">
        <f t="shared" si="0"/>
        <v>95</v>
      </c>
      <c r="E13" s="72">
        <v>126</v>
      </c>
      <c r="F13" s="72">
        <v>41</v>
      </c>
      <c r="G13" s="85">
        <f>E13+F13</f>
        <v>167</v>
      </c>
      <c r="H13" s="72">
        <f t="shared" si="2"/>
        <v>179</v>
      </c>
      <c r="I13" s="72">
        <f t="shared" si="2"/>
        <v>83</v>
      </c>
      <c r="J13" s="85">
        <f t="shared" si="3"/>
        <v>262</v>
      </c>
      <c r="K13" s="209" t="s">
        <v>314</v>
      </c>
    </row>
    <row r="14" spans="1:12" ht="33.75" customHeight="1" thickBot="1" x14ac:dyDescent="0.25">
      <c r="A14" s="132" t="s">
        <v>49</v>
      </c>
      <c r="B14" s="71">
        <v>22</v>
      </c>
      <c r="C14" s="71">
        <v>21</v>
      </c>
      <c r="D14" s="84">
        <f t="shared" si="0"/>
        <v>43</v>
      </c>
      <c r="E14" s="71">
        <v>12</v>
      </c>
      <c r="F14" s="71">
        <v>8</v>
      </c>
      <c r="G14" s="84">
        <f>E14+F14</f>
        <v>20</v>
      </c>
      <c r="H14" s="71">
        <f t="shared" si="2"/>
        <v>34</v>
      </c>
      <c r="I14" s="71">
        <f t="shared" si="2"/>
        <v>29</v>
      </c>
      <c r="J14" s="84">
        <f t="shared" si="3"/>
        <v>63</v>
      </c>
      <c r="K14" s="208" t="s">
        <v>50</v>
      </c>
    </row>
    <row r="15" spans="1:12" ht="33.75" customHeight="1" x14ac:dyDescent="0.2">
      <c r="A15" s="146" t="s">
        <v>51</v>
      </c>
      <c r="B15" s="73">
        <v>68</v>
      </c>
      <c r="C15" s="73">
        <v>44</v>
      </c>
      <c r="D15" s="86">
        <f t="shared" si="0"/>
        <v>112</v>
      </c>
      <c r="E15" s="73">
        <v>20</v>
      </c>
      <c r="F15" s="73">
        <v>33</v>
      </c>
      <c r="G15" s="86">
        <f t="shared" si="1"/>
        <v>53</v>
      </c>
      <c r="H15" s="73">
        <f t="shared" si="2"/>
        <v>88</v>
      </c>
      <c r="I15" s="73">
        <f t="shared" si="2"/>
        <v>77</v>
      </c>
      <c r="J15" s="86">
        <f t="shared" si="3"/>
        <v>165</v>
      </c>
      <c r="K15" s="210" t="s">
        <v>52</v>
      </c>
    </row>
    <row r="16" spans="1:12" ht="30" customHeight="1" x14ac:dyDescent="0.2">
      <c r="A16" s="225" t="s">
        <v>53</v>
      </c>
      <c r="B16" s="74">
        <f>SUM(B9:B15)</f>
        <v>1733</v>
      </c>
      <c r="C16" s="74">
        <f t="shared" ref="C16:J16" si="4">SUM(C9:C15)</f>
        <v>1452</v>
      </c>
      <c r="D16" s="74">
        <f t="shared" si="4"/>
        <v>3185</v>
      </c>
      <c r="E16" s="74">
        <f t="shared" si="4"/>
        <v>2567</v>
      </c>
      <c r="F16" s="74">
        <f t="shared" si="4"/>
        <v>1891</v>
      </c>
      <c r="G16" s="74">
        <f t="shared" si="4"/>
        <v>4458</v>
      </c>
      <c r="H16" s="74">
        <f t="shared" si="4"/>
        <v>4300</v>
      </c>
      <c r="I16" s="74">
        <f t="shared" si="4"/>
        <v>3343</v>
      </c>
      <c r="J16" s="74">
        <f t="shared" si="4"/>
        <v>7643</v>
      </c>
      <c r="K16" s="211" t="s">
        <v>54</v>
      </c>
      <c r="L16" s="61"/>
    </row>
    <row r="17" spans="4:10" x14ac:dyDescent="0.2">
      <c r="D17" s="13"/>
      <c r="G17" s="13"/>
      <c r="J17" s="13"/>
    </row>
  </sheetData>
  <mergeCells count="10">
    <mergeCell ref="A1:K1"/>
    <mergeCell ref="A4:K4"/>
    <mergeCell ref="A2:K2"/>
    <mergeCell ref="A6:A8"/>
    <mergeCell ref="B6:J6"/>
    <mergeCell ref="K6:K8"/>
    <mergeCell ref="B7:D7"/>
    <mergeCell ref="E7:G7"/>
    <mergeCell ref="H7:J7"/>
    <mergeCell ref="A3:K3"/>
  </mergeCells>
  <printOptions horizontalCentered="1" verticalCentered="1"/>
  <pageMargins left="0" right="0" top="0" bottom="0" header="0" footer="0"/>
  <pageSetup paperSize="9" orientation="landscape"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8"/>
  <sheetViews>
    <sheetView rightToLeft="1" view="pageBreakPreview" zoomScaleNormal="100" zoomScaleSheetLayoutView="100" workbookViewId="0">
      <selection activeCell="A3" sqref="A3:K3"/>
    </sheetView>
  </sheetViews>
  <sheetFormatPr defaultColWidth="9.125" defaultRowHeight="20.100000000000001" customHeight="1" x14ac:dyDescent="0.2"/>
  <cols>
    <col min="1" max="1" width="23.375" style="52" customWidth="1"/>
    <col min="2" max="3" width="10.125" style="52" customWidth="1"/>
    <col min="4" max="4" width="10" style="52" customWidth="1"/>
    <col min="5" max="5" width="9.25" style="52" customWidth="1"/>
    <col min="6" max="6" width="9.625" style="52" customWidth="1"/>
    <col min="7" max="7" width="8.75" style="52" customWidth="1"/>
    <col min="8" max="8" width="8.875" style="52" customWidth="1"/>
    <col min="9" max="10" width="8.75" style="52" customWidth="1"/>
    <col min="11" max="11" width="25.75" style="52" customWidth="1"/>
    <col min="12" max="12" width="9.125" style="42"/>
    <col min="13" max="57" width="9.125" style="200"/>
    <col min="58" max="16384" width="9.125" style="204"/>
  </cols>
  <sheetData>
    <row r="1" spans="1:57" s="44" customFormat="1" ht="18" x14ac:dyDescent="0.2">
      <c r="A1" s="307" t="s">
        <v>441</v>
      </c>
      <c r="B1" s="307"/>
      <c r="C1" s="307"/>
      <c r="D1" s="307"/>
      <c r="E1" s="307"/>
      <c r="F1" s="307"/>
      <c r="G1" s="307"/>
      <c r="H1" s="307"/>
      <c r="I1" s="307"/>
      <c r="J1" s="307"/>
      <c r="K1" s="307"/>
      <c r="L1" s="42"/>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row>
    <row r="2" spans="1:57" s="44" customFormat="1" ht="18" x14ac:dyDescent="0.2">
      <c r="A2" s="422">
        <v>2011</v>
      </c>
      <c r="B2" s="422"/>
      <c r="C2" s="422"/>
      <c r="D2" s="422"/>
      <c r="E2" s="422"/>
      <c r="F2" s="422"/>
      <c r="G2" s="422"/>
      <c r="H2" s="422"/>
      <c r="I2" s="422"/>
      <c r="J2" s="422"/>
      <c r="K2" s="422"/>
      <c r="L2" s="42"/>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row>
    <row r="3" spans="1:57" s="44" customFormat="1" ht="34.5" customHeight="1" x14ac:dyDescent="0.2">
      <c r="A3" s="315" t="s">
        <v>532</v>
      </c>
      <c r="B3" s="310"/>
      <c r="C3" s="310"/>
      <c r="D3" s="310"/>
      <c r="E3" s="310"/>
      <c r="F3" s="310"/>
      <c r="G3" s="310"/>
      <c r="H3" s="310"/>
      <c r="I3" s="310"/>
      <c r="J3" s="310"/>
      <c r="K3" s="310"/>
      <c r="L3" s="42"/>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row>
    <row r="4" spans="1:57" s="44" customFormat="1" ht="18" x14ac:dyDescent="0.2">
      <c r="A4" s="310">
        <v>2011</v>
      </c>
      <c r="B4" s="310"/>
      <c r="C4" s="310"/>
      <c r="D4" s="310"/>
      <c r="E4" s="310"/>
      <c r="F4" s="310"/>
      <c r="G4" s="310"/>
      <c r="H4" s="310"/>
      <c r="I4" s="310"/>
      <c r="J4" s="310"/>
      <c r="K4" s="310"/>
      <c r="L4" s="42"/>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row>
    <row r="5" spans="1:57" s="36" customFormat="1" ht="18" customHeight="1" x14ac:dyDescent="0.2">
      <c r="A5" s="282"/>
      <c r="B5" s="282"/>
      <c r="C5" s="282"/>
      <c r="D5" s="282"/>
      <c r="E5" s="282"/>
      <c r="F5" s="282"/>
      <c r="G5" s="282"/>
      <c r="H5" s="282"/>
      <c r="I5" s="282"/>
      <c r="J5" s="282"/>
      <c r="K5" s="282"/>
      <c r="L5" s="45"/>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row>
    <row r="6" spans="1:57" s="36" customFormat="1" ht="15" x14ac:dyDescent="0.2">
      <c r="A6" s="190" t="s">
        <v>475</v>
      </c>
      <c r="B6" s="191"/>
      <c r="C6" s="191"/>
      <c r="D6" s="191"/>
      <c r="E6" s="191"/>
      <c r="F6" s="191"/>
      <c r="G6" s="191"/>
      <c r="H6" s="191"/>
      <c r="I6" s="191"/>
      <c r="J6" s="191"/>
      <c r="K6" s="192" t="s">
        <v>476</v>
      </c>
      <c r="L6" s="45"/>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row>
    <row r="7" spans="1:57" s="23" customFormat="1" ht="20.25" customHeight="1" thickBot="1" x14ac:dyDescent="0.25">
      <c r="A7" s="426" t="s">
        <v>233</v>
      </c>
      <c r="B7" s="429" t="s">
        <v>317</v>
      </c>
      <c r="C7" s="429"/>
      <c r="D7" s="429"/>
      <c r="E7" s="429"/>
      <c r="F7" s="429"/>
      <c r="G7" s="429"/>
      <c r="H7" s="429"/>
      <c r="I7" s="429"/>
      <c r="J7" s="429"/>
      <c r="K7" s="430" t="s">
        <v>234</v>
      </c>
      <c r="L7" s="46"/>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row>
    <row r="8" spans="1:57" s="32" customFormat="1" ht="27.75" customHeight="1" thickBot="1" x14ac:dyDescent="0.25">
      <c r="A8" s="427"/>
      <c r="B8" s="433" t="s">
        <v>318</v>
      </c>
      <c r="C8" s="433"/>
      <c r="D8" s="433"/>
      <c r="E8" s="433" t="s">
        <v>319</v>
      </c>
      <c r="F8" s="433"/>
      <c r="G8" s="433"/>
      <c r="H8" s="434" t="s">
        <v>320</v>
      </c>
      <c r="I8" s="434"/>
      <c r="J8" s="434"/>
      <c r="K8" s="431"/>
      <c r="L8" s="42"/>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row>
    <row r="9" spans="1:57" s="201" customFormat="1" ht="24.75" customHeight="1" x14ac:dyDescent="0.2">
      <c r="A9" s="428"/>
      <c r="B9" s="199" t="s">
        <v>324</v>
      </c>
      <c r="C9" s="199" t="s">
        <v>325</v>
      </c>
      <c r="D9" s="199" t="s">
        <v>326</v>
      </c>
      <c r="E9" s="199" t="s">
        <v>324</v>
      </c>
      <c r="F9" s="199" t="s">
        <v>325</v>
      </c>
      <c r="G9" s="199" t="s">
        <v>326</v>
      </c>
      <c r="H9" s="199" t="s">
        <v>324</v>
      </c>
      <c r="I9" s="199" t="s">
        <v>325</v>
      </c>
      <c r="J9" s="199" t="s">
        <v>326</v>
      </c>
      <c r="K9" s="432"/>
      <c r="L9" s="42"/>
      <c r="M9" s="200"/>
      <c r="N9" s="200"/>
      <c r="O9" s="200"/>
      <c r="P9" s="200"/>
      <c r="Q9" s="200"/>
      <c r="R9" s="200"/>
      <c r="S9" s="200"/>
      <c r="T9" s="200"/>
      <c r="U9" s="200"/>
      <c r="V9" s="200"/>
      <c r="W9" s="200"/>
      <c r="X9" s="200"/>
      <c r="Y9" s="200"/>
      <c r="Z9" s="200"/>
      <c r="AA9" s="200"/>
      <c r="AB9" s="200"/>
      <c r="AC9" s="200"/>
      <c r="AD9" s="200"/>
      <c r="AE9" s="200"/>
      <c r="AF9" s="200"/>
      <c r="AG9" s="200"/>
      <c r="AH9" s="200"/>
      <c r="AI9" s="200"/>
      <c r="AJ9" s="200"/>
      <c r="AK9" s="200"/>
      <c r="AL9" s="200"/>
      <c r="AM9" s="200"/>
      <c r="AN9" s="200"/>
      <c r="AO9" s="200"/>
      <c r="AP9" s="200"/>
      <c r="AQ9" s="200"/>
      <c r="AR9" s="200"/>
      <c r="AS9" s="200"/>
      <c r="AT9" s="200"/>
      <c r="AU9" s="200"/>
      <c r="AV9" s="200"/>
      <c r="AW9" s="200"/>
      <c r="AX9" s="200"/>
      <c r="AY9" s="200"/>
      <c r="AZ9" s="200"/>
      <c r="BA9" s="200"/>
      <c r="BB9" s="200"/>
      <c r="BC9" s="200"/>
      <c r="BD9" s="200"/>
      <c r="BE9" s="200"/>
    </row>
    <row r="10" spans="1:57" s="203" customFormat="1" ht="24.75" customHeight="1" thickBot="1" x14ac:dyDescent="0.25">
      <c r="A10" s="136" t="s">
        <v>235</v>
      </c>
      <c r="B10" s="194">
        <v>5</v>
      </c>
      <c r="C10" s="194">
        <v>3</v>
      </c>
      <c r="D10" s="83">
        <f t="shared" ref="D10:D19" si="0">SUM(B10:C10)</f>
        <v>8</v>
      </c>
      <c r="E10" s="194">
        <v>12</v>
      </c>
      <c r="F10" s="194">
        <v>7</v>
      </c>
      <c r="G10" s="83">
        <f t="shared" ref="G10:G19" si="1">SUM(E10:F10)</f>
        <v>19</v>
      </c>
      <c r="H10" s="194">
        <f>(B10+E10)</f>
        <v>17</v>
      </c>
      <c r="I10" s="194">
        <f>(C10+F10)</f>
        <v>10</v>
      </c>
      <c r="J10" s="83">
        <f>SUM(H10:I10)</f>
        <v>27</v>
      </c>
      <c r="K10" s="185" t="s">
        <v>236</v>
      </c>
      <c r="L10" s="49"/>
      <c r="M10" s="202"/>
      <c r="N10" s="202"/>
      <c r="O10" s="202"/>
      <c r="P10" s="202"/>
      <c r="Q10" s="202"/>
      <c r="R10" s="202"/>
      <c r="S10" s="202"/>
      <c r="T10" s="202"/>
      <c r="U10" s="202"/>
      <c r="V10" s="202"/>
      <c r="W10" s="202"/>
      <c r="X10" s="202"/>
      <c r="Y10" s="202"/>
      <c r="Z10" s="202"/>
      <c r="AA10" s="202"/>
      <c r="AB10" s="202"/>
      <c r="AC10" s="202"/>
      <c r="AD10" s="202"/>
      <c r="AE10" s="202"/>
      <c r="AF10" s="202"/>
      <c r="AG10" s="202"/>
      <c r="AH10" s="202"/>
      <c r="AI10" s="202"/>
      <c r="AJ10" s="202"/>
      <c r="AK10" s="202"/>
      <c r="AL10" s="202"/>
      <c r="AM10" s="202"/>
      <c r="AN10" s="202"/>
      <c r="AO10" s="202"/>
      <c r="AP10" s="202"/>
      <c r="AQ10" s="202"/>
      <c r="AR10" s="202"/>
      <c r="AS10" s="202"/>
      <c r="AT10" s="202"/>
      <c r="AU10" s="202"/>
      <c r="AV10" s="202"/>
      <c r="AW10" s="202"/>
      <c r="AX10" s="202"/>
      <c r="AY10" s="202"/>
      <c r="AZ10" s="202"/>
      <c r="BA10" s="202"/>
      <c r="BB10" s="202"/>
      <c r="BC10" s="202"/>
      <c r="BD10" s="202"/>
      <c r="BE10" s="202"/>
    </row>
    <row r="11" spans="1:57" s="201" customFormat="1" ht="24.75" customHeight="1" thickBot="1" x14ac:dyDescent="0.25">
      <c r="A11" s="137" t="s">
        <v>237</v>
      </c>
      <c r="B11" s="195">
        <v>0</v>
      </c>
      <c r="C11" s="195">
        <v>1</v>
      </c>
      <c r="D11" s="84">
        <f t="shared" si="0"/>
        <v>1</v>
      </c>
      <c r="E11" s="195">
        <v>17</v>
      </c>
      <c r="F11" s="195">
        <v>22</v>
      </c>
      <c r="G11" s="84">
        <f t="shared" si="1"/>
        <v>39</v>
      </c>
      <c r="H11" s="195">
        <f t="shared" ref="H11:I19" si="2">(B11+E11)</f>
        <v>17</v>
      </c>
      <c r="I11" s="195">
        <f t="shared" si="2"/>
        <v>23</v>
      </c>
      <c r="J11" s="84">
        <f t="shared" ref="J11:J19" si="3">SUM(H11:I11)</f>
        <v>40</v>
      </c>
      <c r="K11" s="186" t="s">
        <v>238</v>
      </c>
      <c r="L11" s="42"/>
      <c r="M11" s="200"/>
      <c r="N11" s="200"/>
      <c r="O11" s="200"/>
      <c r="P11" s="200"/>
      <c r="Q11" s="200"/>
      <c r="R11" s="200"/>
      <c r="S11" s="200"/>
      <c r="T11" s="200"/>
      <c r="U11" s="200"/>
      <c r="V11" s="200"/>
      <c r="W11" s="200"/>
      <c r="X11" s="200"/>
      <c r="Y11" s="200"/>
      <c r="Z11" s="200"/>
      <c r="AA11" s="200"/>
      <c r="AB11" s="200"/>
      <c r="AC11" s="200"/>
      <c r="AD11" s="200"/>
      <c r="AE11" s="200"/>
      <c r="AF11" s="200"/>
      <c r="AG11" s="200"/>
      <c r="AH11" s="200"/>
      <c r="AI11" s="200"/>
      <c r="AJ11" s="200"/>
      <c r="AK11" s="200"/>
      <c r="AL11" s="200"/>
      <c r="AM11" s="200"/>
      <c r="AN11" s="200"/>
      <c r="AO11" s="200"/>
      <c r="AP11" s="200"/>
      <c r="AQ11" s="200"/>
      <c r="AR11" s="200"/>
      <c r="AS11" s="200"/>
      <c r="AT11" s="200"/>
      <c r="AU11" s="200"/>
      <c r="AV11" s="200"/>
      <c r="AW11" s="200"/>
      <c r="AX11" s="200"/>
      <c r="AY11" s="200"/>
      <c r="AZ11" s="200"/>
      <c r="BA11" s="200"/>
      <c r="BB11" s="200"/>
      <c r="BC11" s="200"/>
      <c r="BD11" s="200"/>
      <c r="BE11" s="200"/>
    </row>
    <row r="12" spans="1:57" s="203" customFormat="1" ht="24.75" customHeight="1" thickBot="1" x14ac:dyDescent="0.25">
      <c r="A12" s="138" t="s">
        <v>239</v>
      </c>
      <c r="B12" s="196">
        <v>0</v>
      </c>
      <c r="C12" s="196">
        <v>0</v>
      </c>
      <c r="D12" s="85">
        <f t="shared" si="0"/>
        <v>0</v>
      </c>
      <c r="E12" s="196">
        <v>4</v>
      </c>
      <c r="F12" s="196">
        <v>2</v>
      </c>
      <c r="G12" s="85">
        <f t="shared" si="1"/>
        <v>6</v>
      </c>
      <c r="H12" s="196">
        <f t="shared" si="2"/>
        <v>4</v>
      </c>
      <c r="I12" s="196">
        <f t="shared" si="2"/>
        <v>2</v>
      </c>
      <c r="J12" s="85">
        <f t="shared" si="3"/>
        <v>6</v>
      </c>
      <c r="K12" s="187" t="s">
        <v>240</v>
      </c>
      <c r="L12" s="49"/>
      <c r="M12" s="202"/>
      <c r="N12" s="202"/>
      <c r="O12" s="202"/>
      <c r="P12" s="202"/>
      <c r="Q12" s="202"/>
      <c r="R12" s="202"/>
      <c r="S12" s="202"/>
      <c r="T12" s="202"/>
      <c r="U12" s="202"/>
      <c r="V12" s="202"/>
      <c r="W12" s="202"/>
      <c r="X12" s="202"/>
      <c r="Y12" s="202"/>
      <c r="Z12" s="202"/>
      <c r="AA12" s="202"/>
      <c r="AB12" s="202"/>
      <c r="AC12" s="202"/>
      <c r="AD12" s="202"/>
      <c r="AE12" s="202"/>
      <c r="AF12" s="202"/>
      <c r="AG12" s="202"/>
      <c r="AH12" s="202"/>
      <c r="AI12" s="202"/>
      <c r="AJ12" s="202"/>
      <c r="AK12" s="202"/>
      <c r="AL12" s="202"/>
      <c r="AM12" s="202"/>
      <c r="AN12" s="202"/>
      <c r="AO12" s="202"/>
      <c r="AP12" s="202"/>
      <c r="AQ12" s="202"/>
      <c r="AR12" s="202"/>
      <c r="AS12" s="202"/>
      <c r="AT12" s="202"/>
      <c r="AU12" s="202"/>
      <c r="AV12" s="202"/>
      <c r="AW12" s="202"/>
      <c r="AX12" s="202"/>
      <c r="AY12" s="202"/>
      <c r="AZ12" s="202"/>
      <c r="BA12" s="202"/>
      <c r="BB12" s="202"/>
      <c r="BC12" s="202"/>
      <c r="BD12" s="202"/>
      <c r="BE12" s="202"/>
    </row>
    <row r="13" spans="1:57" s="201" customFormat="1" ht="24.75" customHeight="1" thickBot="1" x14ac:dyDescent="0.25">
      <c r="A13" s="137" t="s">
        <v>241</v>
      </c>
      <c r="B13" s="195">
        <v>0</v>
      </c>
      <c r="C13" s="195">
        <v>4</v>
      </c>
      <c r="D13" s="84">
        <f t="shared" si="0"/>
        <v>4</v>
      </c>
      <c r="E13" s="195">
        <v>21</v>
      </c>
      <c r="F13" s="195">
        <v>26</v>
      </c>
      <c r="G13" s="84">
        <f t="shared" si="1"/>
        <v>47</v>
      </c>
      <c r="H13" s="195">
        <f t="shared" si="2"/>
        <v>21</v>
      </c>
      <c r="I13" s="195">
        <f t="shared" si="2"/>
        <v>30</v>
      </c>
      <c r="J13" s="84">
        <f t="shared" si="3"/>
        <v>51</v>
      </c>
      <c r="K13" s="186" t="s">
        <v>242</v>
      </c>
      <c r="L13" s="42"/>
      <c r="M13" s="200"/>
      <c r="N13" s="200"/>
      <c r="O13" s="200"/>
      <c r="P13" s="200"/>
      <c r="Q13" s="200"/>
      <c r="R13" s="200"/>
      <c r="S13" s="200"/>
      <c r="T13" s="200"/>
      <c r="U13" s="200"/>
      <c r="V13" s="200"/>
      <c r="W13" s="200"/>
      <c r="X13" s="200"/>
      <c r="Y13" s="200"/>
      <c r="Z13" s="200"/>
      <c r="AA13" s="200"/>
      <c r="AB13" s="200"/>
      <c r="AC13" s="200"/>
      <c r="AD13" s="200"/>
      <c r="AE13" s="200"/>
      <c r="AF13" s="200"/>
      <c r="AG13" s="200"/>
      <c r="AH13" s="200"/>
      <c r="AI13" s="200"/>
      <c r="AJ13" s="200"/>
      <c r="AK13" s="200"/>
      <c r="AL13" s="200"/>
      <c r="AM13" s="200"/>
      <c r="AN13" s="200"/>
      <c r="AO13" s="200"/>
      <c r="AP13" s="200"/>
      <c r="AQ13" s="200"/>
      <c r="AR13" s="200"/>
      <c r="AS13" s="200"/>
      <c r="AT13" s="200"/>
      <c r="AU13" s="200"/>
      <c r="AV13" s="200"/>
      <c r="AW13" s="200"/>
      <c r="AX13" s="200"/>
      <c r="AY13" s="200"/>
      <c r="AZ13" s="200"/>
      <c r="BA13" s="200"/>
      <c r="BB13" s="200"/>
      <c r="BC13" s="200"/>
      <c r="BD13" s="200"/>
      <c r="BE13" s="200"/>
    </row>
    <row r="14" spans="1:57" s="203" customFormat="1" ht="24.75" customHeight="1" thickBot="1" x14ac:dyDescent="0.25">
      <c r="A14" s="138" t="s">
        <v>243</v>
      </c>
      <c r="B14" s="196">
        <v>3</v>
      </c>
      <c r="C14" s="196">
        <v>4</v>
      </c>
      <c r="D14" s="85">
        <f t="shared" si="0"/>
        <v>7</v>
      </c>
      <c r="E14" s="196">
        <v>23</v>
      </c>
      <c r="F14" s="196">
        <v>16</v>
      </c>
      <c r="G14" s="85">
        <f t="shared" si="1"/>
        <v>39</v>
      </c>
      <c r="H14" s="196">
        <f t="shared" si="2"/>
        <v>26</v>
      </c>
      <c r="I14" s="196">
        <f t="shared" si="2"/>
        <v>20</v>
      </c>
      <c r="J14" s="85">
        <f t="shared" si="3"/>
        <v>46</v>
      </c>
      <c r="K14" s="187" t="s">
        <v>244</v>
      </c>
      <c r="L14" s="49"/>
      <c r="M14" s="202"/>
      <c r="N14" s="202"/>
      <c r="O14" s="202"/>
      <c r="P14" s="202"/>
      <c r="Q14" s="202"/>
      <c r="R14" s="202"/>
      <c r="S14" s="202"/>
      <c r="T14" s="202"/>
      <c r="U14" s="202"/>
      <c r="V14" s="202"/>
      <c r="W14" s="202"/>
      <c r="X14" s="202"/>
      <c r="Y14" s="202"/>
      <c r="Z14" s="202"/>
      <c r="AA14" s="202"/>
      <c r="AB14" s="202"/>
      <c r="AC14" s="202"/>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c r="BB14" s="202"/>
      <c r="BC14" s="202"/>
      <c r="BD14" s="202"/>
      <c r="BE14" s="202"/>
    </row>
    <row r="15" spans="1:57" s="201" customFormat="1" ht="24.75" customHeight="1" thickBot="1" x14ac:dyDescent="0.25">
      <c r="A15" s="137" t="s">
        <v>245</v>
      </c>
      <c r="B15" s="195">
        <v>1</v>
      </c>
      <c r="C15" s="195">
        <v>3</v>
      </c>
      <c r="D15" s="84">
        <f t="shared" si="0"/>
        <v>4</v>
      </c>
      <c r="E15" s="195">
        <v>30</v>
      </c>
      <c r="F15" s="195">
        <v>18</v>
      </c>
      <c r="G15" s="84">
        <f t="shared" si="1"/>
        <v>48</v>
      </c>
      <c r="H15" s="195">
        <f t="shared" si="2"/>
        <v>31</v>
      </c>
      <c r="I15" s="195">
        <f t="shared" si="2"/>
        <v>21</v>
      </c>
      <c r="J15" s="84">
        <f t="shared" si="3"/>
        <v>52</v>
      </c>
      <c r="K15" s="186" t="s">
        <v>246</v>
      </c>
      <c r="L15" s="42"/>
      <c r="M15" s="200"/>
      <c r="N15" s="200"/>
      <c r="O15" s="200"/>
      <c r="P15" s="200"/>
      <c r="Q15" s="200"/>
      <c r="R15" s="200"/>
      <c r="S15" s="200"/>
      <c r="T15" s="200"/>
      <c r="U15" s="200"/>
      <c r="V15" s="200"/>
      <c r="W15" s="200"/>
      <c r="X15" s="200"/>
      <c r="Y15" s="200"/>
      <c r="Z15" s="200"/>
      <c r="AA15" s="200"/>
      <c r="AB15" s="200"/>
      <c r="AC15" s="200"/>
      <c r="AD15" s="200"/>
      <c r="AE15" s="200"/>
      <c r="AF15" s="200"/>
      <c r="AG15" s="200"/>
      <c r="AH15" s="200"/>
      <c r="AI15" s="200"/>
      <c r="AJ15" s="200"/>
      <c r="AK15" s="200"/>
      <c r="AL15" s="200"/>
      <c r="AM15" s="200"/>
      <c r="AN15" s="200"/>
      <c r="AO15" s="200"/>
      <c r="AP15" s="200"/>
      <c r="AQ15" s="200"/>
      <c r="AR15" s="200"/>
      <c r="AS15" s="200"/>
      <c r="AT15" s="200"/>
      <c r="AU15" s="200"/>
      <c r="AV15" s="200"/>
      <c r="AW15" s="200"/>
      <c r="AX15" s="200"/>
      <c r="AY15" s="200"/>
      <c r="AZ15" s="200"/>
      <c r="BA15" s="200"/>
      <c r="BB15" s="200"/>
      <c r="BC15" s="200"/>
      <c r="BD15" s="200"/>
      <c r="BE15" s="200"/>
    </row>
    <row r="16" spans="1:57" s="203" customFormat="1" ht="24.75" customHeight="1" thickBot="1" x14ac:dyDescent="0.25">
      <c r="A16" s="138" t="s">
        <v>247</v>
      </c>
      <c r="B16" s="196">
        <v>1</v>
      </c>
      <c r="C16" s="196">
        <v>5</v>
      </c>
      <c r="D16" s="85">
        <f t="shared" si="0"/>
        <v>6</v>
      </c>
      <c r="E16" s="196">
        <v>7</v>
      </c>
      <c r="F16" s="196">
        <v>45</v>
      </c>
      <c r="G16" s="85">
        <f t="shared" si="1"/>
        <v>52</v>
      </c>
      <c r="H16" s="196">
        <f t="shared" si="2"/>
        <v>8</v>
      </c>
      <c r="I16" s="196">
        <f t="shared" si="2"/>
        <v>50</v>
      </c>
      <c r="J16" s="85">
        <f t="shared" si="3"/>
        <v>58</v>
      </c>
      <c r="K16" s="187" t="s">
        <v>248</v>
      </c>
      <c r="L16" s="49"/>
      <c r="M16" s="202"/>
      <c r="N16" s="202"/>
      <c r="O16" s="202"/>
      <c r="P16" s="202"/>
      <c r="Q16" s="202"/>
      <c r="R16" s="202"/>
      <c r="S16" s="202"/>
      <c r="T16" s="202"/>
      <c r="U16" s="202"/>
      <c r="V16" s="202"/>
      <c r="W16" s="202"/>
      <c r="X16" s="202"/>
      <c r="Y16" s="202"/>
      <c r="Z16" s="202"/>
      <c r="AA16" s="202"/>
      <c r="AB16" s="202"/>
      <c r="AC16" s="202"/>
      <c r="AD16" s="202"/>
      <c r="AE16" s="202"/>
      <c r="AF16" s="202"/>
      <c r="AG16" s="202"/>
      <c r="AH16" s="202"/>
      <c r="AI16" s="202"/>
      <c r="AJ16" s="202"/>
      <c r="AK16" s="202"/>
      <c r="AL16" s="202"/>
      <c r="AM16" s="202"/>
      <c r="AN16" s="202"/>
      <c r="AO16" s="202"/>
      <c r="AP16" s="202"/>
      <c r="AQ16" s="202"/>
      <c r="AR16" s="202"/>
      <c r="AS16" s="202"/>
      <c r="AT16" s="202"/>
      <c r="AU16" s="202"/>
      <c r="AV16" s="202"/>
      <c r="AW16" s="202"/>
      <c r="AX16" s="202"/>
      <c r="AY16" s="202"/>
      <c r="AZ16" s="202"/>
      <c r="BA16" s="202"/>
      <c r="BB16" s="202"/>
      <c r="BC16" s="202"/>
      <c r="BD16" s="202"/>
      <c r="BE16" s="202"/>
    </row>
    <row r="17" spans="1:57" s="201" customFormat="1" ht="24.75" customHeight="1" thickBot="1" x14ac:dyDescent="0.25">
      <c r="A17" s="137" t="s">
        <v>249</v>
      </c>
      <c r="B17" s="195">
        <v>1</v>
      </c>
      <c r="C17" s="195">
        <v>2</v>
      </c>
      <c r="D17" s="84">
        <f t="shared" si="0"/>
        <v>3</v>
      </c>
      <c r="E17" s="195">
        <v>48</v>
      </c>
      <c r="F17" s="195">
        <v>44</v>
      </c>
      <c r="G17" s="84">
        <f t="shared" si="1"/>
        <v>92</v>
      </c>
      <c r="H17" s="195">
        <f t="shared" si="2"/>
        <v>49</v>
      </c>
      <c r="I17" s="195">
        <f t="shared" si="2"/>
        <v>46</v>
      </c>
      <c r="J17" s="84">
        <f t="shared" si="3"/>
        <v>95</v>
      </c>
      <c r="K17" s="186" t="s">
        <v>250</v>
      </c>
      <c r="L17" s="42"/>
      <c r="M17" s="200"/>
      <c r="N17" s="200"/>
      <c r="O17" s="200"/>
      <c r="P17" s="200"/>
      <c r="Q17" s="200"/>
      <c r="R17" s="200"/>
      <c r="S17" s="200"/>
      <c r="T17" s="200"/>
      <c r="U17" s="200"/>
      <c r="V17" s="200"/>
      <c r="W17" s="200"/>
      <c r="X17" s="200"/>
      <c r="Y17" s="200"/>
      <c r="Z17" s="200"/>
      <c r="AA17" s="200"/>
      <c r="AB17" s="200"/>
      <c r="AC17" s="200"/>
      <c r="AD17" s="200"/>
      <c r="AE17" s="200"/>
      <c r="AF17" s="200"/>
      <c r="AG17" s="200"/>
      <c r="AH17" s="200"/>
      <c r="AI17" s="200"/>
      <c r="AJ17" s="200"/>
      <c r="AK17" s="200"/>
      <c r="AL17" s="200"/>
      <c r="AM17" s="200"/>
      <c r="AN17" s="200"/>
      <c r="AO17" s="200"/>
      <c r="AP17" s="200"/>
      <c r="AQ17" s="200"/>
      <c r="AR17" s="200"/>
      <c r="AS17" s="200"/>
      <c r="AT17" s="200"/>
      <c r="AU17" s="200"/>
      <c r="AV17" s="200"/>
      <c r="AW17" s="200"/>
      <c r="AX17" s="200"/>
      <c r="AY17" s="200"/>
      <c r="AZ17" s="200"/>
      <c r="BA17" s="200"/>
      <c r="BB17" s="200"/>
      <c r="BC17" s="200"/>
      <c r="BD17" s="200"/>
      <c r="BE17" s="200"/>
    </row>
    <row r="18" spans="1:57" s="203" customFormat="1" ht="24.75" customHeight="1" thickBot="1" x14ac:dyDescent="0.25">
      <c r="A18" s="138" t="s">
        <v>251</v>
      </c>
      <c r="B18" s="196">
        <v>2</v>
      </c>
      <c r="C18" s="196">
        <v>0</v>
      </c>
      <c r="D18" s="85">
        <f t="shared" si="0"/>
        <v>2</v>
      </c>
      <c r="E18" s="196">
        <v>38</v>
      </c>
      <c r="F18" s="196">
        <v>51</v>
      </c>
      <c r="G18" s="85">
        <f t="shared" si="1"/>
        <v>89</v>
      </c>
      <c r="H18" s="196">
        <f t="shared" si="2"/>
        <v>40</v>
      </c>
      <c r="I18" s="196">
        <f t="shared" si="2"/>
        <v>51</v>
      </c>
      <c r="J18" s="85">
        <f t="shared" si="3"/>
        <v>91</v>
      </c>
      <c r="K18" s="187" t="s">
        <v>252</v>
      </c>
      <c r="L18" s="49"/>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2"/>
      <c r="AJ18" s="202"/>
      <c r="AK18" s="202"/>
      <c r="AL18" s="202"/>
      <c r="AM18" s="202"/>
      <c r="AN18" s="202"/>
      <c r="AO18" s="202"/>
      <c r="AP18" s="202"/>
      <c r="AQ18" s="202"/>
      <c r="AR18" s="202"/>
      <c r="AS18" s="202"/>
      <c r="AT18" s="202"/>
      <c r="AU18" s="202"/>
      <c r="AV18" s="202"/>
      <c r="AW18" s="202"/>
      <c r="AX18" s="202"/>
      <c r="AY18" s="202"/>
      <c r="AZ18" s="202"/>
      <c r="BA18" s="202"/>
      <c r="BB18" s="202"/>
      <c r="BC18" s="202"/>
      <c r="BD18" s="202"/>
      <c r="BE18" s="202"/>
    </row>
    <row r="19" spans="1:57" s="201" customFormat="1" ht="24.75" customHeight="1" thickBot="1" x14ac:dyDescent="0.25">
      <c r="A19" s="137" t="s">
        <v>253</v>
      </c>
      <c r="B19" s="195">
        <v>2</v>
      </c>
      <c r="C19" s="195">
        <v>1</v>
      </c>
      <c r="D19" s="84">
        <f t="shared" si="0"/>
        <v>3</v>
      </c>
      <c r="E19" s="195">
        <v>20</v>
      </c>
      <c r="F19" s="195">
        <v>29</v>
      </c>
      <c r="G19" s="84">
        <f t="shared" si="1"/>
        <v>49</v>
      </c>
      <c r="H19" s="195">
        <f t="shared" si="2"/>
        <v>22</v>
      </c>
      <c r="I19" s="195">
        <f t="shared" si="2"/>
        <v>30</v>
      </c>
      <c r="J19" s="84">
        <f t="shared" si="3"/>
        <v>52</v>
      </c>
      <c r="K19" s="186" t="s">
        <v>254</v>
      </c>
      <c r="L19" s="42"/>
      <c r="M19" s="200"/>
      <c r="N19" s="200"/>
      <c r="O19" s="200"/>
      <c r="P19" s="200"/>
      <c r="Q19" s="200"/>
      <c r="R19" s="200"/>
      <c r="S19" s="200"/>
      <c r="T19" s="200"/>
      <c r="U19" s="200"/>
      <c r="V19" s="200"/>
      <c r="W19" s="200"/>
      <c r="X19" s="200"/>
      <c r="Y19" s="200"/>
      <c r="Z19" s="200"/>
      <c r="AA19" s="200"/>
      <c r="AB19" s="200"/>
      <c r="AC19" s="200"/>
      <c r="AD19" s="200"/>
      <c r="AE19" s="200"/>
      <c r="AF19" s="200"/>
      <c r="AG19" s="200"/>
      <c r="AH19" s="200"/>
      <c r="AI19" s="200"/>
      <c r="AJ19" s="200"/>
      <c r="AK19" s="200"/>
      <c r="AL19" s="200"/>
      <c r="AM19" s="200"/>
      <c r="AN19" s="200"/>
      <c r="AO19" s="200"/>
      <c r="AP19" s="200"/>
      <c r="AQ19" s="200"/>
      <c r="AR19" s="200"/>
      <c r="AS19" s="200"/>
      <c r="AT19" s="200"/>
      <c r="AU19" s="200"/>
      <c r="AV19" s="200"/>
      <c r="AW19" s="200"/>
      <c r="AX19" s="200"/>
      <c r="AY19" s="200"/>
      <c r="AZ19" s="200"/>
      <c r="BA19" s="200"/>
      <c r="BB19" s="200"/>
      <c r="BC19" s="200"/>
      <c r="BD19" s="200"/>
      <c r="BE19" s="200"/>
    </row>
    <row r="20" spans="1:57" s="203" customFormat="1" ht="30" customHeight="1" thickBot="1" x14ac:dyDescent="0.25">
      <c r="A20" s="183" t="s">
        <v>255</v>
      </c>
      <c r="B20" s="197">
        <v>1</v>
      </c>
      <c r="C20" s="197">
        <v>2</v>
      </c>
      <c r="D20" s="86">
        <f t="shared" ref="D20:D21" si="4">SUM(B20:C20)</f>
        <v>3</v>
      </c>
      <c r="E20" s="197">
        <v>36</v>
      </c>
      <c r="F20" s="197">
        <v>35</v>
      </c>
      <c r="G20" s="86">
        <f t="shared" ref="G20:G21" si="5">SUM(E20:F20)</f>
        <v>71</v>
      </c>
      <c r="H20" s="197">
        <f t="shared" ref="H20:H21" si="6">(B20+E20)</f>
        <v>37</v>
      </c>
      <c r="I20" s="197">
        <f t="shared" ref="I20:I21" si="7">(C20+F20)</f>
        <v>37</v>
      </c>
      <c r="J20" s="86">
        <f t="shared" ref="J20:J21" si="8">SUM(H20:I20)</f>
        <v>74</v>
      </c>
      <c r="K20" s="188" t="s">
        <v>256</v>
      </c>
      <c r="L20" s="49"/>
      <c r="M20" s="202"/>
      <c r="N20" s="202"/>
      <c r="O20" s="202"/>
      <c r="P20" s="202"/>
      <c r="Q20" s="202"/>
      <c r="R20" s="202"/>
      <c r="S20" s="202"/>
      <c r="T20" s="202"/>
      <c r="U20" s="202"/>
      <c r="V20" s="202"/>
      <c r="W20" s="202"/>
      <c r="X20" s="202"/>
      <c r="Y20" s="202"/>
      <c r="Z20" s="202"/>
      <c r="AA20" s="202"/>
      <c r="AB20" s="202"/>
      <c r="AC20" s="202"/>
      <c r="AD20" s="202"/>
      <c r="AE20" s="202"/>
      <c r="AF20" s="202"/>
      <c r="AG20" s="202"/>
      <c r="AH20" s="202"/>
      <c r="AI20" s="202"/>
      <c r="AJ20" s="202"/>
      <c r="AK20" s="202"/>
      <c r="AL20" s="202"/>
      <c r="AM20" s="202"/>
      <c r="AN20" s="202"/>
      <c r="AO20" s="202"/>
      <c r="AP20" s="202"/>
      <c r="AQ20" s="202"/>
      <c r="AR20" s="202"/>
      <c r="AS20" s="202"/>
      <c r="AT20" s="202"/>
      <c r="AU20" s="202"/>
      <c r="AV20" s="202"/>
      <c r="AW20" s="202"/>
      <c r="AX20" s="202"/>
      <c r="AY20" s="202"/>
      <c r="AZ20" s="202"/>
      <c r="BA20" s="202"/>
      <c r="BB20" s="202"/>
      <c r="BC20" s="202"/>
      <c r="BD20" s="202"/>
      <c r="BE20" s="202"/>
    </row>
    <row r="21" spans="1:57" ht="20.100000000000001" customHeight="1" x14ac:dyDescent="0.2">
      <c r="A21" s="267" t="s">
        <v>442</v>
      </c>
      <c r="B21" s="283">
        <v>0</v>
      </c>
      <c r="C21" s="283">
        <v>41</v>
      </c>
      <c r="D21" s="92">
        <f t="shared" si="4"/>
        <v>41</v>
      </c>
      <c r="E21" s="283">
        <v>22</v>
      </c>
      <c r="F21" s="283">
        <v>201</v>
      </c>
      <c r="G21" s="92">
        <f t="shared" si="5"/>
        <v>223</v>
      </c>
      <c r="H21" s="283">
        <f t="shared" si="6"/>
        <v>22</v>
      </c>
      <c r="I21" s="283">
        <f t="shared" si="7"/>
        <v>242</v>
      </c>
      <c r="J21" s="92">
        <f t="shared" si="8"/>
        <v>264</v>
      </c>
      <c r="K21" s="270" t="s">
        <v>443</v>
      </c>
    </row>
    <row r="22" spans="1:57" ht="27.75" customHeight="1" x14ac:dyDescent="0.2">
      <c r="A22" s="284" t="s">
        <v>257</v>
      </c>
      <c r="B22" s="228">
        <f t="shared" ref="B22:J22" si="9">SUM(B10:B21)</f>
        <v>16</v>
      </c>
      <c r="C22" s="228">
        <f t="shared" si="9"/>
        <v>66</v>
      </c>
      <c r="D22" s="228">
        <f t="shared" si="9"/>
        <v>82</v>
      </c>
      <c r="E22" s="228">
        <f t="shared" si="9"/>
        <v>278</v>
      </c>
      <c r="F22" s="228">
        <f t="shared" si="9"/>
        <v>496</v>
      </c>
      <c r="G22" s="228">
        <f t="shared" si="9"/>
        <v>774</v>
      </c>
      <c r="H22" s="228">
        <f t="shared" si="9"/>
        <v>294</v>
      </c>
      <c r="I22" s="228">
        <f t="shared" si="9"/>
        <v>562</v>
      </c>
      <c r="J22" s="228">
        <f t="shared" si="9"/>
        <v>856</v>
      </c>
      <c r="K22" s="285" t="s">
        <v>13</v>
      </c>
    </row>
    <row r="24" spans="1:57" ht="20.100000000000001" customHeight="1" x14ac:dyDescent="0.2">
      <c r="B24" s="64"/>
      <c r="C24" s="53"/>
      <c r="D24" s="53"/>
      <c r="E24" s="53"/>
      <c r="F24" s="53"/>
      <c r="G24" s="53"/>
      <c r="H24" s="53"/>
      <c r="I24" s="53"/>
      <c r="J24" s="53"/>
    </row>
    <row r="25" spans="1:57" ht="20.100000000000001" customHeight="1" x14ac:dyDescent="0.2">
      <c r="B25" s="53"/>
      <c r="C25" s="53"/>
      <c r="D25" s="53"/>
      <c r="E25" s="53"/>
      <c r="F25" s="53"/>
      <c r="G25" s="53"/>
      <c r="H25" s="53"/>
      <c r="I25" s="53"/>
      <c r="J25" s="53"/>
    </row>
    <row r="26" spans="1:57" ht="20.100000000000001" customHeight="1" x14ac:dyDescent="0.2">
      <c r="B26" s="53"/>
      <c r="C26" s="53"/>
      <c r="D26" s="53"/>
      <c r="E26" s="53"/>
      <c r="F26" s="53"/>
      <c r="G26" s="53"/>
      <c r="H26" s="53"/>
      <c r="I26" s="53"/>
      <c r="J26" s="53"/>
    </row>
    <row r="27" spans="1:57" ht="20.100000000000001" customHeight="1" x14ac:dyDescent="0.2">
      <c r="B27" s="53"/>
      <c r="C27" s="53"/>
      <c r="D27" s="53"/>
      <c r="E27" s="53"/>
      <c r="F27" s="53"/>
      <c r="G27" s="53"/>
      <c r="H27" s="53"/>
      <c r="I27" s="53"/>
      <c r="J27" s="53"/>
    </row>
    <row r="28" spans="1:57" ht="20.100000000000001" customHeight="1" x14ac:dyDescent="0.2">
      <c r="B28" s="53"/>
      <c r="C28" s="53"/>
      <c r="D28" s="53"/>
      <c r="E28" s="53"/>
      <c r="F28" s="53"/>
      <c r="G28" s="53"/>
      <c r="H28" s="53"/>
      <c r="I28" s="53"/>
      <c r="J28" s="53"/>
    </row>
  </sheetData>
  <mergeCells count="10">
    <mergeCell ref="A1:K1"/>
    <mergeCell ref="A3:K3"/>
    <mergeCell ref="A4:K4"/>
    <mergeCell ref="A7:A9"/>
    <mergeCell ref="B7:J7"/>
    <mergeCell ref="K7:K9"/>
    <mergeCell ref="B8:D8"/>
    <mergeCell ref="E8:G8"/>
    <mergeCell ref="H8:J8"/>
    <mergeCell ref="A2:K2"/>
  </mergeCells>
  <printOptions horizontalCentered="1"/>
  <pageMargins left="0" right="0" top="0.74803149606299213" bottom="0" header="0" footer="0"/>
  <pageSetup paperSize="9" scale="9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rightToLeft="1" view="pageBreakPreview" zoomScaleNormal="100" zoomScaleSheetLayoutView="100" workbookViewId="0">
      <selection activeCell="A6" sqref="A6:A8"/>
    </sheetView>
  </sheetViews>
  <sheetFormatPr defaultColWidth="9.125" defaultRowHeight="12.75" x14ac:dyDescent="0.2"/>
  <cols>
    <col min="1" max="1" width="19.625" style="9" customWidth="1"/>
    <col min="2" max="10" width="8.75" style="9" customWidth="1"/>
    <col min="11" max="11" width="21.75" style="9" customWidth="1"/>
    <col min="12" max="16384" width="9.125" style="9"/>
  </cols>
  <sheetData>
    <row r="1" spans="1:11" ht="18" x14ac:dyDescent="0.2">
      <c r="A1" s="316" t="s">
        <v>432</v>
      </c>
      <c r="B1" s="316"/>
      <c r="C1" s="316"/>
      <c r="D1" s="316"/>
      <c r="E1" s="316"/>
      <c r="F1" s="316"/>
      <c r="G1" s="316"/>
      <c r="H1" s="316"/>
      <c r="I1" s="316"/>
      <c r="J1" s="316"/>
      <c r="K1" s="316"/>
    </row>
    <row r="2" spans="1:11" s="292" customFormat="1" ht="15.75" x14ac:dyDescent="0.2">
      <c r="A2" s="318" t="s">
        <v>315</v>
      </c>
      <c r="B2" s="318"/>
      <c r="C2" s="318"/>
      <c r="D2" s="318"/>
      <c r="E2" s="318"/>
      <c r="F2" s="318"/>
      <c r="G2" s="318"/>
      <c r="H2" s="318"/>
      <c r="I2" s="318"/>
      <c r="J2" s="318"/>
      <c r="K2" s="318"/>
    </row>
    <row r="3" spans="1:11" ht="17.25" customHeight="1" x14ac:dyDescent="0.2">
      <c r="A3" s="317" t="s">
        <v>445</v>
      </c>
      <c r="B3" s="318"/>
      <c r="C3" s="318"/>
      <c r="D3" s="318"/>
      <c r="E3" s="318"/>
      <c r="F3" s="318"/>
      <c r="G3" s="318"/>
      <c r="H3" s="318"/>
      <c r="I3" s="318"/>
      <c r="J3" s="318"/>
      <c r="K3" s="318"/>
    </row>
    <row r="4" spans="1:11" s="293" customFormat="1" x14ac:dyDescent="0.2">
      <c r="A4" s="319" t="s">
        <v>316</v>
      </c>
      <c r="B4" s="319"/>
      <c r="C4" s="319"/>
      <c r="D4" s="319"/>
      <c r="E4" s="319"/>
      <c r="F4" s="319"/>
      <c r="G4" s="319"/>
      <c r="H4" s="319"/>
      <c r="I4" s="319"/>
      <c r="J4" s="319"/>
      <c r="K4" s="319"/>
    </row>
    <row r="5" spans="1:11" ht="15.75" x14ac:dyDescent="0.2">
      <c r="A5" s="10" t="s">
        <v>529</v>
      </c>
      <c r="B5" s="11"/>
      <c r="C5" s="11"/>
      <c r="D5" s="11"/>
      <c r="E5" s="11"/>
      <c r="F5" s="11"/>
      <c r="G5" s="11"/>
      <c r="H5" s="11"/>
      <c r="I5" s="11"/>
      <c r="J5" s="11"/>
      <c r="K5" s="12" t="s">
        <v>528</v>
      </c>
    </row>
    <row r="6" spans="1:11" ht="15.75" x14ac:dyDescent="0.2">
      <c r="A6" s="311" t="s">
        <v>100</v>
      </c>
      <c r="B6" s="312" t="s">
        <v>317</v>
      </c>
      <c r="C6" s="312"/>
      <c r="D6" s="312"/>
      <c r="E6" s="312"/>
      <c r="F6" s="312"/>
      <c r="G6" s="312"/>
      <c r="H6" s="312"/>
      <c r="I6" s="312"/>
      <c r="J6" s="312"/>
      <c r="K6" s="313" t="s">
        <v>101</v>
      </c>
    </row>
    <row r="7" spans="1:11" ht="16.5" customHeight="1" x14ac:dyDescent="0.2">
      <c r="A7" s="311"/>
      <c r="B7" s="312" t="s">
        <v>318</v>
      </c>
      <c r="C7" s="312"/>
      <c r="D7" s="312"/>
      <c r="E7" s="312" t="s">
        <v>319</v>
      </c>
      <c r="F7" s="312"/>
      <c r="G7" s="312"/>
      <c r="H7" s="314" t="s">
        <v>320</v>
      </c>
      <c r="I7" s="314"/>
      <c r="J7" s="314"/>
      <c r="K7" s="313"/>
    </row>
    <row r="8" spans="1:11" ht="25.5" x14ac:dyDescent="0.2">
      <c r="A8" s="311"/>
      <c r="B8" s="66" t="s">
        <v>321</v>
      </c>
      <c r="C8" s="66" t="s">
        <v>322</v>
      </c>
      <c r="D8" s="66" t="s">
        <v>323</v>
      </c>
      <c r="E8" s="66" t="s">
        <v>324</v>
      </c>
      <c r="F8" s="66" t="s">
        <v>325</v>
      </c>
      <c r="G8" s="66" t="s">
        <v>326</v>
      </c>
      <c r="H8" s="66" t="s">
        <v>324</v>
      </c>
      <c r="I8" s="66" t="s">
        <v>325</v>
      </c>
      <c r="J8" s="66" t="s">
        <v>326</v>
      </c>
      <c r="K8" s="313"/>
    </row>
    <row r="9" spans="1:11" ht="17.25" customHeight="1" thickBot="1" x14ac:dyDescent="0.25">
      <c r="A9" s="67" t="s">
        <v>102</v>
      </c>
      <c r="B9" s="70">
        <v>2</v>
      </c>
      <c r="C9" s="70">
        <v>3</v>
      </c>
      <c r="D9" s="83">
        <f>SUM(B9:C9)</f>
        <v>5</v>
      </c>
      <c r="E9" s="70">
        <v>5</v>
      </c>
      <c r="F9" s="70">
        <v>3</v>
      </c>
      <c r="G9" s="83">
        <f>SUM(E9:F9)</f>
        <v>8</v>
      </c>
      <c r="H9" s="70">
        <f>B9+E9</f>
        <v>7</v>
      </c>
      <c r="I9" s="70">
        <f>C9+F9</f>
        <v>6</v>
      </c>
      <c r="J9" s="83">
        <f>SUM(H9:I9)</f>
        <v>13</v>
      </c>
      <c r="K9" s="207" t="s">
        <v>103</v>
      </c>
    </row>
    <row r="10" spans="1:11" ht="17.25" customHeight="1" thickBot="1" x14ac:dyDescent="0.25">
      <c r="A10" s="68" t="s">
        <v>104</v>
      </c>
      <c r="B10" s="71">
        <v>3</v>
      </c>
      <c r="C10" s="71">
        <v>5</v>
      </c>
      <c r="D10" s="84">
        <f t="shared" ref="D10:D29" si="0">SUM(B10:C10)</f>
        <v>8</v>
      </c>
      <c r="E10" s="71">
        <v>3</v>
      </c>
      <c r="F10" s="71">
        <v>3</v>
      </c>
      <c r="G10" s="84">
        <f t="shared" ref="G10:G29" si="1">SUM(E10:F10)</f>
        <v>6</v>
      </c>
      <c r="H10" s="71">
        <f t="shared" ref="H10:I20" si="2">B10+E10</f>
        <v>6</v>
      </c>
      <c r="I10" s="71">
        <f t="shared" si="2"/>
        <v>8</v>
      </c>
      <c r="J10" s="84">
        <f t="shared" ref="J10:J29" si="3">SUM(H10:I10)</f>
        <v>14</v>
      </c>
      <c r="K10" s="208" t="s">
        <v>104</v>
      </c>
    </row>
    <row r="11" spans="1:11" ht="17.25" customHeight="1" thickBot="1" x14ac:dyDescent="0.25">
      <c r="A11" s="62" t="s">
        <v>105</v>
      </c>
      <c r="B11" s="72">
        <v>4</v>
      </c>
      <c r="C11" s="72">
        <v>3</v>
      </c>
      <c r="D11" s="85">
        <f t="shared" si="0"/>
        <v>7</v>
      </c>
      <c r="E11" s="72">
        <v>3</v>
      </c>
      <c r="F11" s="72">
        <v>5</v>
      </c>
      <c r="G11" s="85">
        <f t="shared" si="1"/>
        <v>8</v>
      </c>
      <c r="H11" s="72">
        <f t="shared" si="2"/>
        <v>7</v>
      </c>
      <c r="I11" s="72">
        <f t="shared" si="2"/>
        <v>8</v>
      </c>
      <c r="J11" s="85">
        <f t="shared" si="3"/>
        <v>15</v>
      </c>
      <c r="K11" s="209" t="s">
        <v>105</v>
      </c>
    </row>
    <row r="12" spans="1:11" ht="17.25" customHeight="1" thickBot="1" x14ac:dyDescent="0.25">
      <c r="A12" s="68" t="s">
        <v>106</v>
      </c>
      <c r="B12" s="71">
        <v>10</v>
      </c>
      <c r="C12" s="71">
        <v>11</v>
      </c>
      <c r="D12" s="84">
        <f>SUM(B12:C12)</f>
        <v>21</v>
      </c>
      <c r="E12" s="71">
        <v>38</v>
      </c>
      <c r="F12" s="71">
        <v>34</v>
      </c>
      <c r="G12" s="84">
        <f>SUM(E12:F12)</f>
        <v>72</v>
      </c>
      <c r="H12" s="71">
        <f t="shared" si="2"/>
        <v>48</v>
      </c>
      <c r="I12" s="71">
        <f t="shared" si="2"/>
        <v>45</v>
      </c>
      <c r="J12" s="84">
        <f>SUM(H12:I12)</f>
        <v>93</v>
      </c>
      <c r="K12" s="208" t="s">
        <v>106</v>
      </c>
    </row>
    <row r="13" spans="1:11" ht="17.25" customHeight="1" thickBot="1" x14ac:dyDescent="0.25">
      <c r="A13" s="62" t="s">
        <v>107</v>
      </c>
      <c r="B13" s="72">
        <v>11</v>
      </c>
      <c r="C13" s="72">
        <v>9</v>
      </c>
      <c r="D13" s="85">
        <f>SUM(B13:C13)</f>
        <v>20</v>
      </c>
      <c r="E13" s="72">
        <v>40</v>
      </c>
      <c r="F13" s="72">
        <v>35</v>
      </c>
      <c r="G13" s="85">
        <f>SUM(E13:F13)</f>
        <v>75</v>
      </c>
      <c r="H13" s="72">
        <f t="shared" si="2"/>
        <v>51</v>
      </c>
      <c r="I13" s="72">
        <f t="shared" si="2"/>
        <v>44</v>
      </c>
      <c r="J13" s="85">
        <f>SUM(H13:I13)</f>
        <v>95</v>
      </c>
      <c r="K13" s="209" t="s">
        <v>107</v>
      </c>
    </row>
    <row r="14" spans="1:11" ht="17.25" customHeight="1" thickBot="1" x14ac:dyDescent="0.25">
      <c r="A14" s="68" t="s">
        <v>108</v>
      </c>
      <c r="B14" s="71">
        <v>75</v>
      </c>
      <c r="C14" s="71">
        <v>77</v>
      </c>
      <c r="D14" s="84">
        <f>SUM(B14:C14)</f>
        <v>152</v>
      </c>
      <c r="E14" s="71">
        <v>277</v>
      </c>
      <c r="F14" s="71">
        <v>182</v>
      </c>
      <c r="G14" s="84">
        <f>SUM(E14:F14)</f>
        <v>459</v>
      </c>
      <c r="H14" s="71">
        <f t="shared" si="2"/>
        <v>352</v>
      </c>
      <c r="I14" s="71">
        <f t="shared" si="2"/>
        <v>259</v>
      </c>
      <c r="J14" s="84">
        <f>SUM(H14:I14)</f>
        <v>611</v>
      </c>
      <c r="K14" s="208" t="s">
        <v>109</v>
      </c>
    </row>
    <row r="15" spans="1:11" ht="17.25" customHeight="1" thickBot="1" x14ac:dyDescent="0.25">
      <c r="A15" s="62" t="s">
        <v>110</v>
      </c>
      <c r="B15" s="72">
        <v>120</v>
      </c>
      <c r="C15" s="72">
        <v>77</v>
      </c>
      <c r="D15" s="85">
        <f>SUM(B15:C15)</f>
        <v>197</v>
      </c>
      <c r="E15" s="72">
        <v>235</v>
      </c>
      <c r="F15" s="72">
        <v>212</v>
      </c>
      <c r="G15" s="85">
        <f>SUM(E15:F15)</f>
        <v>447</v>
      </c>
      <c r="H15" s="72">
        <f t="shared" si="2"/>
        <v>355</v>
      </c>
      <c r="I15" s="72">
        <f t="shared" si="2"/>
        <v>289</v>
      </c>
      <c r="J15" s="85">
        <f>SUM(H15:I15)</f>
        <v>644</v>
      </c>
      <c r="K15" s="209" t="s">
        <v>110</v>
      </c>
    </row>
    <row r="16" spans="1:11" ht="17.25" customHeight="1" thickBot="1" x14ac:dyDescent="0.25">
      <c r="A16" s="68" t="s">
        <v>111</v>
      </c>
      <c r="B16" s="71">
        <v>114</v>
      </c>
      <c r="C16" s="71">
        <v>76</v>
      </c>
      <c r="D16" s="84">
        <f>SUM(B16:C16)</f>
        <v>190</v>
      </c>
      <c r="E16" s="71">
        <v>174</v>
      </c>
      <c r="F16" s="71">
        <v>115</v>
      </c>
      <c r="G16" s="84">
        <f>SUM(E16:F16)</f>
        <v>289</v>
      </c>
      <c r="H16" s="71">
        <f t="shared" si="2"/>
        <v>288</v>
      </c>
      <c r="I16" s="71">
        <f t="shared" si="2"/>
        <v>191</v>
      </c>
      <c r="J16" s="84">
        <f>SUM(H16:I16)</f>
        <v>479</v>
      </c>
      <c r="K16" s="208" t="s">
        <v>111</v>
      </c>
    </row>
    <row r="17" spans="1:11" ht="17.25" customHeight="1" thickBot="1" x14ac:dyDescent="0.25">
      <c r="A17" s="62" t="s">
        <v>112</v>
      </c>
      <c r="B17" s="72">
        <v>100</v>
      </c>
      <c r="C17" s="72">
        <v>67</v>
      </c>
      <c r="D17" s="85">
        <f t="shared" si="0"/>
        <v>167</v>
      </c>
      <c r="E17" s="72">
        <v>171</v>
      </c>
      <c r="F17" s="72">
        <v>107</v>
      </c>
      <c r="G17" s="85">
        <f t="shared" si="1"/>
        <v>278</v>
      </c>
      <c r="H17" s="72">
        <f t="shared" si="2"/>
        <v>271</v>
      </c>
      <c r="I17" s="72">
        <f t="shared" si="2"/>
        <v>174</v>
      </c>
      <c r="J17" s="85">
        <f t="shared" si="3"/>
        <v>445</v>
      </c>
      <c r="K17" s="209" t="s">
        <v>112</v>
      </c>
    </row>
    <row r="18" spans="1:11" ht="17.25" customHeight="1" thickBot="1" x14ac:dyDescent="0.25">
      <c r="A18" s="68" t="s">
        <v>113</v>
      </c>
      <c r="B18" s="71">
        <v>81</v>
      </c>
      <c r="C18" s="71">
        <v>44</v>
      </c>
      <c r="D18" s="84">
        <f t="shared" si="0"/>
        <v>125</v>
      </c>
      <c r="E18" s="71">
        <v>180</v>
      </c>
      <c r="F18" s="71">
        <v>126</v>
      </c>
      <c r="G18" s="84">
        <f t="shared" si="1"/>
        <v>306</v>
      </c>
      <c r="H18" s="71">
        <f t="shared" si="2"/>
        <v>261</v>
      </c>
      <c r="I18" s="71">
        <f t="shared" si="2"/>
        <v>170</v>
      </c>
      <c r="J18" s="84">
        <f t="shared" si="3"/>
        <v>431</v>
      </c>
      <c r="K18" s="208" t="s">
        <v>113</v>
      </c>
    </row>
    <row r="19" spans="1:11" ht="17.25" customHeight="1" thickBot="1" x14ac:dyDescent="0.25">
      <c r="A19" s="62" t="s">
        <v>114</v>
      </c>
      <c r="B19" s="72">
        <v>67</v>
      </c>
      <c r="C19" s="72">
        <v>57</v>
      </c>
      <c r="D19" s="85">
        <f t="shared" si="0"/>
        <v>124</v>
      </c>
      <c r="E19" s="72">
        <v>166</v>
      </c>
      <c r="F19" s="72">
        <v>93</v>
      </c>
      <c r="G19" s="85">
        <f t="shared" si="1"/>
        <v>259</v>
      </c>
      <c r="H19" s="72">
        <f t="shared" si="2"/>
        <v>233</v>
      </c>
      <c r="I19" s="72">
        <f t="shared" si="2"/>
        <v>150</v>
      </c>
      <c r="J19" s="85">
        <f t="shared" si="3"/>
        <v>383</v>
      </c>
      <c r="K19" s="209" t="s">
        <v>114</v>
      </c>
    </row>
    <row r="20" spans="1:11" ht="17.25" customHeight="1" thickBot="1" x14ac:dyDescent="0.25">
      <c r="A20" s="68" t="s">
        <v>115</v>
      </c>
      <c r="B20" s="71">
        <v>64</v>
      </c>
      <c r="C20" s="71">
        <v>46</v>
      </c>
      <c r="D20" s="84">
        <f t="shared" si="0"/>
        <v>110</v>
      </c>
      <c r="E20" s="71">
        <v>134</v>
      </c>
      <c r="F20" s="71">
        <v>90</v>
      </c>
      <c r="G20" s="84">
        <f t="shared" si="1"/>
        <v>224</v>
      </c>
      <c r="H20" s="71">
        <f t="shared" si="2"/>
        <v>198</v>
      </c>
      <c r="I20" s="71">
        <f t="shared" si="2"/>
        <v>136</v>
      </c>
      <c r="J20" s="84">
        <f t="shared" si="3"/>
        <v>334</v>
      </c>
      <c r="K20" s="208" t="s">
        <v>115</v>
      </c>
    </row>
    <row r="21" spans="1:11" ht="17.25" customHeight="1" thickBot="1" x14ac:dyDescent="0.25">
      <c r="A21" s="62" t="s">
        <v>116</v>
      </c>
      <c r="B21" s="72">
        <v>58</v>
      </c>
      <c r="C21" s="72">
        <v>43</v>
      </c>
      <c r="D21" s="85">
        <f t="shared" si="0"/>
        <v>101</v>
      </c>
      <c r="E21" s="72">
        <v>123</v>
      </c>
      <c r="F21" s="72">
        <v>119</v>
      </c>
      <c r="G21" s="85">
        <f t="shared" si="1"/>
        <v>242</v>
      </c>
      <c r="H21" s="72">
        <f>B21+E21</f>
        <v>181</v>
      </c>
      <c r="I21" s="72">
        <f>C21+F21</f>
        <v>162</v>
      </c>
      <c r="J21" s="85">
        <f t="shared" si="3"/>
        <v>343</v>
      </c>
      <c r="K21" s="209" t="s">
        <v>116</v>
      </c>
    </row>
    <row r="22" spans="1:11" ht="17.25" customHeight="1" thickBot="1" x14ac:dyDescent="0.25">
      <c r="A22" s="68" t="s">
        <v>117</v>
      </c>
      <c r="B22" s="71">
        <v>49</v>
      </c>
      <c r="C22" s="71">
        <v>52</v>
      </c>
      <c r="D22" s="84">
        <f t="shared" si="0"/>
        <v>101</v>
      </c>
      <c r="E22" s="71">
        <v>162</v>
      </c>
      <c r="F22" s="71">
        <v>132</v>
      </c>
      <c r="G22" s="84">
        <f t="shared" si="1"/>
        <v>294</v>
      </c>
      <c r="H22" s="71">
        <f t="shared" ref="H22:I29" si="4">B22+E22</f>
        <v>211</v>
      </c>
      <c r="I22" s="71">
        <f t="shared" si="4"/>
        <v>184</v>
      </c>
      <c r="J22" s="84">
        <f t="shared" si="3"/>
        <v>395</v>
      </c>
      <c r="K22" s="208" t="s">
        <v>117</v>
      </c>
    </row>
    <row r="23" spans="1:11" ht="17.25" customHeight="1" thickBot="1" x14ac:dyDescent="0.25">
      <c r="A23" s="62" t="s">
        <v>118</v>
      </c>
      <c r="B23" s="72">
        <v>85</v>
      </c>
      <c r="C23" s="72">
        <v>111</v>
      </c>
      <c r="D23" s="85">
        <f t="shared" si="0"/>
        <v>196</v>
      </c>
      <c r="E23" s="72">
        <v>239</v>
      </c>
      <c r="F23" s="72">
        <v>123</v>
      </c>
      <c r="G23" s="85">
        <f t="shared" si="1"/>
        <v>362</v>
      </c>
      <c r="H23" s="72">
        <f t="shared" si="4"/>
        <v>324</v>
      </c>
      <c r="I23" s="72">
        <f t="shared" si="4"/>
        <v>234</v>
      </c>
      <c r="J23" s="85">
        <f t="shared" si="3"/>
        <v>558</v>
      </c>
      <c r="K23" s="209" t="s">
        <v>118</v>
      </c>
    </row>
    <row r="24" spans="1:11" ht="17.25" customHeight="1" thickBot="1" x14ac:dyDescent="0.25">
      <c r="A24" s="68" t="s">
        <v>119</v>
      </c>
      <c r="B24" s="71">
        <v>110</v>
      </c>
      <c r="C24" s="71">
        <v>112</v>
      </c>
      <c r="D24" s="84">
        <f t="shared" si="0"/>
        <v>222</v>
      </c>
      <c r="E24" s="71">
        <v>173</v>
      </c>
      <c r="F24" s="71">
        <v>119</v>
      </c>
      <c r="G24" s="84">
        <f t="shared" si="1"/>
        <v>292</v>
      </c>
      <c r="H24" s="71">
        <f t="shared" si="4"/>
        <v>283</v>
      </c>
      <c r="I24" s="71">
        <f t="shared" si="4"/>
        <v>231</v>
      </c>
      <c r="J24" s="84">
        <f t="shared" si="3"/>
        <v>514</v>
      </c>
      <c r="K24" s="208" t="s">
        <v>119</v>
      </c>
    </row>
    <row r="25" spans="1:11" ht="17.25" customHeight="1" thickBot="1" x14ac:dyDescent="0.25">
      <c r="A25" s="62" t="s">
        <v>120</v>
      </c>
      <c r="B25" s="72">
        <v>101</v>
      </c>
      <c r="C25" s="72">
        <v>118</v>
      </c>
      <c r="D25" s="85">
        <f t="shared" si="0"/>
        <v>219</v>
      </c>
      <c r="E25" s="72">
        <v>131</v>
      </c>
      <c r="F25" s="72">
        <v>120</v>
      </c>
      <c r="G25" s="85">
        <f t="shared" si="1"/>
        <v>251</v>
      </c>
      <c r="H25" s="72">
        <f t="shared" si="4"/>
        <v>232</v>
      </c>
      <c r="I25" s="72">
        <f t="shared" si="4"/>
        <v>238</v>
      </c>
      <c r="J25" s="85">
        <f t="shared" si="3"/>
        <v>470</v>
      </c>
      <c r="K25" s="209" t="s">
        <v>120</v>
      </c>
    </row>
    <row r="26" spans="1:11" ht="17.25" customHeight="1" thickBot="1" x14ac:dyDescent="0.25">
      <c r="A26" s="68" t="s">
        <v>121</v>
      </c>
      <c r="B26" s="71">
        <v>135</v>
      </c>
      <c r="C26" s="71">
        <v>138</v>
      </c>
      <c r="D26" s="84">
        <f t="shared" si="0"/>
        <v>273</v>
      </c>
      <c r="E26" s="71">
        <v>105</v>
      </c>
      <c r="F26" s="71">
        <v>76</v>
      </c>
      <c r="G26" s="84">
        <f t="shared" si="1"/>
        <v>181</v>
      </c>
      <c r="H26" s="71">
        <f t="shared" si="4"/>
        <v>240</v>
      </c>
      <c r="I26" s="71">
        <f t="shared" si="4"/>
        <v>214</v>
      </c>
      <c r="J26" s="84">
        <f t="shared" si="3"/>
        <v>454</v>
      </c>
      <c r="K26" s="208" t="s">
        <v>121</v>
      </c>
    </row>
    <row r="27" spans="1:11" ht="17.25" customHeight="1" thickBot="1" x14ac:dyDescent="0.25">
      <c r="A27" s="62" t="s">
        <v>122</v>
      </c>
      <c r="B27" s="72">
        <v>197</v>
      </c>
      <c r="C27" s="72">
        <v>149</v>
      </c>
      <c r="D27" s="85">
        <f t="shared" si="0"/>
        <v>346</v>
      </c>
      <c r="E27" s="72">
        <v>95</v>
      </c>
      <c r="F27" s="72">
        <v>78</v>
      </c>
      <c r="G27" s="85">
        <f t="shared" si="1"/>
        <v>173</v>
      </c>
      <c r="H27" s="72">
        <f t="shared" si="4"/>
        <v>292</v>
      </c>
      <c r="I27" s="72">
        <f t="shared" si="4"/>
        <v>227</v>
      </c>
      <c r="J27" s="85">
        <f t="shared" si="3"/>
        <v>519</v>
      </c>
      <c r="K27" s="209" t="s">
        <v>122</v>
      </c>
    </row>
    <row r="28" spans="1:11" ht="17.25" customHeight="1" thickBot="1" x14ac:dyDescent="0.25">
      <c r="A28" s="68" t="s">
        <v>123</v>
      </c>
      <c r="B28" s="71">
        <v>176</v>
      </c>
      <c r="C28" s="71">
        <v>124</v>
      </c>
      <c r="D28" s="84">
        <f t="shared" si="0"/>
        <v>300</v>
      </c>
      <c r="E28" s="71">
        <v>66</v>
      </c>
      <c r="F28" s="71">
        <v>52</v>
      </c>
      <c r="G28" s="84">
        <f t="shared" si="1"/>
        <v>118</v>
      </c>
      <c r="H28" s="71">
        <f t="shared" si="4"/>
        <v>242</v>
      </c>
      <c r="I28" s="71">
        <f t="shared" si="4"/>
        <v>176</v>
      </c>
      <c r="J28" s="84">
        <f t="shared" si="3"/>
        <v>418</v>
      </c>
      <c r="K28" s="208" t="s">
        <v>123</v>
      </c>
    </row>
    <row r="29" spans="1:11" ht="17.25" customHeight="1" x14ac:dyDescent="0.2">
      <c r="A29" s="69" t="s">
        <v>124</v>
      </c>
      <c r="B29" s="73">
        <v>171</v>
      </c>
      <c r="C29" s="73">
        <v>130</v>
      </c>
      <c r="D29" s="86">
        <f t="shared" si="0"/>
        <v>301</v>
      </c>
      <c r="E29" s="73">
        <v>47</v>
      </c>
      <c r="F29" s="73">
        <v>67</v>
      </c>
      <c r="G29" s="86">
        <f t="shared" si="1"/>
        <v>114</v>
      </c>
      <c r="H29" s="73">
        <f t="shared" si="4"/>
        <v>218</v>
      </c>
      <c r="I29" s="73">
        <f t="shared" si="4"/>
        <v>197</v>
      </c>
      <c r="J29" s="86">
        <f t="shared" si="3"/>
        <v>415</v>
      </c>
      <c r="K29" s="210" t="s">
        <v>125</v>
      </c>
    </row>
    <row r="30" spans="1:11" ht="27" customHeight="1" x14ac:dyDescent="0.2">
      <c r="A30" s="212" t="s">
        <v>53</v>
      </c>
      <c r="B30" s="74">
        <f>SUM(B9:B29)</f>
        <v>1733</v>
      </c>
      <c r="C30" s="74">
        <f t="shared" ref="C30:J30" si="5">SUM(C9:C29)</f>
        <v>1452</v>
      </c>
      <c r="D30" s="74">
        <f t="shared" si="5"/>
        <v>3185</v>
      </c>
      <c r="E30" s="74">
        <f t="shared" si="5"/>
        <v>2567</v>
      </c>
      <c r="F30" s="74">
        <f t="shared" si="5"/>
        <v>1891</v>
      </c>
      <c r="G30" s="74">
        <f t="shared" si="5"/>
        <v>4458</v>
      </c>
      <c r="H30" s="74">
        <f t="shared" si="5"/>
        <v>4300</v>
      </c>
      <c r="I30" s="74">
        <f t="shared" si="5"/>
        <v>3343</v>
      </c>
      <c r="J30" s="74">
        <f t="shared" si="5"/>
        <v>7643</v>
      </c>
      <c r="K30" s="211" t="s">
        <v>54</v>
      </c>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rightToLeft="1" view="pageBreakPreview" zoomScaleNormal="100" zoomScaleSheetLayoutView="100" workbookViewId="0">
      <selection activeCell="A6" sqref="A6:A8"/>
    </sheetView>
  </sheetViews>
  <sheetFormatPr defaultColWidth="9.125" defaultRowHeight="12.75" x14ac:dyDescent="0.2"/>
  <cols>
    <col min="1" max="1" width="27.875" style="9" customWidth="1"/>
    <col min="2" max="10" width="8.75" style="9" customWidth="1"/>
    <col min="11" max="11" width="30.75" style="9" customWidth="1"/>
    <col min="12" max="16384" width="9.125" style="9"/>
  </cols>
  <sheetData>
    <row r="1" spans="1:11" ht="18" x14ac:dyDescent="0.2">
      <c r="A1" s="316" t="s">
        <v>433</v>
      </c>
      <c r="B1" s="316"/>
      <c r="C1" s="316"/>
      <c r="D1" s="316"/>
      <c r="E1" s="316"/>
      <c r="F1" s="316"/>
      <c r="G1" s="316"/>
      <c r="H1" s="316"/>
      <c r="I1" s="316"/>
      <c r="J1" s="316"/>
      <c r="K1" s="316"/>
    </row>
    <row r="2" spans="1:11" s="292" customFormat="1" ht="15.75" x14ac:dyDescent="0.2">
      <c r="A2" s="318" t="s">
        <v>315</v>
      </c>
      <c r="B2" s="318"/>
      <c r="C2" s="318"/>
      <c r="D2" s="318"/>
      <c r="E2" s="318"/>
      <c r="F2" s="318"/>
      <c r="G2" s="318"/>
      <c r="H2" s="318"/>
      <c r="I2" s="318"/>
      <c r="J2" s="318"/>
      <c r="K2" s="318"/>
    </row>
    <row r="3" spans="1:11" ht="17.25" customHeight="1" x14ac:dyDescent="0.2">
      <c r="A3" s="317" t="s">
        <v>446</v>
      </c>
      <c r="B3" s="317"/>
      <c r="C3" s="317"/>
      <c r="D3" s="317"/>
      <c r="E3" s="317"/>
      <c r="F3" s="317"/>
      <c r="G3" s="317"/>
      <c r="H3" s="317"/>
      <c r="I3" s="317"/>
      <c r="J3" s="317"/>
      <c r="K3" s="317"/>
    </row>
    <row r="4" spans="1:11" s="293" customFormat="1" x14ac:dyDescent="0.2">
      <c r="A4" s="319" t="s">
        <v>316</v>
      </c>
      <c r="B4" s="319"/>
      <c r="C4" s="319"/>
      <c r="D4" s="319"/>
      <c r="E4" s="319"/>
      <c r="F4" s="319"/>
      <c r="G4" s="319"/>
      <c r="H4" s="319"/>
      <c r="I4" s="319"/>
      <c r="J4" s="319"/>
      <c r="K4" s="319"/>
    </row>
    <row r="5" spans="1:11" ht="15.75" x14ac:dyDescent="0.2">
      <c r="A5" s="10" t="s">
        <v>527</v>
      </c>
      <c r="B5" s="11"/>
      <c r="C5" s="11"/>
      <c r="D5" s="11"/>
      <c r="E5" s="11"/>
      <c r="F5" s="11"/>
      <c r="G5" s="11"/>
      <c r="H5" s="11"/>
      <c r="I5" s="11"/>
      <c r="J5" s="11"/>
      <c r="K5" s="12" t="s">
        <v>526</v>
      </c>
    </row>
    <row r="6" spans="1:11" ht="15.75" x14ac:dyDescent="0.2">
      <c r="A6" s="311" t="s">
        <v>31</v>
      </c>
      <c r="B6" s="312" t="s">
        <v>317</v>
      </c>
      <c r="C6" s="312"/>
      <c r="D6" s="312"/>
      <c r="E6" s="312"/>
      <c r="F6" s="312"/>
      <c r="G6" s="312"/>
      <c r="H6" s="312"/>
      <c r="I6" s="312"/>
      <c r="J6" s="312"/>
      <c r="K6" s="313" t="s">
        <v>32</v>
      </c>
    </row>
    <row r="7" spans="1:11" ht="16.5" customHeight="1" x14ac:dyDescent="0.2">
      <c r="A7" s="311"/>
      <c r="B7" s="312" t="s">
        <v>318</v>
      </c>
      <c r="C7" s="312"/>
      <c r="D7" s="312"/>
      <c r="E7" s="312" t="s">
        <v>319</v>
      </c>
      <c r="F7" s="312"/>
      <c r="G7" s="312"/>
      <c r="H7" s="314" t="s">
        <v>320</v>
      </c>
      <c r="I7" s="314"/>
      <c r="J7" s="314"/>
      <c r="K7" s="313"/>
    </row>
    <row r="8" spans="1:11" ht="25.5" x14ac:dyDescent="0.2">
      <c r="A8" s="311"/>
      <c r="B8" s="66" t="s">
        <v>321</v>
      </c>
      <c r="C8" s="66" t="s">
        <v>322</v>
      </c>
      <c r="D8" s="66" t="s">
        <v>323</v>
      </c>
      <c r="E8" s="66" t="s">
        <v>324</v>
      </c>
      <c r="F8" s="66" t="s">
        <v>325</v>
      </c>
      <c r="G8" s="66" t="s">
        <v>326</v>
      </c>
      <c r="H8" s="66" t="s">
        <v>324</v>
      </c>
      <c r="I8" s="66" t="s">
        <v>325</v>
      </c>
      <c r="J8" s="66" t="s">
        <v>326</v>
      </c>
      <c r="K8" s="313"/>
    </row>
    <row r="9" spans="1:11" ht="27.75" customHeight="1" thickBot="1" x14ac:dyDescent="0.25">
      <c r="A9" s="131" t="s">
        <v>4</v>
      </c>
      <c r="B9" s="70">
        <v>773</v>
      </c>
      <c r="C9" s="70">
        <v>511</v>
      </c>
      <c r="D9" s="83">
        <f>SUM(B9:C9)</f>
        <v>1284</v>
      </c>
      <c r="E9" s="70">
        <v>620</v>
      </c>
      <c r="F9" s="70">
        <v>520</v>
      </c>
      <c r="G9" s="83">
        <f>SUM(E9:F9)</f>
        <v>1140</v>
      </c>
      <c r="H9" s="70">
        <f>B9+E9</f>
        <v>1393</v>
      </c>
      <c r="I9" s="70">
        <f>C9+F9</f>
        <v>1031</v>
      </c>
      <c r="J9" s="83">
        <f t="shared" ref="J9:J16" si="0">SUM(H9:I9)</f>
        <v>2424</v>
      </c>
      <c r="K9" s="207" t="s">
        <v>7</v>
      </c>
    </row>
    <row r="10" spans="1:11" ht="27.75" customHeight="1" thickBot="1" x14ac:dyDescent="0.25">
      <c r="A10" s="132" t="s">
        <v>14</v>
      </c>
      <c r="B10" s="71">
        <v>521</v>
      </c>
      <c r="C10" s="71">
        <v>362</v>
      </c>
      <c r="D10" s="84">
        <f>SUM(B10:C10)</f>
        <v>883</v>
      </c>
      <c r="E10" s="71">
        <v>468</v>
      </c>
      <c r="F10" s="71">
        <v>251</v>
      </c>
      <c r="G10" s="84">
        <f>SUM(E10:F10)</f>
        <v>719</v>
      </c>
      <c r="H10" s="71">
        <f t="shared" ref="H10:I16" si="1">B10+E10</f>
        <v>989</v>
      </c>
      <c r="I10" s="71">
        <f t="shared" si="1"/>
        <v>613</v>
      </c>
      <c r="J10" s="84">
        <f t="shared" si="0"/>
        <v>1602</v>
      </c>
      <c r="K10" s="208" t="s">
        <v>15</v>
      </c>
    </row>
    <row r="11" spans="1:11" ht="27.75" customHeight="1" thickBot="1" x14ac:dyDescent="0.25">
      <c r="A11" s="65" t="s">
        <v>16</v>
      </c>
      <c r="B11" s="72">
        <v>494</v>
      </c>
      <c r="C11" s="72">
        <v>348</v>
      </c>
      <c r="D11" s="85">
        <f>SUM(B11:C11)</f>
        <v>842</v>
      </c>
      <c r="E11" s="72">
        <v>702</v>
      </c>
      <c r="F11" s="72">
        <v>354</v>
      </c>
      <c r="G11" s="85">
        <f t="shared" ref="G11:G16" si="2">SUM(E11:F11)</f>
        <v>1056</v>
      </c>
      <c r="H11" s="72">
        <f t="shared" si="1"/>
        <v>1196</v>
      </c>
      <c r="I11" s="72">
        <f t="shared" si="1"/>
        <v>702</v>
      </c>
      <c r="J11" s="85">
        <f t="shared" si="0"/>
        <v>1898</v>
      </c>
      <c r="K11" s="209" t="s">
        <v>17</v>
      </c>
    </row>
    <row r="12" spans="1:11" ht="27.75" customHeight="1" thickBot="1" x14ac:dyDescent="0.25">
      <c r="A12" s="132" t="s">
        <v>18</v>
      </c>
      <c r="B12" s="71">
        <v>948</v>
      </c>
      <c r="C12" s="71">
        <v>941</v>
      </c>
      <c r="D12" s="84">
        <f>SUM(B12:C12)</f>
        <v>1889</v>
      </c>
      <c r="E12" s="71">
        <v>844</v>
      </c>
      <c r="F12" s="71">
        <v>669</v>
      </c>
      <c r="G12" s="84">
        <f t="shared" si="2"/>
        <v>1513</v>
      </c>
      <c r="H12" s="71">
        <f t="shared" si="1"/>
        <v>1792</v>
      </c>
      <c r="I12" s="71">
        <f t="shared" si="1"/>
        <v>1610</v>
      </c>
      <c r="J12" s="84">
        <f t="shared" si="0"/>
        <v>3402</v>
      </c>
      <c r="K12" s="208" t="s">
        <v>19</v>
      </c>
    </row>
    <row r="13" spans="1:11" ht="27.75" customHeight="1" thickBot="1" x14ac:dyDescent="0.25">
      <c r="A13" s="65" t="s">
        <v>20</v>
      </c>
      <c r="B13" s="72">
        <v>670</v>
      </c>
      <c r="C13" s="72">
        <v>585</v>
      </c>
      <c r="D13" s="85">
        <f>SUM(B13:C13)</f>
        <v>1255</v>
      </c>
      <c r="E13" s="72">
        <v>496</v>
      </c>
      <c r="F13" s="72">
        <v>515</v>
      </c>
      <c r="G13" s="85">
        <f t="shared" si="2"/>
        <v>1011</v>
      </c>
      <c r="H13" s="72">
        <f t="shared" si="1"/>
        <v>1166</v>
      </c>
      <c r="I13" s="72">
        <f t="shared" si="1"/>
        <v>1100</v>
      </c>
      <c r="J13" s="85">
        <f t="shared" si="0"/>
        <v>2266</v>
      </c>
      <c r="K13" s="209" t="s">
        <v>305</v>
      </c>
    </row>
    <row r="14" spans="1:11" ht="27.75" customHeight="1" thickBot="1" x14ac:dyDescent="0.25">
      <c r="A14" s="132" t="s">
        <v>21</v>
      </c>
      <c r="B14" s="71">
        <v>742</v>
      </c>
      <c r="C14" s="71">
        <v>732</v>
      </c>
      <c r="D14" s="84">
        <v>0</v>
      </c>
      <c r="E14" s="71">
        <v>486</v>
      </c>
      <c r="F14" s="71">
        <v>395</v>
      </c>
      <c r="G14" s="84">
        <f t="shared" si="2"/>
        <v>881</v>
      </c>
      <c r="H14" s="71">
        <f t="shared" si="1"/>
        <v>1228</v>
      </c>
      <c r="I14" s="71">
        <f t="shared" si="1"/>
        <v>1127</v>
      </c>
      <c r="J14" s="84">
        <f t="shared" si="0"/>
        <v>2355</v>
      </c>
      <c r="K14" s="208" t="s">
        <v>22</v>
      </c>
    </row>
    <row r="15" spans="1:11" ht="27.75" customHeight="1" thickBot="1" x14ac:dyDescent="0.25">
      <c r="A15" s="65" t="s">
        <v>23</v>
      </c>
      <c r="B15" s="72">
        <v>235</v>
      </c>
      <c r="C15" s="72">
        <v>213</v>
      </c>
      <c r="D15" s="85">
        <f>SUM(B15:C15)</f>
        <v>448</v>
      </c>
      <c r="E15" s="72">
        <v>375</v>
      </c>
      <c r="F15" s="72">
        <v>284</v>
      </c>
      <c r="G15" s="85">
        <f t="shared" si="2"/>
        <v>659</v>
      </c>
      <c r="H15" s="72">
        <f t="shared" si="1"/>
        <v>610</v>
      </c>
      <c r="I15" s="72">
        <f t="shared" si="1"/>
        <v>497</v>
      </c>
      <c r="J15" s="85">
        <f t="shared" si="0"/>
        <v>1107</v>
      </c>
      <c r="K15" s="209" t="s">
        <v>24</v>
      </c>
    </row>
    <row r="16" spans="1:11" ht="27.75" customHeight="1" x14ac:dyDescent="0.2">
      <c r="A16" s="223" t="s">
        <v>25</v>
      </c>
      <c r="B16" s="91">
        <v>396</v>
      </c>
      <c r="C16" s="91">
        <v>228</v>
      </c>
      <c r="D16" s="92">
        <f>SUM(B16:C16)</f>
        <v>624</v>
      </c>
      <c r="E16" s="91">
        <v>307</v>
      </c>
      <c r="F16" s="91">
        <v>178</v>
      </c>
      <c r="G16" s="92">
        <f t="shared" si="2"/>
        <v>485</v>
      </c>
      <c r="H16" s="91">
        <f t="shared" si="1"/>
        <v>703</v>
      </c>
      <c r="I16" s="91">
        <f t="shared" si="1"/>
        <v>406</v>
      </c>
      <c r="J16" s="92">
        <f t="shared" si="0"/>
        <v>1109</v>
      </c>
      <c r="K16" s="213" t="s">
        <v>26</v>
      </c>
    </row>
    <row r="17" spans="1:11" ht="30" customHeight="1" x14ac:dyDescent="0.2">
      <c r="A17" s="224" t="s">
        <v>27</v>
      </c>
      <c r="B17" s="94">
        <v>4779</v>
      </c>
      <c r="C17" s="94">
        <v>3920</v>
      </c>
      <c r="D17" s="94">
        <f>SUM(B17:C17)</f>
        <v>8699</v>
      </c>
      <c r="E17" s="94">
        <v>4298</v>
      </c>
      <c r="F17" s="94">
        <v>3166</v>
      </c>
      <c r="G17" s="94">
        <f>SUM(E17:F17)</f>
        <v>7464</v>
      </c>
      <c r="H17" s="94">
        <f>B17+E17</f>
        <v>9077</v>
      </c>
      <c r="I17" s="94">
        <f>C17+F17</f>
        <v>7086</v>
      </c>
      <c r="J17" s="94">
        <f>SUM(H17:I17)</f>
        <v>16163</v>
      </c>
      <c r="K17" s="87" t="s">
        <v>28</v>
      </c>
    </row>
    <row r="18" spans="1:11" ht="30" customHeight="1" x14ac:dyDescent="0.2">
      <c r="A18" s="224" t="s">
        <v>29</v>
      </c>
      <c r="B18" s="94">
        <v>1733</v>
      </c>
      <c r="C18" s="94">
        <v>1452</v>
      </c>
      <c r="D18" s="94">
        <f>SUM(B18:C18)</f>
        <v>3185</v>
      </c>
      <c r="E18" s="94">
        <v>2567</v>
      </c>
      <c r="F18" s="94">
        <v>1891</v>
      </c>
      <c r="G18" s="94">
        <f>SUM(E18:F18)</f>
        <v>4458</v>
      </c>
      <c r="H18" s="94">
        <f>B18+E18</f>
        <v>4300</v>
      </c>
      <c r="I18" s="94">
        <f>C18+F18</f>
        <v>3343</v>
      </c>
      <c r="J18" s="94">
        <f>SUM(H18:I18)</f>
        <v>7643</v>
      </c>
      <c r="K18" s="87" t="s">
        <v>30</v>
      </c>
    </row>
    <row r="19" spans="1:11" x14ac:dyDescent="0.2">
      <c r="D19" s="13"/>
      <c r="G19" s="13"/>
      <c r="J19" s="13"/>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scale="95"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rightToLeft="1" view="pageBreakPreview" zoomScale="98" zoomScaleNormal="100" zoomScaleSheetLayoutView="98" workbookViewId="0">
      <selection activeCell="A6" sqref="A6:A8"/>
    </sheetView>
  </sheetViews>
  <sheetFormatPr defaultColWidth="9.125" defaultRowHeight="14.25" x14ac:dyDescent="0.2"/>
  <cols>
    <col min="1" max="1" width="17.375" style="88" customWidth="1"/>
    <col min="2" max="2" width="13.875" style="7" customWidth="1"/>
    <col min="3" max="11" width="8.75" style="88" customWidth="1"/>
    <col min="12" max="12" width="18.75" style="8" customWidth="1"/>
    <col min="13" max="13" width="18" style="88" customWidth="1"/>
    <col min="14" max="16384" width="9.125" style="88"/>
  </cols>
  <sheetData>
    <row r="1" spans="1:13" ht="18" x14ac:dyDescent="0.2">
      <c r="A1" s="316" t="s">
        <v>448</v>
      </c>
      <c r="B1" s="316"/>
      <c r="C1" s="316"/>
      <c r="D1" s="316"/>
      <c r="E1" s="316"/>
      <c r="F1" s="316"/>
      <c r="G1" s="316"/>
      <c r="H1" s="316"/>
      <c r="I1" s="316"/>
      <c r="J1" s="316"/>
      <c r="K1" s="316"/>
      <c r="L1" s="316"/>
      <c r="M1" s="316"/>
    </row>
    <row r="2" spans="1:13" s="292" customFormat="1" ht="15.75" x14ac:dyDescent="0.2">
      <c r="A2" s="318" t="s">
        <v>315</v>
      </c>
      <c r="B2" s="318"/>
      <c r="C2" s="318"/>
      <c r="D2" s="318"/>
      <c r="E2" s="318"/>
      <c r="F2" s="318"/>
      <c r="G2" s="318"/>
      <c r="H2" s="318"/>
      <c r="I2" s="318"/>
      <c r="J2" s="318"/>
      <c r="K2" s="318"/>
      <c r="L2" s="318"/>
      <c r="M2" s="318"/>
    </row>
    <row r="3" spans="1:13" ht="15.75" x14ac:dyDescent="0.2">
      <c r="A3" s="317" t="s">
        <v>447</v>
      </c>
      <c r="B3" s="317"/>
      <c r="C3" s="318"/>
      <c r="D3" s="318"/>
      <c r="E3" s="318"/>
      <c r="F3" s="318"/>
      <c r="G3" s="318"/>
      <c r="H3" s="318"/>
      <c r="I3" s="318"/>
      <c r="J3" s="318"/>
      <c r="K3" s="318"/>
      <c r="L3" s="318"/>
      <c r="M3" s="318"/>
    </row>
    <row r="4" spans="1:13" s="293" customFormat="1" ht="12.75" x14ac:dyDescent="0.2">
      <c r="A4" s="319" t="s">
        <v>316</v>
      </c>
      <c r="B4" s="319"/>
      <c r="C4" s="319"/>
      <c r="D4" s="319"/>
      <c r="E4" s="319"/>
      <c r="F4" s="319"/>
      <c r="G4" s="319"/>
      <c r="H4" s="319"/>
      <c r="I4" s="319"/>
      <c r="J4" s="319"/>
      <c r="K4" s="319"/>
      <c r="L4" s="319"/>
      <c r="M4" s="319"/>
    </row>
    <row r="5" spans="1:13" ht="15.75" x14ac:dyDescent="0.2">
      <c r="A5" s="2" t="s">
        <v>525</v>
      </c>
      <c r="B5" s="3"/>
      <c r="C5" s="4"/>
      <c r="D5" s="4"/>
      <c r="E5" s="4"/>
      <c r="F5" s="4"/>
      <c r="G5" s="4"/>
      <c r="H5" s="4"/>
      <c r="I5" s="4"/>
      <c r="J5" s="4"/>
      <c r="K5" s="4"/>
      <c r="L5" s="5"/>
      <c r="M5" s="6" t="s">
        <v>524</v>
      </c>
    </row>
    <row r="6" spans="1:13" ht="15.75" x14ac:dyDescent="0.2">
      <c r="A6" s="324" t="s">
        <v>0</v>
      </c>
      <c r="B6" s="325" t="s">
        <v>1</v>
      </c>
      <c r="C6" s="326" t="s">
        <v>317</v>
      </c>
      <c r="D6" s="326"/>
      <c r="E6" s="326"/>
      <c r="F6" s="326"/>
      <c r="G6" s="326"/>
      <c r="H6" s="326"/>
      <c r="I6" s="326"/>
      <c r="J6" s="326"/>
      <c r="K6" s="326"/>
      <c r="L6" s="326" t="s">
        <v>2</v>
      </c>
      <c r="M6" s="327" t="s">
        <v>3</v>
      </c>
    </row>
    <row r="7" spans="1:13" ht="15.75" x14ac:dyDescent="0.2">
      <c r="A7" s="324"/>
      <c r="B7" s="325"/>
      <c r="C7" s="326" t="s">
        <v>318</v>
      </c>
      <c r="D7" s="326"/>
      <c r="E7" s="326"/>
      <c r="F7" s="326" t="s">
        <v>319</v>
      </c>
      <c r="G7" s="326"/>
      <c r="H7" s="326"/>
      <c r="I7" s="328" t="s">
        <v>320</v>
      </c>
      <c r="J7" s="328"/>
      <c r="K7" s="328"/>
      <c r="L7" s="326"/>
      <c r="M7" s="327"/>
    </row>
    <row r="8" spans="1:13" ht="25.5" x14ac:dyDescent="0.2">
      <c r="A8" s="324"/>
      <c r="B8" s="325"/>
      <c r="C8" s="89" t="s">
        <v>321</v>
      </c>
      <c r="D8" s="89" t="s">
        <v>322</v>
      </c>
      <c r="E8" s="89" t="s">
        <v>323</v>
      </c>
      <c r="F8" s="89" t="s">
        <v>324</v>
      </c>
      <c r="G8" s="89" t="s">
        <v>325</v>
      </c>
      <c r="H8" s="89" t="s">
        <v>326</v>
      </c>
      <c r="I8" s="89" t="s">
        <v>324</v>
      </c>
      <c r="J8" s="89" t="s">
        <v>325</v>
      </c>
      <c r="K8" s="89" t="s">
        <v>326</v>
      </c>
      <c r="L8" s="326"/>
      <c r="M8" s="327"/>
    </row>
    <row r="9" spans="1:13" ht="18.75" customHeight="1" thickBot="1" x14ac:dyDescent="0.25">
      <c r="A9" s="331" t="s">
        <v>4</v>
      </c>
      <c r="B9" s="214" t="s">
        <v>12</v>
      </c>
      <c r="C9" s="215">
        <f t="shared" ref="C9:H9" si="0">SUM(C10:C12)</f>
        <v>773</v>
      </c>
      <c r="D9" s="215">
        <f t="shared" si="0"/>
        <v>511</v>
      </c>
      <c r="E9" s="215">
        <f t="shared" si="0"/>
        <v>1284</v>
      </c>
      <c r="F9" s="215">
        <f t="shared" si="0"/>
        <v>620</v>
      </c>
      <c r="G9" s="215">
        <f t="shared" si="0"/>
        <v>520</v>
      </c>
      <c r="H9" s="215">
        <f t="shared" si="0"/>
        <v>1140</v>
      </c>
      <c r="I9" s="215">
        <f>C9+F9</f>
        <v>1393</v>
      </c>
      <c r="J9" s="215">
        <f>D9+G9</f>
        <v>1031</v>
      </c>
      <c r="K9" s="216">
        <f>I9+J9</f>
        <v>2424</v>
      </c>
      <c r="L9" s="217" t="s">
        <v>13</v>
      </c>
      <c r="M9" s="329" t="s">
        <v>7</v>
      </c>
    </row>
    <row r="10" spans="1:13" ht="18.75" customHeight="1" thickBot="1" x14ac:dyDescent="0.25">
      <c r="A10" s="332"/>
      <c r="B10" s="129" t="s">
        <v>5</v>
      </c>
      <c r="C10" s="72">
        <v>77</v>
      </c>
      <c r="D10" s="72">
        <v>87</v>
      </c>
      <c r="E10" s="85">
        <f>SUM(C10:D10)</f>
        <v>164</v>
      </c>
      <c r="F10" s="72">
        <v>56</v>
      </c>
      <c r="G10" s="72">
        <v>42</v>
      </c>
      <c r="H10" s="85">
        <f>SUM(F10:G10)</f>
        <v>98</v>
      </c>
      <c r="I10" s="72">
        <f>C10+F10</f>
        <v>133</v>
      </c>
      <c r="J10" s="72">
        <f>D10+G10</f>
        <v>129</v>
      </c>
      <c r="K10" s="85">
        <f>I10+J10</f>
        <v>262</v>
      </c>
      <c r="L10" s="90" t="s">
        <v>6</v>
      </c>
      <c r="M10" s="330"/>
    </row>
    <row r="11" spans="1:13" ht="18.75" customHeight="1" thickBot="1" x14ac:dyDescent="0.25">
      <c r="A11" s="332"/>
      <c r="B11" s="129" t="s">
        <v>8</v>
      </c>
      <c r="C11" s="72">
        <v>180</v>
      </c>
      <c r="D11" s="72">
        <v>156</v>
      </c>
      <c r="E11" s="85">
        <f>SUM(C11:D11)</f>
        <v>336</v>
      </c>
      <c r="F11" s="72">
        <v>132</v>
      </c>
      <c r="G11" s="72">
        <v>117</v>
      </c>
      <c r="H11" s="85">
        <f>SUM(F11:G11)</f>
        <v>249</v>
      </c>
      <c r="I11" s="72">
        <f t="shared" ref="I11:J40" si="1">C11+F11</f>
        <v>312</v>
      </c>
      <c r="J11" s="72">
        <f t="shared" si="1"/>
        <v>273</v>
      </c>
      <c r="K11" s="85">
        <f t="shared" ref="K11:K40" si="2">I11+J11</f>
        <v>585</v>
      </c>
      <c r="L11" s="90" t="s">
        <v>9</v>
      </c>
      <c r="M11" s="330"/>
    </row>
    <row r="12" spans="1:13" ht="18.75" customHeight="1" thickBot="1" x14ac:dyDescent="0.25">
      <c r="A12" s="332"/>
      <c r="B12" s="129" t="s">
        <v>10</v>
      </c>
      <c r="C12" s="72">
        <v>516</v>
      </c>
      <c r="D12" s="72">
        <v>268</v>
      </c>
      <c r="E12" s="85">
        <f t="shared" ref="E12:E40" si="3">SUM(C12:D12)</f>
        <v>784</v>
      </c>
      <c r="F12" s="72">
        <v>432</v>
      </c>
      <c r="G12" s="72">
        <v>361</v>
      </c>
      <c r="H12" s="85">
        <f t="shared" ref="H12:H40" si="4">SUM(F12:G12)</f>
        <v>793</v>
      </c>
      <c r="I12" s="72">
        <f t="shared" si="1"/>
        <v>948</v>
      </c>
      <c r="J12" s="72">
        <f t="shared" si="1"/>
        <v>629</v>
      </c>
      <c r="K12" s="85">
        <f t="shared" si="2"/>
        <v>1577</v>
      </c>
      <c r="L12" s="90" t="s">
        <v>11</v>
      </c>
      <c r="M12" s="330"/>
    </row>
    <row r="13" spans="1:13" ht="18.75" customHeight="1" thickBot="1" x14ac:dyDescent="0.25">
      <c r="A13" s="333" t="s">
        <v>14</v>
      </c>
      <c r="B13" s="130" t="s">
        <v>12</v>
      </c>
      <c r="C13" s="71">
        <f t="shared" ref="C13:H13" si="5">SUM(C14:C16)</f>
        <v>521</v>
      </c>
      <c r="D13" s="71">
        <f t="shared" si="5"/>
        <v>362</v>
      </c>
      <c r="E13" s="71">
        <f t="shared" si="5"/>
        <v>883</v>
      </c>
      <c r="F13" s="71">
        <f t="shared" si="5"/>
        <v>468</v>
      </c>
      <c r="G13" s="71">
        <f t="shared" si="5"/>
        <v>251</v>
      </c>
      <c r="H13" s="71">
        <f t="shared" si="5"/>
        <v>719</v>
      </c>
      <c r="I13" s="71">
        <f>C13+F13</f>
        <v>989</v>
      </c>
      <c r="J13" s="71">
        <f>D13+G13</f>
        <v>613</v>
      </c>
      <c r="K13" s="84">
        <f>I13+J13</f>
        <v>1602</v>
      </c>
      <c r="L13" s="218" t="s">
        <v>13</v>
      </c>
      <c r="M13" s="334" t="s">
        <v>15</v>
      </c>
    </row>
    <row r="14" spans="1:13" ht="18.75" customHeight="1" thickBot="1" x14ac:dyDescent="0.25">
      <c r="A14" s="333"/>
      <c r="B14" s="130" t="s">
        <v>5</v>
      </c>
      <c r="C14" s="71">
        <v>62</v>
      </c>
      <c r="D14" s="71">
        <v>61</v>
      </c>
      <c r="E14" s="84">
        <f t="shared" si="3"/>
        <v>123</v>
      </c>
      <c r="F14" s="71">
        <v>123</v>
      </c>
      <c r="G14" s="71">
        <v>42</v>
      </c>
      <c r="H14" s="84">
        <f t="shared" si="4"/>
        <v>165</v>
      </c>
      <c r="I14" s="71">
        <f t="shared" si="1"/>
        <v>185</v>
      </c>
      <c r="J14" s="71">
        <f t="shared" si="1"/>
        <v>103</v>
      </c>
      <c r="K14" s="84">
        <f t="shared" si="2"/>
        <v>288</v>
      </c>
      <c r="L14" s="218" t="s">
        <v>6</v>
      </c>
      <c r="M14" s="334"/>
    </row>
    <row r="15" spans="1:13" ht="18.75" customHeight="1" thickBot="1" x14ac:dyDescent="0.25">
      <c r="A15" s="333"/>
      <c r="B15" s="130" t="s">
        <v>8</v>
      </c>
      <c r="C15" s="71">
        <v>157</v>
      </c>
      <c r="D15" s="71">
        <v>133</v>
      </c>
      <c r="E15" s="84">
        <f t="shared" si="3"/>
        <v>290</v>
      </c>
      <c r="F15" s="71">
        <v>78</v>
      </c>
      <c r="G15" s="71">
        <v>73</v>
      </c>
      <c r="H15" s="84">
        <f t="shared" si="4"/>
        <v>151</v>
      </c>
      <c r="I15" s="71">
        <f t="shared" si="1"/>
        <v>235</v>
      </c>
      <c r="J15" s="71">
        <f t="shared" si="1"/>
        <v>206</v>
      </c>
      <c r="K15" s="84">
        <f t="shared" si="2"/>
        <v>441</v>
      </c>
      <c r="L15" s="218" t="s">
        <v>9</v>
      </c>
      <c r="M15" s="334"/>
    </row>
    <row r="16" spans="1:13" ht="18.75" customHeight="1" thickBot="1" x14ac:dyDescent="0.25">
      <c r="A16" s="333"/>
      <c r="B16" s="130" t="s">
        <v>10</v>
      </c>
      <c r="C16" s="71">
        <v>302</v>
      </c>
      <c r="D16" s="71">
        <v>168</v>
      </c>
      <c r="E16" s="84">
        <f t="shared" si="3"/>
        <v>470</v>
      </c>
      <c r="F16" s="71">
        <v>267</v>
      </c>
      <c r="G16" s="71">
        <v>136</v>
      </c>
      <c r="H16" s="84">
        <f t="shared" si="4"/>
        <v>403</v>
      </c>
      <c r="I16" s="71">
        <f t="shared" si="1"/>
        <v>569</v>
      </c>
      <c r="J16" s="71">
        <f t="shared" si="1"/>
        <v>304</v>
      </c>
      <c r="K16" s="84">
        <f t="shared" si="2"/>
        <v>873</v>
      </c>
      <c r="L16" s="218" t="s">
        <v>11</v>
      </c>
      <c r="M16" s="334"/>
    </row>
    <row r="17" spans="1:13" ht="18.75" customHeight="1" thickBot="1" x14ac:dyDescent="0.25">
      <c r="A17" s="332" t="s">
        <v>16</v>
      </c>
      <c r="B17" s="129" t="s">
        <v>12</v>
      </c>
      <c r="C17" s="72">
        <f t="shared" ref="C17:H17" si="6">SUM(C18:C20)</f>
        <v>494</v>
      </c>
      <c r="D17" s="72">
        <f t="shared" si="6"/>
        <v>348</v>
      </c>
      <c r="E17" s="72">
        <f t="shared" si="6"/>
        <v>842</v>
      </c>
      <c r="F17" s="72">
        <f t="shared" si="6"/>
        <v>702</v>
      </c>
      <c r="G17" s="72">
        <f t="shared" si="6"/>
        <v>354</v>
      </c>
      <c r="H17" s="72">
        <f t="shared" si="6"/>
        <v>1056</v>
      </c>
      <c r="I17" s="72">
        <f>C17+F17</f>
        <v>1196</v>
      </c>
      <c r="J17" s="72">
        <f>D17+G17</f>
        <v>702</v>
      </c>
      <c r="K17" s="85">
        <f>I17+J17</f>
        <v>1898</v>
      </c>
      <c r="L17" s="90" t="s">
        <v>13</v>
      </c>
      <c r="M17" s="330" t="s">
        <v>17</v>
      </c>
    </row>
    <row r="18" spans="1:13" ht="18.75" customHeight="1" thickBot="1" x14ac:dyDescent="0.25">
      <c r="A18" s="332"/>
      <c r="B18" s="129" t="s">
        <v>5</v>
      </c>
      <c r="C18" s="72">
        <v>132</v>
      </c>
      <c r="D18" s="72">
        <v>122</v>
      </c>
      <c r="E18" s="85">
        <f t="shared" si="3"/>
        <v>254</v>
      </c>
      <c r="F18" s="72">
        <v>130</v>
      </c>
      <c r="G18" s="72">
        <v>67</v>
      </c>
      <c r="H18" s="85">
        <f t="shared" si="4"/>
        <v>197</v>
      </c>
      <c r="I18" s="72">
        <f t="shared" si="1"/>
        <v>262</v>
      </c>
      <c r="J18" s="72">
        <f t="shared" si="1"/>
        <v>189</v>
      </c>
      <c r="K18" s="85">
        <f t="shared" si="2"/>
        <v>451</v>
      </c>
      <c r="L18" s="90" t="s">
        <v>6</v>
      </c>
      <c r="M18" s="330"/>
    </row>
    <row r="19" spans="1:13" ht="18.75" customHeight="1" thickBot="1" x14ac:dyDescent="0.25">
      <c r="A19" s="332"/>
      <c r="B19" s="129" t="s">
        <v>8</v>
      </c>
      <c r="C19" s="72">
        <v>155</v>
      </c>
      <c r="D19" s="72">
        <v>103</v>
      </c>
      <c r="E19" s="85">
        <f t="shared" si="3"/>
        <v>258</v>
      </c>
      <c r="F19" s="72">
        <v>135</v>
      </c>
      <c r="G19" s="72">
        <v>92</v>
      </c>
      <c r="H19" s="85">
        <f t="shared" si="4"/>
        <v>227</v>
      </c>
      <c r="I19" s="72">
        <f t="shared" si="1"/>
        <v>290</v>
      </c>
      <c r="J19" s="72">
        <f t="shared" si="1"/>
        <v>195</v>
      </c>
      <c r="K19" s="85">
        <f t="shared" si="2"/>
        <v>485</v>
      </c>
      <c r="L19" s="90" t="s">
        <v>9</v>
      </c>
      <c r="M19" s="330"/>
    </row>
    <row r="20" spans="1:13" ht="18.75" customHeight="1" thickBot="1" x14ac:dyDescent="0.25">
      <c r="A20" s="332"/>
      <c r="B20" s="129" t="s">
        <v>10</v>
      </c>
      <c r="C20" s="72">
        <v>207</v>
      </c>
      <c r="D20" s="72">
        <v>123</v>
      </c>
      <c r="E20" s="85">
        <f t="shared" si="3"/>
        <v>330</v>
      </c>
      <c r="F20" s="72">
        <v>437</v>
      </c>
      <c r="G20" s="72">
        <v>195</v>
      </c>
      <c r="H20" s="85">
        <f t="shared" si="4"/>
        <v>632</v>
      </c>
      <c r="I20" s="72">
        <f t="shared" si="1"/>
        <v>644</v>
      </c>
      <c r="J20" s="72">
        <f t="shared" si="1"/>
        <v>318</v>
      </c>
      <c r="K20" s="85">
        <f t="shared" si="2"/>
        <v>962</v>
      </c>
      <c r="L20" s="90" t="s">
        <v>11</v>
      </c>
      <c r="M20" s="330"/>
    </row>
    <row r="21" spans="1:13" ht="18.75" customHeight="1" thickBot="1" x14ac:dyDescent="0.25">
      <c r="A21" s="333" t="s">
        <v>18</v>
      </c>
      <c r="B21" s="130" t="s">
        <v>12</v>
      </c>
      <c r="C21" s="71">
        <f t="shared" ref="C21:H21" si="7">SUM(C22:C24)</f>
        <v>948</v>
      </c>
      <c r="D21" s="71">
        <f t="shared" si="7"/>
        <v>941</v>
      </c>
      <c r="E21" s="71">
        <f t="shared" si="7"/>
        <v>1889</v>
      </c>
      <c r="F21" s="71">
        <f t="shared" si="7"/>
        <v>844</v>
      </c>
      <c r="G21" s="71">
        <f t="shared" si="7"/>
        <v>669</v>
      </c>
      <c r="H21" s="71">
        <f t="shared" si="7"/>
        <v>1513</v>
      </c>
      <c r="I21" s="71">
        <f>C21+F21</f>
        <v>1792</v>
      </c>
      <c r="J21" s="71">
        <f>D21+G21</f>
        <v>1610</v>
      </c>
      <c r="K21" s="84">
        <f>I21+J21</f>
        <v>3402</v>
      </c>
      <c r="L21" s="218" t="s">
        <v>13</v>
      </c>
      <c r="M21" s="334" t="s">
        <v>19</v>
      </c>
    </row>
    <row r="22" spans="1:13" ht="18.75" customHeight="1" thickBot="1" x14ac:dyDescent="0.25">
      <c r="A22" s="333"/>
      <c r="B22" s="130" t="s">
        <v>5</v>
      </c>
      <c r="C22" s="71">
        <v>206</v>
      </c>
      <c r="D22" s="71">
        <v>214</v>
      </c>
      <c r="E22" s="84">
        <f t="shared" si="3"/>
        <v>420</v>
      </c>
      <c r="F22" s="71">
        <v>115</v>
      </c>
      <c r="G22" s="71">
        <v>99</v>
      </c>
      <c r="H22" s="84">
        <f t="shared" si="4"/>
        <v>214</v>
      </c>
      <c r="I22" s="71">
        <f t="shared" si="1"/>
        <v>321</v>
      </c>
      <c r="J22" s="71">
        <f t="shared" si="1"/>
        <v>313</v>
      </c>
      <c r="K22" s="84">
        <f t="shared" si="2"/>
        <v>634</v>
      </c>
      <c r="L22" s="218" t="s">
        <v>6</v>
      </c>
      <c r="M22" s="334"/>
    </row>
    <row r="23" spans="1:13" ht="18.75" customHeight="1" thickBot="1" x14ac:dyDescent="0.25">
      <c r="A23" s="333"/>
      <c r="B23" s="130" t="s">
        <v>8</v>
      </c>
      <c r="C23" s="71">
        <v>292</v>
      </c>
      <c r="D23" s="71">
        <v>242</v>
      </c>
      <c r="E23" s="84">
        <f t="shared" si="3"/>
        <v>534</v>
      </c>
      <c r="F23" s="71">
        <v>148</v>
      </c>
      <c r="G23" s="71">
        <v>141</v>
      </c>
      <c r="H23" s="84">
        <f t="shared" si="4"/>
        <v>289</v>
      </c>
      <c r="I23" s="71">
        <f t="shared" si="1"/>
        <v>440</v>
      </c>
      <c r="J23" s="71">
        <f t="shared" si="1"/>
        <v>383</v>
      </c>
      <c r="K23" s="84">
        <f t="shared" si="2"/>
        <v>823</v>
      </c>
      <c r="L23" s="218" t="s">
        <v>9</v>
      </c>
      <c r="M23" s="334"/>
    </row>
    <row r="24" spans="1:13" ht="18.75" customHeight="1" thickBot="1" x14ac:dyDescent="0.25">
      <c r="A24" s="333"/>
      <c r="B24" s="130" t="s">
        <v>10</v>
      </c>
      <c r="C24" s="71">
        <v>450</v>
      </c>
      <c r="D24" s="71">
        <v>485</v>
      </c>
      <c r="E24" s="84">
        <f t="shared" si="3"/>
        <v>935</v>
      </c>
      <c r="F24" s="71">
        <v>581</v>
      </c>
      <c r="G24" s="71">
        <v>429</v>
      </c>
      <c r="H24" s="84">
        <f t="shared" si="4"/>
        <v>1010</v>
      </c>
      <c r="I24" s="71">
        <f t="shared" si="1"/>
        <v>1031</v>
      </c>
      <c r="J24" s="71">
        <f t="shared" si="1"/>
        <v>914</v>
      </c>
      <c r="K24" s="84">
        <f t="shared" si="2"/>
        <v>1945</v>
      </c>
      <c r="L24" s="218" t="s">
        <v>11</v>
      </c>
      <c r="M24" s="334"/>
    </row>
    <row r="25" spans="1:13" ht="18.75" customHeight="1" thickBot="1" x14ac:dyDescent="0.25">
      <c r="A25" s="332" t="s">
        <v>20</v>
      </c>
      <c r="B25" s="129" t="s">
        <v>12</v>
      </c>
      <c r="C25" s="72">
        <f t="shared" ref="C25:H25" si="8">SUM(C26:C28)</f>
        <v>670</v>
      </c>
      <c r="D25" s="72">
        <f t="shared" si="8"/>
        <v>585</v>
      </c>
      <c r="E25" s="72">
        <f t="shared" si="8"/>
        <v>1255</v>
      </c>
      <c r="F25" s="72">
        <f t="shared" si="8"/>
        <v>496</v>
      </c>
      <c r="G25" s="72">
        <f t="shared" si="8"/>
        <v>515</v>
      </c>
      <c r="H25" s="72">
        <f t="shared" si="8"/>
        <v>1011</v>
      </c>
      <c r="I25" s="72">
        <f>C25+F25</f>
        <v>1166</v>
      </c>
      <c r="J25" s="72">
        <f>D25+G25</f>
        <v>1100</v>
      </c>
      <c r="K25" s="85">
        <f>I25+J25</f>
        <v>2266</v>
      </c>
      <c r="L25" s="90" t="s">
        <v>13</v>
      </c>
      <c r="M25" s="330" t="s">
        <v>305</v>
      </c>
    </row>
    <row r="26" spans="1:13" ht="18.75" customHeight="1" thickBot="1" x14ac:dyDescent="0.25">
      <c r="A26" s="332"/>
      <c r="B26" s="129" t="s">
        <v>5</v>
      </c>
      <c r="C26" s="72">
        <v>92</v>
      </c>
      <c r="D26" s="72">
        <v>95</v>
      </c>
      <c r="E26" s="85">
        <f t="shared" si="3"/>
        <v>187</v>
      </c>
      <c r="F26" s="72">
        <v>61</v>
      </c>
      <c r="G26" s="72">
        <v>62</v>
      </c>
      <c r="H26" s="85">
        <f t="shared" si="4"/>
        <v>123</v>
      </c>
      <c r="I26" s="72">
        <f t="shared" si="1"/>
        <v>153</v>
      </c>
      <c r="J26" s="72">
        <f t="shared" si="1"/>
        <v>157</v>
      </c>
      <c r="K26" s="85">
        <f t="shared" si="2"/>
        <v>310</v>
      </c>
      <c r="L26" s="90" t="s">
        <v>6</v>
      </c>
      <c r="M26" s="330"/>
    </row>
    <row r="27" spans="1:13" ht="18.75" customHeight="1" thickBot="1" x14ac:dyDescent="0.25">
      <c r="A27" s="332"/>
      <c r="B27" s="129" t="s">
        <v>8</v>
      </c>
      <c r="C27" s="72">
        <v>238</v>
      </c>
      <c r="D27" s="72">
        <v>174</v>
      </c>
      <c r="E27" s="85">
        <f t="shared" si="3"/>
        <v>412</v>
      </c>
      <c r="F27" s="72">
        <v>161</v>
      </c>
      <c r="G27" s="72">
        <v>91</v>
      </c>
      <c r="H27" s="85">
        <f t="shared" si="4"/>
        <v>252</v>
      </c>
      <c r="I27" s="72">
        <f t="shared" si="1"/>
        <v>399</v>
      </c>
      <c r="J27" s="72">
        <f t="shared" si="1"/>
        <v>265</v>
      </c>
      <c r="K27" s="85">
        <f t="shared" si="2"/>
        <v>664</v>
      </c>
      <c r="L27" s="90" t="s">
        <v>9</v>
      </c>
      <c r="M27" s="330"/>
    </row>
    <row r="28" spans="1:13" ht="18.75" customHeight="1" thickBot="1" x14ac:dyDescent="0.25">
      <c r="A28" s="332"/>
      <c r="B28" s="129" t="s">
        <v>10</v>
      </c>
      <c r="C28" s="72">
        <v>340</v>
      </c>
      <c r="D28" s="72">
        <v>316</v>
      </c>
      <c r="E28" s="85">
        <f t="shared" si="3"/>
        <v>656</v>
      </c>
      <c r="F28" s="72">
        <v>274</v>
      </c>
      <c r="G28" s="72">
        <v>362</v>
      </c>
      <c r="H28" s="85">
        <f t="shared" si="4"/>
        <v>636</v>
      </c>
      <c r="I28" s="72">
        <f t="shared" si="1"/>
        <v>614</v>
      </c>
      <c r="J28" s="72">
        <f t="shared" si="1"/>
        <v>678</v>
      </c>
      <c r="K28" s="85">
        <f t="shared" si="2"/>
        <v>1292</v>
      </c>
      <c r="L28" s="90" t="s">
        <v>11</v>
      </c>
      <c r="M28" s="330"/>
    </row>
    <row r="29" spans="1:13" ht="18.75" customHeight="1" thickBot="1" x14ac:dyDescent="0.25">
      <c r="A29" s="333" t="s">
        <v>21</v>
      </c>
      <c r="B29" s="130" t="s">
        <v>12</v>
      </c>
      <c r="C29" s="71">
        <f t="shared" ref="C29:H29" si="9">SUM(C30:C32)</f>
        <v>742</v>
      </c>
      <c r="D29" s="71">
        <f t="shared" si="9"/>
        <v>732</v>
      </c>
      <c r="E29" s="71">
        <f t="shared" si="9"/>
        <v>1474</v>
      </c>
      <c r="F29" s="71">
        <f t="shared" si="9"/>
        <v>486</v>
      </c>
      <c r="G29" s="71">
        <f t="shared" si="9"/>
        <v>395</v>
      </c>
      <c r="H29" s="71">
        <f t="shared" si="9"/>
        <v>881</v>
      </c>
      <c r="I29" s="71">
        <f>C29+F29</f>
        <v>1228</v>
      </c>
      <c r="J29" s="71">
        <f>D29+G29</f>
        <v>1127</v>
      </c>
      <c r="K29" s="84">
        <f>I29+J29</f>
        <v>2355</v>
      </c>
      <c r="L29" s="218" t="s">
        <v>13</v>
      </c>
      <c r="M29" s="334" t="s">
        <v>22</v>
      </c>
    </row>
    <row r="30" spans="1:13" ht="18.75" customHeight="1" thickBot="1" x14ac:dyDescent="0.25">
      <c r="A30" s="333"/>
      <c r="B30" s="130" t="s">
        <v>5</v>
      </c>
      <c r="C30" s="71">
        <v>122</v>
      </c>
      <c r="D30" s="71">
        <v>146</v>
      </c>
      <c r="E30" s="84">
        <f t="shared" si="3"/>
        <v>268</v>
      </c>
      <c r="F30" s="71">
        <v>95</v>
      </c>
      <c r="G30" s="71">
        <v>77</v>
      </c>
      <c r="H30" s="84">
        <f t="shared" si="4"/>
        <v>172</v>
      </c>
      <c r="I30" s="71">
        <f t="shared" si="1"/>
        <v>217</v>
      </c>
      <c r="J30" s="71">
        <f t="shared" si="1"/>
        <v>223</v>
      </c>
      <c r="K30" s="84">
        <f t="shared" si="2"/>
        <v>440</v>
      </c>
      <c r="L30" s="218" t="s">
        <v>6</v>
      </c>
      <c r="M30" s="334"/>
    </row>
    <row r="31" spans="1:13" ht="18.75" customHeight="1" thickBot="1" x14ac:dyDescent="0.25">
      <c r="A31" s="333"/>
      <c r="B31" s="130" t="s">
        <v>8</v>
      </c>
      <c r="C31" s="71">
        <v>205</v>
      </c>
      <c r="D31" s="71">
        <v>180</v>
      </c>
      <c r="E31" s="84">
        <f t="shared" si="3"/>
        <v>385</v>
      </c>
      <c r="F31" s="71">
        <v>101</v>
      </c>
      <c r="G31" s="71">
        <v>76</v>
      </c>
      <c r="H31" s="84">
        <f t="shared" si="4"/>
        <v>177</v>
      </c>
      <c r="I31" s="71">
        <f t="shared" si="1"/>
        <v>306</v>
      </c>
      <c r="J31" s="71">
        <f t="shared" si="1"/>
        <v>256</v>
      </c>
      <c r="K31" s="84">
        <f t="shared" si="2"/>
        <v>562</v>
      </c>
      <c r="L31" s="218" t="s">
        <v>9</v>
      </c>
      <c r="M31" s="334"/>
    </row>
    <row r="32" spans="1:13" ht="18.75" customHeight="1" x14ac:dyDescent="0.2">
      <c r="A32" s="338"/>
      <c r="B32" s="278" t="s">
        <v>10</v>
      </c>
      <c r="C32" s="108">
        <v>415</v>
      </c>
      <c r="D32" s="108">
        <v>406</v>
      </c>
      <c r="E32" s="109">
        <f t="shared" si="3"/>
        <v>821</v>
      </c>
      <c r="F32" s="108">
        <v>290</v>
      </c>
      <c r="G32" s="108">
        <v>242</v>
      </c>
      <c r="H32" s="109">
        <f t="shared" si="4"/>
        <v>532</v>
      </c>
      <c r="I32" s="108">
        <f t="shared" si="1"/>
        <v>705</v>
      </c>
      <c r="J32" s="108">
        <f t="shared" si="1"/>
        <v>648</v>
      </c>
      <c r="K32" s="109">
        <f t="shared" si="2"/>
        <v>1353</v>
      </c>
      <c r="L32" s="279" t="s">
        <v>11</v>
      </c>
      <c r="M32" s="337"/>
    </row>
    <row r="33" spans="1:13" ht="18.75" customHeight="1" thickBot="1" x14ac:dyDescent="0.25">
      <c r="A33" s="339" t="s">
        <v>23</v>
      </c>
      <c r="B33" s="276" t="s">
        <v>12</v>
      </c>
      <c r="C33" s="70">
        <f t="shared" ref="C33:H33" si="10">SUM(C34:C36)</f>
        <v>235</v>
      </c>
      <c r="D33" s="70">
        <f t="shared" si="10"/>
        <v>213</v>
      </c>
      <c r="E33" s="70">
        <f t="shared" si="10"/>
        <v>448</v>
      </c>
      <c r="F33" s="70">
        <f t="shared" si="10"/>
        <v>375</v>
      </c>
      <c r="G33" s="70">
        <f t="shared" si="10"/>
        <v>284</v>
      </c>
      <c r="H33" s="70">
        <f t="shared" si="10"/>
        <v>659</v>
      </c>
      <c r="I33" s="70">
        <f>C33+F33</f>
        <v>610</v>
      </c>
      <c r="J33" s="70">
        <f>D33+G33</f>
        <v>497</v>
      </c>
      <c r="K33" s="83">
        <f>I33+J33</f>
        <v>1107</v>
      </c>
      <c r="L33" s="277" t="s">
        <v>13</v>
      </c>
      <c r="M33" s="336" t="s">
        <v>306</v>
      </c>
    </row>
    <row r="34" spans="1:13" ht="18.75" customHeight="1" thickBot="1" x14ac:dyDescent="0.25">
      <c r="A34" s="332"/>
      <c r="B34" s="129" t="s">
        <v>5</v>
      </c>
      <c r="C34" s="72">
        <v>15</v>
      </c>
      <c r="D34" s="72">
        <v>23</v>
      </c>
      <c r="E34" s="85">
        <f t="shared" si="3"/>
        <v>38</v>
      </c>
      <c r="F34" s="72">
        <v>23</v>
      </c>
      <c r="G34" s="72">
        <v>10</v>
      </c>
      <c r="H34" s="85">
        <f t="shared" si="4"/>
        <v>33</v>
      </c>
      <c r="I34" s="72">
        <f t="shared" si="1"/>
        <v>38</v>
      </c>
      <c r="J34" s="72">
        <f t="shared" si="1"/>
        <v>33</v>
      </c>
      <c r="K34" s="85">
        <f t="shared" si="2"/>
        <v>71</v>
      </c>
      <c r="L34" s="90" t="s">
        <v>6</v>
      </c>
      <c r="M34" s="330"/>
    </row>
    <row r="35" spans="1:13" ht="18.75" customHeight="1" thickBot="1" x14ac:dyDescent="0.25">
      <c r="A35" s="332"/>
      <c r="B35" s="129" t="s">
        <v>8</v>
      </c>
      <c r="C35" s="72">
        <v>91</v>
      </c>
      <c r="D35" s="72">
        <v>59</v>
      </c>
      <c r="E35" s="85">
        <f t="shared" si="3"/>
        <v>150</v>
      </c>
      <c r="F35" s="72">
        <v>66</v>
      </c>
      <c r="G35" s="72">
        <v>40</v>
      </c>
      <c r="H35" s="85">
        <f t="shared" si="4"/>
        <v>106</v>
      </c>
      <c r="I35" s="72">
        <f t="shared" si="1"/>
        <v>157</v>
      </c>
      <c r="J35" s="72">
        <f t="shared" si="1"/>
        <v>99</v>
      </c>
      <c r="K35" s="85">
        <f t="shared" si="2"/>
        <v>256</v>
      </c>
      <c r="L35" s="90" t="s">
        <v>9</v>
      </c>
      <c r="M35" s="330"/>
    </row>
    <row r="36" spans="1:13" ht="18.75" customHeight="1" thickBot="1" x14ac:dyDescent="0.25">
      <c r="A36" s="332"/>
      <c r="B36" s="129" t="s">
        <v>10</v>
      </c>
      <c r="C36" s="72">
        <v>129</v>
      </c>
      <c r="D36" s="72">
        <v>131</v>
      </c>
      <c r="E36" s="85">
        <f t="shared" si="3"/>
        <v>260</v>
      </c>
      <c r="F36" s="72">
        <v>286</v>
      </c>
      <c r="G36" s="72">
        <v>234</v>
      </c>
      <c r="H36" s="85">
        <f t="shared" si="4"/>
        <v>520</v>
      </c>
      <c r="I36" s="72">
        <f t="shared" si="1"/>
        <v>415</v>
      </c>
      <c r="J36" s="72">
        <f t="shared" si="1"/>
        <v>365</v>
      </c>
      <c r="K36" s="85">
        <f t="shared" si="2"/>
        <v>780</v>
      </c>
      <c r="L36" s="90" t="s">
        <v>11</v>
      </c>
      <c r="M36" s="330"/>
    </row>
    <row r="37" spans="1:13" ht="18.75" customHeight="1" thickBot="1" x14ac:dyDescent="0.25">
      <c r="A37" s="333" t="s">
        <v>25</v>
      </c>
      <c r="B37" s="130" t="s">
        <v>12</v>
      </c>
      <c r="C37" s="71">
        <f t="shared" ref="C37:H37" si="11">SUM(C38:C40)</f>
        <v>396</v>
      </c>
      <c r="D37" s="71">
        <f t="shared" si="11"/>
        <v>228</v>
      </c>
      <c r="E37" s="71">
        <f t="shared" si="11"/>
        <v>624</v>
      </c>
      <c r="F37" s="71">
        <f t="shared" si="11"/>
        <v>307</v>
      </c>
      <c r="G37" s="71">
        <f t="shared" si="11"/>
        <v>178</v>
      </c>
      <c r="H37" s="71">
        <f t="shared" si="11"/>
        <v>485</v>
      </c>
      <c r="I37" s="71">
        <f>C37+F37</f>
        <v>703</v>
      </c>
      <c r="J37" s="71">
        <f>D37+G37</f>
        <v>406</v>
      </c>
      <c r="K37" s="84">
        <f>I37+J37</f>
        <v>1109</v>
      </c>
      <c r="L37" s="218" t="s">
        <v>13</v>
      </c>
      <c r="M37" s="334" t="s">
        <v>26</v>
      </c>
    </row>
    <row r="38" spans="1:13" ht="18.75" customHeight="1" thickBot="1" x14ac:dyDescent="0.25">
      <c r="A38" s="333"/>
      <c r="B38" s="130" t="s">
        <v>5</v>
      </c>
      <c r="C38" s="71">
        <v>38</v>
      </c>
      <c r="D38" s="71">
        <v>21</v>
      </c>
      <c r="E38" s="84">
        <f t="shared" si="3"/>
        <v>59</v>
      </c>
      <c r="F38" s="71">
        <v>25</v>
      </c>
      <c r="G38" s="71">
        <v>15</v>
      </c>
      <c r="H38" s="84">
        <f t="shared" si="4"/>
        <v>40</v>
      </c>
      <c r="I38" s="71">
        <f t="shared" si="1"/>
        <v>63</v>
      </c>
      <c r="J38" s="71">
        <f t="shared" si="1"/>
        <v>36</v>
      </c>
      <c r="K38" s="84">
        <f t="shared" si="2"/>
        <v>99</v>
      </c>
      <c r="L38" s="218" t="s">
        <v>6</v>
      </c>
      <c r="M38" s="334"/>
    </row>
    <row r="39" spans="1:13" ht="18.75" customHeight="1" thickBot="1" x14ac:dyDescent="0.25">
      <c r="A39" s="333"/>
      <c r="B39" s="130" t="s">
        <v>8</v>
      </c>
      <c r="C39" s="71">
        <v>135</v>
      </c>
      <c r="D39" s="71">
        <v>99</v>
      </c>
      <c r="E39" s="84">
        <f t="shared" si="3"/>
        <v>234</v>
      </c>
      <c r="F39" s="71">
        <v>82</v>
      </c>
      <c r="G39" s="71">
        <v>49</v>
      </c>
      <c r="H39" s="84">
        <f t="shared" si="4"/>
        <v>131</v>
      </c>
      <c r="I39" s="71">
        <f t="shared" si="1"/>
        <v>217</v>
      </c>
      <c r="J39" s="71">
        <f t="shared" si="1"/>
        <v>148</v>
      </c>
      <c r="K39" s="84">
        <f t="shared" si="2"/>
        <v>365</v>
      </c>
      <c r="L39" s="218" t="s">
        <v>9</v>
      </c>
      <c r="M39" s="334"/>
    </row>
    <row r="40" spans="1:13" ht="18.75" customHeight="1" x14ac:dyDescent="0.2">
      <c r="A40" s="340"/>
      <c r="B40" s="219" t="s">
        <v>10</v>
      </c>
      <c r="C40" s="220">
        <v>223</v>
      </c>
      <c r="D40" s="220">
        <v>108</v>
      </c>
      <c r="E40" s="221">
        <f t="shared" si="3"/>
        <v>331</v>
      </c>
      <c r="F40" s="220">
        <v>200</v>
      </c>
      <c r="G40" s="220">
        <v>114</v>
      </c>
      <c r="H40" s="221">
        <f t="shared" si="4"/>
        <v>314</v>
      </c>
      <c r="I40" s="220">
        <f t="shared" si="1"/>
        <v>423</v>
      </c>
      <c r="J40" s="220">
        <f t="shared" si="1"/>
        <v>222</v>
      </c>
      <c r="K40" s="221">
        <f t="shared" si="2"/>
        <v>645</v>
      </c>
      <c r="L40" s="222" t="s">
        <v>11</v>
      </c>
      <c r="M40" s="335"/>
    </row>
    <row r="41" spans="1:13" ht="30" customHeight="1" x14ac:dyDescent="0.2">
      <c r="A41" s="320" t="s">
        <v>27</v>
      </c>
      <c r="B41" s="321"/>
      <c r="C41" s="93">
        <v>4779</v>
      </c>
      <c r="D41" s="93">
        <v>3920</v>
      </c>
      <c r="E41" s="93">
        <f>SUM(C41:D41)</f>
        <v>8699</v>
      </c>
      <c r="F41" s="93">
        <v>4298</v>
      </c>
      <c r="G41" s="93">
        <v>3166</v>
      </c>
      <c r="H41" s="93">
        <f>SUM(F41:G41)</f>
        <v>7464</v>
      </c>
      <c r="I41" s="93">
        <f>C41+F41</f>
        <v>9077</v>
      </c>
      <c r="J41" s="93">
        <f>D41+G41</f>
        <v>7086</v>
      </c>
      <c r="K41" s="93">
        <f>SUM(I41:J41)</f>
        <v>16163</v>
      </c>
      <c r="L41" s="322" t="s">
        <v>28</v>
      </c>
      <c r="M41" s="323"/>
    </row>
    <row r="42" spans="1:13" ht="30" customHeight="1" x14ac:dyDescent="0.2">
      <c r="A42" s="320" t="s">
        <v>29</v>
      </c>
      <c r="B42" s="321"/>
      <c r="C42" s="93">
        <v>1733</v>
      </c>
      <c r="D42" s="93">
        <v>1452</v>
      </c>
      <c r="E42" s="93">
        <f>SUM(C42:D42)</f>
        <v>3185</v>
      </c>
      <c r="F42" s="93">
        <v>2567</v>
      </c>
      <c r="G42" s="93">
        <v>1891</v>
      </c>
      <c r="H42" s="93">
        <f>SUM(F42:G42)</f>
        <v>4458</v>
      </c>
      <c r="I42" s="93">
        <f>C42+F42</f>
        <v>4300</v>
      </c>
      <c r="J42" s="93">
        <f>D42+G42</f>
        <v>3343</v>
      </c>
      <c r="K42" s="93">
        <f>SUM(I42:J42)</f>
        <v>7643</v>
      </c>
      <c r="L42" s="322" t="s">
        <v>30</v>
      </c>
      <c r="M42" s="323"/>
    </row>
    <row r="43" spans="1:13" x14ac:dyDescent="0.2">
      <c r="E43" s="14"/>
      <c r="H43" s="14"/>
      <c r="K43" s="14"/>
    </row>
  </sheetData>
  <mergeCells count="32">
    <mergeCell ref="M37:M40"/>
    <mergeCell ref="M33:M36"/>
    <mergeCell ref="M29:M32"/>
    <mergeCell ref="A21:A24"/>
    <mergeCell ref="A25:A28"/>
    <mergeCell ref="A29:A32"/>
    <mergeCell ref="A33:A36"/>
    <mergeCell ref="A37:A40"/>
    <mergeCell ref="M21:M24"/>
    <mergeCell ref="M25:M28"/>
    <mergeCell ref="M9:M12"/>
    <mergeCell ref="A9:A12"/>
    <mergeCell ref="A13:A16"/>
    <mergeCell ref="M13:M16"/>
    <mergeCell ref="A17:A20"/>
    <mergeCell ref="M17:M20"/>
    <mergeCell ref="A41:B41"/>
    <mergeCell ref="L41:M41"/>
    <mergeCell ref="A42:B42"/>
    <mergeCell ref="L42:M42"/>
    <mergeCell ref="A1:M1"/>
    <mergeCell ref="A3:M3"/>
    <mergeCell ref="A4:M4"/>
    <mergeCell ref="A6:A8"/>
    <mergeCell ref="B6:B8"/>
    <mergeCell ref="C6:K6"/>
    <mergeCell ref="L6:L8"/>
    <mergeCell ref="M6:M8"/>
    <mergeCell ref="C7:E7"/>
    <mergeCell ref="F7:H7"/>
    <mergeCell ref="I7:K7"/>
    <mergeCell ref="A2:M2"/>
  </mergeCells>
  <printOptions horizontalCentered="1" verticalCentered="1"/>
  <pageMargins left="0" right="0" top="0" bottom="0" header="0" footer="0"/>
  <pageSetup paperSize="9" scale="90" orientation="landscape" r:id="rId1"/>
  <headerFooter alignWithMargins="0"/>
  <rowBreaks count="1" manualBreakCount="1">
    <brk id="32"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rightToLeft="1" view="pageBreakPreview" zoomScaleNormal="100" zoomScaleSheetLayoutView="100" workbookViewId="0">
      <selection activeCell="A6" sqref="A6:A8"/>
    </sheetView>
  </sheetViews>
  <sheetFormatPr defaultColWidth="9.125" defaultRowHeight="12.75" x14ac:dyDescent="0.2"/>
  <cols>
    <col min="1" max="1" width="27" style="9" customWidth="1"/>
    <col min="2" max="10" width="8.75" style="9" customWidth="1"/>
    <col min="11" max="11" width="27" style="9" customWidth="1"/>
    <col min="12" max="16384" width="9.125" style="9"/>
  </cols>
  <sheetData>
    <row r="1" spans="1:11" ht="18" x14ac:dyDescent="0.2">
      <c r="A1" s="316" t="s">
        <v>449</v>
      </c>
      <c r="B1" s="316"/>
      <c r="C1" s="316"/>
      <c r="D1" s="316"/>
      <c r="E1" s="316"/>
      <c r="F1" s="316"/>
      <c r="G1" s="316"/>
      <c r="H1" s="316"/>
      <c r="I1" s="316"/>
      <c r="J1" s="316"/>
      <c r="K1" s="316"/>
    </row>
    <row r="2" spans="1:11" s="292" customFormat="1" ht="15.75" x14ac:dyDescent="0.2">
      <c r="A2" s="318" t="s">
        <v>315</v>
      </c>
      <c r="B2" s="318"/>
      <c r="C2" s="318"/>
      <c r="D2" s="318"/>
      <c r="E2" s="318"/>
      <c r="F2" s="318"/>
      <c r="G2" s="318"/>
      <c r="H2" s="318"/>
      <c r="I2" s="318"/>
      <c r="J2" s="318"/>
      <c r="K2" s="318"/>
    </row>
    <row r="3" spans="1:11" ht="17.25" customHeight="1" x14ac:dyDescent="0.2">
      <c r="A3" s="317" t="s">
        <v>450</v>
      </c>
      <c r="B3" s="318"/>
      <c r="C3" s="318"/>
      <c r="D3" s="318"/>
      <c r="E3" s="318"/>
      <c r="F3" s="318"/>
      <c r="G3" s="318"/>
      <c r="H3" s="318"/>
      <c r="I3" s="318"/>
      <c r="J3" s="318"/>
      <c r="K3" s="318"/>
    </row>
    <row r="4" spans="1:11" s="293" customFormat="1" x14ac:dyDescent="0.2">
      <c r="A4" s="319" t="s">
        <v>316</v>
      </c>
      <c r="B4" s="319"/>
      <c r="C4" s="319"/>
      <c r="D4" s="319"/>
      <c r="E4" s="319"/>
      <c r="F4" s="319"/>
      <c r="G4" s="319"/>
      <c r="H4" s="319"/>
      <c r="I4" s="319"/>
      <c r="J4" s="319"/>
      <c r="K4" s="319"/>
    </row>
    <row r="5" spans="1:11" ht="15.75" x14ac:dyDescent="0.2">
      <c r="A5" s="10" t="s">
        <v>523</v>
      </c>
      <c r="B5" s="11"/>
      <c r="C5" s="11"/>
      <c r="D5" s="11"/>
      <c r="E5" s="11"/>
      <c r="F5" s="11"/>
      <c r="G5" s="11"/>
      <c r="H5" s="11"/>
      <c r="I5" s="11"/>
      <c r="J5" s="11"/>
      <c r="K5" s="12" t="s">
        <v>522</v>
      </c>
    </row>
    <row r="6" spans="1:11" ht="15.75" x14ac:dyDescent="0.2">
      <c r="A6" s="311" t="s">
        <v>75</v>
      </c>
      <c r="B6" s="312" t="s">
        <v>317</v>
      </c>
      <c r="C6" s="312"/>
      <c r="D6" s="312"/>
      <c r="E6" s="312"/>
      <c r="F6" s="312"/>
      <c r="G6" s="312"/>
      <c r="H6" s="312"/>
      <c r="I6" s="312"/>
      <c r="J6" s="312"/>
      <c r="K6" s="313" t="s">
        <v>76</v>
      </c>
    </row>
    <row r="7" spans="1:11" ht="18.75" customHeight="1" x14ac:dyDescent="0.2">
      <c r="A7" s="311"/>
      <c r="B7" s="312" t="s">
        <v>318</v>
      </c>
      <c r="C7" s="312"/>
      <c r="D7" s="312"/>
      <c r="E7" s="312" t="s">
        <v>319</v>
      </c>
      <c r="F7" s="312"/>
      <c r="G7" s="312"/>
      <c r="H7" s="314" t="s">
        <v>320</v>
      </c>
      <c r="I7" s="314"/>
      <c r="J7" s="314"/>
      <c r="K7" s="313"/>
    </row>
    <row r="8" spans="1:11" ht="25.5" x14ac:dyDescent="0.2">
      <c r="A8" s="311"/>
      <c r="B8" s="66" t="s">
        <v>321</v>
      </c>
      <c r="C8" s="66" t="s">
        <v>322</v>
      </c>
      <c r="D8" s="66" t="s">
        <v>323</v>
      </c>
      <c r="E8" s="66" t="s">
        <v>324</v>
      </c>
      <c r="F8" s="66" t="s">
        <v>325</v>
      </c>
      <c r="G8" s="66" t="s">
        <v>326</v>
      </c>
      <c r="H8" s="66" t="s">
        <v>324</v>
      </c>
      <c r="I8" s="66" t="s">
        <v>325</v>
      </c>
      <c r="J8" s="66" t="s">
        <v>326</v>
      </c>
      <c r="K8" s="313"/>
    </row>
    <row r="9" spans="1:11" ht="27" customHeight="1" thickBot="1" x14ac:dyDescent="0.25">
      <c r="A9" s="131" t="s">
        <v>77</v>
      </c>
      <c r="B9" s="70">
        <v>533</v>
      </c>
      <c r="C9" s="70">
        <v>694</v>
      </c>
      <c r="D9" s="83">
        <f>B9+C9</f>
        <v>1227</v>
      </c>
      <c r="E9" s="70">
        <v>268</v>
      </c>
      <c r="F9" s="70">
        <v>299</v>
      </c>
      <c r="G9" s="83">
        <f>E9+F9</f>
        <v>567</v>
      </c>
      <c r="H9" s="70">
        <f t="shared" ref="H9:I18" si="0">B9+E9</f>
        <v>801</v>
      </c>
      <c r="I9" s="70">
        <f t="shared" si="0"/>
        <v>993</v>
      </c>
      <c r="J9" s="83">
        <f>H9+I9</f>
        <v>1794</v>
      </c>
      <c r="K9" s="207" t="s">
        <v>78</v>
      </c>
    </row>
    <row r="10" spans="1:11" ht="27" customHeight="1" thickBot="1" x14ac:dyDescent="0.25">
      <c r="A10" s="132" t="s">
        <v>79</v>
      </c>
      <c r="B10" s="71">
        <v>474</v>
      </c>
      <c r="C10" s="71">
        <v>282</v>
      </c>
      <c r="D10" s="84">
        <f t="shared" ref="D10:D18" si="1">B10+C10</f>
        <v>756</v>
      </c>
      <c r="E10" s="71">
        <v>483</v>
      </c>
      <c r="F10" s="71">
        <v>296</v>
      </c>
      <c r="G10" s="84">
        <f t="shared" ref="G10:G18" si="2">E10+F10</f>
        <v>779</v>
      </c>
      <c r="H10" s="71">
        <f t="shared" si="0"/>
        <v>957</v>
      </c>
      <c r="I10" s="71">
        <f t="shared" si="0"/>
        <v>578</v>
      </c>
      <c r="J10" s="84">
        <f t="shared" ref="J10:J18" si="3">H10+I10</f>
        <v>1535</v>
      </c>
      <c r="K10" s="208" t="s">
        <v>80</v>
      </c>
    </row>
    <row r="11" spans="1:11" ht="27" customHeight="1" thickBot="1" x14ac:dyDescent="0.25">
      <c r="A11" s="65" t="s">
        <v>81</v>
      </c>
      <c r="B11" s="72">
        <v>23</v>
      </c>
      <c r="C11" s="72">
        <v>37</v>
      </c>
      <c r="D11" s="85">
        <f t="shared" si="1"/>
        <v>60</v>
      </c>
      <c r="E11" s="72">
        <v>36</v>
      </c>
      <c r="F11" s="72">
        <v>17</v>
      </c>
      <c r="G11" s="85">
        <f t="shared" si="2"/>
        <v>53</v>
      </c>
      <c r="H11" s="72">
        <f t="shared" si="0"/>
        <v>59</v>
      </c>
      <c r="I11" s="72">
        <f t="shared" si="0"/>
        <v>54</v>
      </c>
      <c r="J11" s="85">
        <f t="shared" si="3"/>
        <v>113</v>
      </c>
      <c r="K11" s="209" t="s">
        <v>82</v>
      </c>
    </row>
    <row r="12" spans="1:11" ht="27" customHeight="1" thickBot="1" x14ac:dyDescent="0.25">
      <c r="A12" s="132" t="s">
        <v>83</v>
      </c>
      <c r="B12" s="71">
        <v>200</v>
      </c>
      <c r="C12" s="71">
        <v>129</v>
      </c>
      <c r="D12" s="84">
        <f t="shared" si="1"/>
        <v>329</v>
      </c>
      <c r="E12" s="71">
        <v>314</v>
      </c>
      <c r="F12" s="71">
        <v>229</v>
      </c>
      <c r="G12" s="84">
        <f t="shared" si="2"/>
        <v>543</v>
      </c>
      <c r="H12" s="71">
        <f t="shared" si="0"/>
        <v>514</v>
      </c>
      <c r="I12" s="71">
        <f t="shared" si="0"/>
        <v>358</v>
      </c>
      <c r="J12" s="84">
        <f t="shared" si="3"/>
        <v>872</v>
      </c>
      <c r="K12" s="208" t="s">
        <v>84</v>
      </c>
    </row>
    <row r="13" spans="1:11" ht="27" customHeight="1" thickBot="1" x14ac:dyDescent="0.25">
      <c r="A13" s="65" t="s">
        <v>85</v>
      </c>
      <c r="B13" s="72">
        <v>135</v>
      </c>
      <c r="C13" s="72">
        <v>62</v>
      </c>
      <c r="D13" s="85">
        <f t="shared" si="1"/>
        <v>197</v>
      </c>
      <c r="E13" s="72">
        <v>212</v>
      </c>
      <c r="F13" s="72">
        <v>146</v>
      </c>
      <c r="G13" s="85">
        <f t="shared" si="2"/>
        <v>358</v>
      </c>
      <c r="H13" s="72">
        <f t="shared" si="0"/>
        <v>347</v>
      </c>
      <c r="I13" s="72">
        <f t="shared" si="0"/>
        <v>208</v>
      </c>
      <c r="J13" s="85">
        <f t="shared" si="3"/>
        <v>555</v>
      </c>
      <c r="K13" s="209" t="s">
        <v>86</v>
      </c>
    </row>
    <row r="14" spans="1:11" ht="27" customHeight="1" thickBot="1" x14ac:dyDescent="0.25">
      <c r="A14" s="132" t="s">
        <v>87</v>
      </c>
      <c r="B14" s="71">
        <v>11</v>
      </c>
      <c r="C14" s="71">
        <v>0</v>
      </c>
      <c r="D14" s="84">
        <f t="shared" si="1"/>
        <v>11</v>
      </c>
      <c r="E14" s="71">
        <v>44</v>
      </c>
      <c r="F14" s="71">
        <v>7</v>
      </c>
      <c r="G14" s="84">
        <f t="shared" si="2"/>
        <v>51</v>
      </c>
      <c r="H14" s="71">
        <f t="shared" si="0"/>
        <v>55</v>
      </c>
      <c r="I14" s="71">
        <f t="shared" si="0"/>
        <v>7</v>
      </c>
      <c r="J14" s="84">
        <f t="shared" si="3"/>
        <v>62</v>
      </c>
      <c r="K14" s="208" t="s">
        <v>88</v>
      </c>
    </row>
    <row r="15" spans="1:11" ht="27" customHeight="1" thickBot="1" x14ac:dyDescent="0.25">
      <c r="A15" s="65" t="s">
        <v>89</v>
      </c>
      <c r="B15" s="72">
        <v>158</v>
      </c>
      <c r="C15" s="72">
        <v>71</v>
      </c>
      <c r="D15" s="85">
        <f t="shared" si="1"/>
        <v>229</v>
      </c>
      <c r="E15" s="72">
        <v>307</v>
      </c>
      <c r="F15" s="72">
        <v>235</v>
      </c>
      <c r="G15" s="85">
        <f t="shared" si="2"/>
        <v>542</v>
      </c>
      <c r="H15" s="72">
        <f t="shared" si="0"/>
        <v>465</v>
      </c>
      <c r="I15" s="72">
        <f t="shared" si="0"/>
        <v>306</v>
      </c>
      <c r="J15" s="85">
        <f t="shared" si="3"/>
        <v>771</v>
      </c>
      <c r="K15" s="209" t="s">
        <v>90</v>
      </c>
    </row>
    <row r="16" spans="1:11" ht="27" customHeight="1" thickBot="1" x14ac:dyDescent="0.25">
      <c r="A16" s="132" t="s">
        <v>91</v>
      </c>
      <c r="B16" s="71">
        <v>23</v>
      </c>
      <c r="C16" s="71">
        <v>10</v>
      </c>
      <c r="D16" s="84">
        <f t="shared" si="1"/>
        <v>33</v>
      </c>
      <c r="E16" s="71">
        <v>132</v>
      </c>
      <c r="F16" s="71">
        <v>85</v>
      </c>
      <c r="G16" s="84">
        <f t="shared" si="2"/>
        <v>217</v>
      </c>
      <c r="H16" s="71">
        <f t="shared" si="0"/>
        <v>155</v>
      </c>
      <c r="I16" s="71">
        <f t="shared" si="0"/>
        <v>95</v>
      </c>
      <c r="J16" s="84">
        <f t="shared" si="3"/>
        <v>250</v>
      </c>
      <c r="K16" s="208" t="s">
        <v>92</v>
      </c>
    </row>
    <row r="17" spans="1:11" ht="27" customHeight="1" thickBot="1" x14ac:dyDescent="0.25">
      <c r="A17" s="65" t="s">
        <v>93</v>
      </c>
      <c r="B17" s="72">
        <v>57</v>
      </c>
      <c r="C17" s="72">
        <v>44</v>
      </c>
      <c r="D17" s="85">
        <f t="shared" si="1"/>
        <v>101</v>
      </c>
      <c r="E17" s="72">
        <v>377</v>
      </c>
      <c r="F17" s="72">
        <v>301</v>
      </c>
      <c r="G17" s="85">
        <f t="shared" si="2"/>
        <v>678</v>
      </c>
      <c r="H17" s="72">
        <f t="shared" si="0"/>
        <v>434</v>
      </c>
      <c r="I17" s="72">
        <f t="shared" si="0"/>
        <v>345</v>
      </c>
      <c r="J17" s="85">
        <f t="shared" si="3"/>
        <v>779</v>
      </c>
      <c r="K17" s="209" t="s">
        <v>94</v>
      </c>
    </row>
    <row r="18" spans="1:11" ht="27" customHeight="1" x14ac:dyDescent="0.2">
      <c r="A18" s="223" t="s">
        <v>25</v>
      </c>
      <c r="B18" s="91">
        <v>14</v>
      </c>
      <c r="C18" s="91">
        <v>15</v>
      </c>
      <c r="D18" s="92">
        <f t="shared" si="1"/>
        <v>29</v>
      </c>
      <c r="E18" s="91">
        <v>28</v>
      </c>
      <c r="F18" s="91">
        <v>14</v>
      </c>
      <c r="G18" s="92">
        <f t="shared" si="2"/>
        <v>42</v>
      </c>
      <c r="H18" s="91">
        <f t="shared" si="0"/>
        <v>42</v>
      </c>
      <c r="I18" s="91">
        <f t="shared" si="0"/>
        <v>29</v>
      </c>
      <c r="J18" s="92">
        <f t="shared" si="3"/>
        <v>71</v>
      </c>
      <c r="K18" s="213" t="s">
        <v>26</v>
      </c>
    </row>
    <row r="19" spans="1:11" ht="31.5" customHeight="1" x14ac:dyDescent="0.2">
      <c r="A19" s="227" t="s">
        <v>53</v>
      </c>
      <c r="B19" s="228">
        <f>SUM(B9:B18)</f>
        <v>1628</v>
      </c>
      <c r="C19" s="228">
        <f t="shared" ref="C19:J19" si="4">SUM(C9:C18)</f>
        <v>1344</v>
      </c>
      <c r="D19" s="228">
        <f t="shared" si="4"/>
        <v>2972</v>
      </c>
      <c r="E19" s="228">
        <f t="shared" si="4"/>
        <v>2201</v>
      </c>
      <c r="F19" s="228">
        <f t="shared" si="4"/>
        <v>1629</v>
      </c>
      <c r="G19" s="228">
        <f t="shared" si="4"/>
        <v>3830</v>
      </c>
      <c r="H19" s="228">
        <f t="shared" si="4"/>
        <v>3829</v>
      </c>
      <c r="I19" s="228">
        <f t="shared" si="4"/>
        <v>2973</v>
      </c>
      <c r="J19" s="228">
        <f t="shared" si="4"/>
        <v>6802</v>
      </c>
      <c r="K19" s="226" t="s">
        <v>54</v>
      </c>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scale="95"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rightToLeft="1" view="pageBreakPreview" zoomScaleNormal="100" zoomScaleSheetLayoutView="100" workbookViewId="0">
      <selection activeCell="A6" sqref="A6:B8"/>
    </sheetView>
  </sheetViews>
  <sheetFormatPr defaultColWidth="9.125" defaultRowHeight="14.25" x14ac:dyDescent="0.2"/>
  <cols>
    <col min="1" max="1" width="15.75" style="88" customWidth="1"/>
    <col min="2" max="2" width="18" style="7" customWidth="1"/>
    <col min="3" max="11" width="7.875" style="88" customWidth="1"/>
    <col min="12" max="12" width="23.375" style="8" customWidth="1"/>
    <col min="13" max="13" width="19.25" style="88" customWidth="1"/>
    <col min="14" max="16384" width="9.125" style="88"/>
  </cols>
  <sheetData>
    <row r="1" spans="1:13" ht="18" x14ac:dyDescent="0.2">
      <c r="A1" s="316" t="s">
        <v>451</v>
      </c>
      <c r="B1" s="316"/>
      <c r="C1" s="316"/>
      <c r="D1" s="316"/>
      <c r="E1" s="316"/>
      <c r="F1" s="316"/>
      <c r="G1" s="316"/>
      <c r="H1" s="316"/>
      <c r="I1" s="316"/>
      <c r="J1" s="316"/>
      <c r="K1" s="316"/>
      <c r="L1" s="316"/>
      <c r="M1" s="316"/>
    </row>
    <row r="2" spans="1:13" s="292" customFormat="1" ht="15.75" x14ac:dyDescent="0.2">
      <c r="A2" s="318" t="s">
        <v>315</v>
      </c>
      <c r="B2" s="318"/>
      <c r="C2" s="318"/>
      <c r="D2" s="318"/>
      <c r="E2" s="318"/>
      <c r="F2" s="318"/>
      <c r="G2" s="318"/>
      <c r="H2" s="318"/>
      <c r="I2" s="318"/>
      <c r="J2" s="318"/>
      <c r="K2" s="318"/>
      <c r="L2" s="318"/>
      <c r="M2" s="318"/>
    </row>
    <row r="3" spans="1:13" ht="20.25" customHeight="1" x14ac:dyDescent="0.2">
      <c r="A3" s="317" t="s">
        <v>452</v>
      </c>
      <c r="B3" s="317"/>
      <c r="C3" s="318"/>
      <c r="D3" s="318"/>
      <c r="E3" s="318"/>
      <c r="F3" s="318"/>
      <c r="G3" s="318"/>
      <c r="H3" s="318"/>
      <c r="I3" s="318"/>
      <c r="J3" s="318"/>
      <c r="K3" s="318"/>
      <c r="L3" s="318"/>
      <c r="M3" s="318"/>
    </row>
    <row r="4" spans="1:13" s="293" customFormat="1" ht="12.75" x14ac:dyDescent="0.2">
      <c r="A4" s="319" t="s">
        <v>316</v>
      </c>
      <c r="B4" s="319"/>
      <c r="C4" s="319"/>
      <c r="D4" s="319"/>
      <c r="E4" s="319"/>
      <c r="F4" s="319"/>
      <c r="G4" s="319"/>
      <c r="H4" s="319"/>
      <c r="I4" s="319"/>
      <c r="J4" s="319"/>
      <c r="K4" s="319"/>
      <c r="L4" s="319"/>
      <c r="M4" s="319"/>
    </row>
    <row r="5" spans="1:13" ht="15.75" x14ac:dyDescent="0.2">
      <c r="A5" s="2" t="s">
        <v>521</v>
      </c>
      <c r="B5" s="3"/>
      <c r="C5" s="4"/>
      <c r="D5" s="4"/>
      <c r="E5" s="4"/>
      <c r="F5" s="4"/>
      <c r="G5" s="4"/>
      <c r="H5" s="4"/>
      <c r="I5" s="4"/>
      <c r="J5" s="4"/>
      <c r="K5" s="4"/>
      <c r="L5" s="5"/>
      <c r="M5" s="6" t="s">
        <v>520</v>
      </c>
    </row>
    <row r="6" spans="1:13" ht="15.75" x14ac:dyDescent="0.2">
      <c r="A6" s="311" t="s">
        <v>55</v>
      </c>
      <c r="B6" s="353"/>
      <c r="C6" s="312" t="s">
        <v>317</v>
      </c>
      <c r="D6" s="312"/>
      <c r="E6" s="312"/>
      <c r="F6" s="312"/>
      <c r="G6" s="312"/>
      <c r="H6" s="312"/>
      <c r="I6" s="312"/>
      <c r="J6" s="312"/>
      <c r="K6" s="312"/>
      <c r="L6" s="312" t="s">
        <v>307</v>
      </c>
      <c r="M6" s="354"/>
    </row>
    <row r="7" spans="1:13" ht="21" customHeight="1" x14ac:dyDescent="0.2">
      <c r="A7" s="311"/>
      <c r="B7" s="353"/>
      <c r="C7" s="312" t="s">
        <v>318</v>
      </c>
      <c r="D7" s="312"/>
      <c r="E7" s="312"/>
      <c r="F7" s="312" t="s">
        <v>319</v>
      </c>
      <c r="G7" s="312"/>
      <c r="H7" s="312"/>
      <c r="I7" s="314" t="s">
        <v>320</v>
      </c>
      <c r="J7" s="314"/>
      <c r="K7" s="314"/>
      <c r="L7" s="312"/>
      <c r="M7" s="354"/>
    </row>
    <row r="8" spans="1:13" ht="28.5" customHeight="1" x14ac:dyDescent="0.2">
      <c r="A8" s="311"/>
      <c r="B8" s="353"/>
      <c r="C8" s="66" t="s">
        <v>321</v>
      </c>
      <c r="D8" s="66" t="s">
        <v>322</v>
      </c>
      <c r="E8" s="66" t="s">
        <v>323</v>
      </c>
      <c r="F8" s="66" t="s">
        <v>324</v>
      </c>
      <c r="G8" s="66" t="s">
        <v>325</v>
      </c>
      <c r="H8" s="66" t="s">
        <v>326</v>
      </c>
      <c r="I8" s="66" t="s">
        <v>324</v>
      </c>
      <c r="J8" s="66" t="s">
        <v>325</v>
      </c>
      <c r="K8" s="66" t="s">
        <v>326</v>
      </c>
      <c r="L8" s="312"/>
      <c r="M8" s="354"/>
    </row>
    <row r="9" spans="1:13" s="14" customFormat="1" ht="21.75" customHeight="1" thickBot="1" x14ac:dyDescent="0.25">
      <c r="A9" s="345" t="s">
        <v>56</v>
      </c>
      <c r="B9" s="99" t="s">
        <v>12</v>
      </c>
      <c r="C9" s="83">
        <f t="shared" ref="C9:K9" si="0">SUM(C10:C13)</f>
        <v>144</v>
      </c>
      <c r="D9" s="83">
        <f t="shared" si="0"/>
        <v>53</v>
      </c>
      <c r="E9" s="83">
        <f t="shared" si="0"/>
        <v>197</v>
      </c>
      <c r="F9" s="83">
        <f t="shared" si="0"/>
        <v>1226</v>
      </c>
      <c r="G9" s="83">
        <f t="shared" si="0"/>
        <v>200</v>
      </c>
      <c r="H9" s="83">
        <f t="shared" si="0"/>
        <v>1426</v>
      </c>
      <c r="I9" s="83">
        <f t="shared" si="0"/>
        <v>1370</v>
      </c>
      <c r="J9" s="83">
        <f t="shared" si="0"/>
        <v>253</v>
      </c>
      <c r="K9" s="83">
        <f t="shared" si="0"/>
        <v>1623</v>
      </c>
      <c r="L9" s="100" t="s">
        <v>13</v>
      </c>
      <c r="M9" s="346" t="s">
        <v>310</v>
      </c>
    </row>
    <row r="10" spans="1:13" ht="21.75" customHeight="1" thickBot="1" x14ac:dyDescent="0.25">
      <c r="A10" s="345"/>
      <c r="B10" s="95" t="s">
        <v>57</v>
      </c>
      <c r="C10" s="71">
        <v>133</v>
      </c>
      <c r="D10" s="71">
        <v>30</v>
      </c>
      <c r="E10" s="84">
        <f>C10+D10</f>
        <v>163</v>
      </c>
      <c r="F10" s="71">
        <v>1220</v>
      </c>
      <c r="G10" s="71">
        <v>187</v>
      </c>
      <c r="H10" s="84">
        <f>F10+G10</f>
        <v>1407</v>
      </c>
      <c r="I10" s="71">
        <f t="shared" ref="I10:J13" si="1">C10+F10</f>
        <v>1353</v>
      </c>
      <c r="J10" s="71">
        <f t="shared" si="1"/>
        <v>217</v>
      </c>
      <c r="K10" s="84">
        <f>I10+J10</f>
        <v>1570</v>
      </c>
      <c r="L10" s="98" t="s">
        <v>58</v>
      </c>
      <c r="M10" s="346"/>
    </row>
    <row r="11" spans="1:13" ht="21.75" customHeight="1" thickBot="1" x14ac:dyDescent="0.25">
      <c r="A11" s="345"/>
      <c r="B11" s="96" t="s">
        <v>60</v>
      </c>
      <c r="C11" s="72">
        <v>2</v>
      </c>
      <c r="D11" s="72">
        <v>5</v>
      </c>
      <c r="E11" s="85">
        <f t="shared" ref="E11:E20" si="2">C11+D11</f>
        <v>7</v>
      </c>
      <c r="F11" s="72">
        <v>4</v>
      </c>
      <c r="G11" s="72">
        <v>3</v>
      </c>
      <c r="H11" s="85">
        <f t="shared" ref="H11:H20" si="3">F11+G11</f>
        <v>7</v>
      </c>
      <c r="I11" s="72">
        <f t="shared" si="1"/>
        <v>6</v>
      </c>
      <c r="J11" s="72">
        <f t="shared" si="1"/>
        <v>8</v>
      </c>
      <c r="K11" s="85">
        <f t="shared" ref="K11:K20" si="4">I11+J11</f>
        <v>14</v>
      </c>
      <c r="L11" s="97" t="s">
        <v>308</v>
      </c>
      <c r="M11" s="346"/>
    </row>
    <row r="12" spans="1:13" ht="24" customHeight="1" thickBot="1" x14ac:dyDescent="0.25">
      <c r="A12" s="345"/>
      <c r="B12" s="95" t="s">
        <v>61</v>
      </c>
      <c r="C12" s="71">
        <v>9</v>
      </c>
      <c r="D12" s="71">
        <v>17</v>
      </c>
      <c r="E12" s="84">
        <f t="shared" si="2"/>
        <v>26</v>
      </c>
      <c r="F12" s="71">
        <v>2</v>
      </c>
      <c r="G12" s="71">
        <v>10</v>
      </c>
      <c r="H12" s="84">
        <f t="shared" si="3"/>
        <v>12</v>
      </c>
      <c r="I12" s="71">
        <f t="shared" si="1"/>
        <v>11</v>
      </c>
      <c r="J12" s="71">
        <f t="shared" si="1"/>
        <v>27</v>
      </c>
      <c r="K12" s="84">
        <f t="shared" si="4"/>
        <v>38</v>
      </c>
      <c r="L12" s="98" t="s">
        <v>309</v>
      </c>
      <c r="M12" s="346"/>
    </row>
    <row r="13" spans="1:13" ht="21.75" customHeight="1" x14ac:dyDescent="0.2">
      <c r="A13" s="345"/>
      <c r="B13" s="101" t="s">
        <v>62</v>
      </c>
      <c r="C13" s="73">
        <v>0</v>
      </c>
      <c r="D13" s="73">
        <v>1</v>
      </c>
      <c r="E13" s="86">
        <f t="shared" si="2"/>
        <v>1</v>
      </c>
      <c r="F13" s="73">
        <v>0</v>
      </c>
      <c r="G13" s="73">
        <v>0</v>
      </c>
      <c r="H13" s="86">
        <f t="shared" si="3"/>
        <v>0</v>
      </c>
      <c r="I13" s="73">
        <f t="shared" si="1"/>
        <v>0</v>
      </c>
      <c r="J13" s="73">
        <f t="shared" si="1"/>
        <v>1</v>
      </c>
      <c r="K13" s="86">
        <f t="shared" si="4"/>
        <v>1</v>
      </c>
      <c r="L13" s="102" t="s">
        <v>63</v>
      </c>
      <c r="M13" s="346"/>
    </row>
    <row r="14" spans="1:13" s="14" customFormat="1" ht="21.75" customHeight="1" thickBot="1" x14ac:dyDescent="0.25">
      <c r="A14" s="347" t="s">
        <v>64</v>
      </c>
      <c r="B14" s="103" t="s">
        <v>12</v>
      </c>
      <c r="C14" s="107">
        <f t="shared" ref="C14:K14" si="5">SUM(C15:C20)</f>
        <v>1364</v>
      </c>
      <c r="D14" s="107">
        <f t="shared" si="5"/>
        <v>1214</v>
      </c>
      <c r="E14" s="107">
        <f t="shared" si="5"/>
        <v>2578</v>
      </c>
      <c r="F14" s="107">
        <f t="shared" si="5"/>
        <v>740</v>
      </c>
      <c r="G14" s="107">
        <f t="shared" si="5"/>
        <v>1217</v>
      </c>
      <c r="H14" s="107">
        <f t="shared" si="5"/>
        <v>1957</v>
      </c>
      <c r="I14" s="107">
        <f t="shared" si="5"/>
        <v>2104</v>
      </c>
      <c r="J14" s="107">
        <f t="shared" si="5"/>
        <v>2431</v>
      </c>
      <c r="K14" s="107">
        <f t="shared" si="5"/>
        <v>4535</v>
      </c>
      <c r="L14" s="104" t="s">
        <v>13</v>
      </c>
      <c r="M14" s="350" t="s">
        <v>311</v>
      </c>
    </row>
    <row r="15" spans="1:13" ht="21.75" customHeight="1" thickBot="1" x14ac:dyDescent="0.25">
      <c r="A15" s="348"/>
      <c r="B15" s="96" t="s">
        <v>65</v>
      </c>
      <c r="C15" s="72">
        <v>87</v>
      </c>
      <c r="D15" s="72">
        <v>66</v>
      </c>
      <c r="E15" s="85">
        <f t="shared" si="2"/>
        <v>153</v>
      </c>
      <c r="F15" s="72">
        <v>190</v>
      </c>
      <c r="G15" s="72">
        <v>129</v>
      </c>
      <c r="H15" s="85">
        <f t="shared" si="3"/>
        <v>319</v>
      </c>
      <c r="I15" s="72">
        <f t="shared" ref="I15:J20" si="6">C15+F15</f>
        <v>277</v>
      </c>
      <c r="J15" s="72">
        <f t="shared" si="6"/>
        <v>195</v>
      </c>
      <c r="K15" s="85">
        <f t="shared" si="4"/>
        <v>472</v>
      </c>
      <c r="L15" s="97" t="s">
        <v>66</v>
      </c>
      <c r="M15" s="351"/>
    </row>
    <row r="16" spans="1:13" ht="21.75" customHeight="1" thickBot="1" x14ac:dyDescent="0.25">
      <c r="A16" s="348"/>
      <c r="B16" s="95" t="s">
        <v>67</v>
      </c>
      <c r="C16" s="71">
        <v>0</v>
      </c>
      <c r="D16" s="71">
        <v>568</v>
      </c>
      <c r="E16" s="84">
        <f t="shared" si="2"/>
        <v>568</v>
      </c>
      <c r="F16" s="71">
        <v>0</v>
      </c>
      <c r="G16" s="71">
        <v>813</v>
      </c>
      <c r="H16" s="84">
        <f t="shared" si="3"/>
        <v>813</v>
      </c>
      <c r="I16" s="71">
        <f t="shared" si="6"/>
        <v>0</v>
      </c>
      <c r="J16" s="71">
        <f t="shared" si="6"/>
        <v>1381</v>
      </c>
      <c r="K16" s="84">
        <f t="shared" si="4"/>
        <v>1381</v>
      </c>
      <c r="L16" s="98" t="s">
        <v>68</v>
      </c>
      <c r="M16" s="351"/>
    </row>
    <row r="17" spans="1:13" ht="21.75" customHeight="1" thickBot="1" x14ac:dyDescent="0.25">
      <c r="A17" s="348"/>
      <c r="B17" s="96" t="s">
        <v>69</v>
      </c>
      <c r="C17" s="72">
        <v>255</v>
      </c>
      <c r="D17" s="72">
        <v>1</v>
      </c>
      <c r="E17" s="85">
        <f t="shared" si="2"/>
        <v>256</v>
      </c>
      <c r="F17" s="72">
        <v>0</v>
      </c>
      <c r="G17" s="72">
        <v>0</v>
      </c>
      <c r="H17" s="85">
        <f t="shared" si="3"/>
        <v>0</v>
      </c>
      <c r="I17" s="72">
        <f t="shared" si="6"/>
        <v>255</v>
      </c>
      <c r="J17" s="72">
        <f t="shared" si="6"/>
        <v>1</v>
      </c>
      <c r="K17" s="85">
        <f t="shared" si="4"/>
        <v>256</v>
      </c>
      <c r="L17" s="97" t="s">
        <v>70</v>
      </c>
      <c r="M17" s="351"/>
    </row>
    <row r="18" spans="1:13" ht="21.75" customHeight="1" thickBot="1" x14ac:dyDescent="0.25">
      <c r="A18" s="348"/>
      <c r="B18" s="95" t="s">
        <v>71</v>
      </c>
      <c r="C18" s="71">
        <v>922</v>
      </c>
      <c r="D18" s="71">
        <v>469</v>
      </c>
      <c r="E18" s="84">
        <f t="shared" si="2"/>
        <v>1391</v>
      </c>
      <c r="F18" s="71">
        <v>377</v>
      </c>
      <c r="G18" s="71">
        <v>181</v>
      </c>
      <c r="H18" s="84">
        <f t="shared" si="3"/>
        <v>558</v>
      </c>
      <c r="I18" s="71">
        <f t="shared" si="6"/>
        <v>1299</v>
      </c>
      <c r="J18" s="71">
        <f t="shared" si="6"/>
        <v>650</v>
      </c>
      <c r="K18" s="84">
        <f t="shared" si="4"/>
        <v>1949</v>
      </c>
      <c r="L18" s="98" t="s">
        <v>72</v>
      </c>
      <c r="M18" s="351"/>
    </row>
    <row r="19" spans="1:13" ht="21.75" customHeight="1" thickBot="1" x14ac:dyDescent="0.25">
      <c r="A19" s="348"/>
      <c r="B19" s="96" t="s">
        <v>73</v>
      </c>
      <c r="C19" s="72">
        <v>100</v>
      </c>
      <c r="D19" s="72">
        <v>110</v>
      </c>
      <c r="E19" s="85">
        <f t="shared" si="2"/>
        <v>210</v>
      </c>
      <c r="F19" s="72">
        <v>97</v>
      </c>
      <c r="G19" s="72">
        <v>55</v>
      </c>
      <c r="H19" s="85">
        <f t="shared" si="3"/>
        <v>152</v>
      </c>
      <c r="I19" s="72">
        <f t="shared" si="6"/>
        <v>197</v>
      </c>
      <c r="J19" s="72">
        <f t="shared" si="6"/>
        <v>165</v>
      </c>
      <c r="K19" s="85">
        <f t="shared" si="4"/>
        <v>362</v>
      </c>
      <c r="L19" s="97" t="s">
        <v>74</v>
      </c>
      <c r="M19" s="351"/>
    </row>
    <row r="20" spans="1:13" ht="21.75" customHeight="1" x14ac:dyDescent="0.2">
      <c r="A20" s="349"/>
      <c r="B20" s="105" t="s">
        <v>25</v>
      </c>
      <c r="C20" s="108">
        <v>0</v>
      </c>
      <c r="D20" s="108">
        <v>0</v>
      </c>
      <c r="E20" s="109">
        <f t="shared" si="2"/>
        <v>0</v>
      </c>
      <c r="F20" s="108">
        <v>76</v>
      </c>
      <c r="G20" s="108">
        <v>39</v>
      </c>
      <c r="H20" s="109">
        <f t="shared" si="3"/>
        <v>115</v>
      </c>
      <c r="I20" s="108">
        <f t="shared" si="6"/>
        <v>76</v>
      </c>
      <c r="J20" s="108">
        <f t="shared" si="6"/>
        <v>39</v>
      </c>
      <c r="K20" s="109">
        <f t="shared" si="4"/>
        <v>115</v>
      </c>
      <c r="L20" s="106" t="s">
        <v>26</v>
      </c>
      <c r="M20" s="352"/>
    </row>
    <row r="21" spans="1:13" ht="26.25" customHeight="1" x14ac:dyDescent="0.2">
      <c r="A21" s="341" t="s">
        <v>298</v>
      </c>
      <c r="B21" s="342"/>
      <c r="C21" s="110">
        <f t="shared" ref="C21:K21" si="7">C9+C14</f>
        <v>1508</v>
      </c>
      <c r="D21" s="110">
        <f t="shared" si="7"/>
        <v>1267</v>
      </c>
      <c r="E21" s="110">
        <f t="shared" si="7"/>
        <v>2775</v>
      </c>
      <c r="F21" s="110">
        <f t="shared" si="7"/>
        <v>1966</v>
      </c>
      <c r="G21" s="110">
        <f t="shared" si="7"/>
        <v>1417</v>
      </c>
      <c r="H21" s="110">
        <f t="shared" si="7"/>
        <v>3383</v>
      </c>
      <c r="I21" s="110">
        <f t="shared" si="7"/>
        <v>3474</v>
      </c>
      <c r="J21" s="110">
        <f t="shared" si="7"/>
        <v>2684</v>
      </c>
      <c r="K21" s="110">
        <f t="shared" si="7"/>
        <v>6158</v>
      </c>
      <c r="L21" s="343" t="s">
        <v>299</v>
      </c>
      <c r="M21" s="344"/>
    </row>
    <row r="22" spans="1:13" x14ac:dyDescent="0.2">
      <c r="E22" s="14"/>
      <c r="H22" s="14"/>
      <c r="K22" s="14"/>
    </row>
  </sheetData>
  <mergeCells count="16">
    <mergeCell ref="A1:M1"/>
    <mergeCell ref="A3:M3"/>
    <mergeCell ref="A6:B8"/>
    <mergeCell ref="C6:K6"/>
    <mergeCell ref="L6:M8"/>
    <mergeCell ref="C7:E7"/>
    <mergeCell ref="F7:H7"/>
    <mergeCell ref="I7:K7"/>
    <mergeCell ref="A2:M2"/>
    <mergeCell ref="A4:M4"/>
    <mergeCell ref="A21:B21"/>
    <mergeCell ref="L21:M21"/>
    <mergeCell ref="A9:A13"/>
    <mergeCell ref="M9:M13"/>
    <mergeCell ref="A14:A20"/>
    <mergeCell ref="M14:M20"/>
  </mergeCells>
  <printOptions horizontalCentered="1" verticalCentered="1"/>
  <pageMargins left="0" right="0" top="0" bottom="0" header="0" footer="0"/>
  <pageSetup paperSize="9" scale="85"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rightToLeft="1" view="pageBreakPreview" zoomScaleNormal="100" zoomScaleSheetLayoutView="100" workbookViewId="0">
      <selection activeCell="M6" sqref="M6"/>
    </sheetView>
  </sheetViews>
  <sheetFormatPr defaultColWidth="9.125" defaultRowHeight="12.75" x14ac:dyDescent="0.2"/>
  <cols>
    <col min="1" max="1" width="30.75" style="61" customWidth="1"/>
    <col min="2" max="10" width="8.75" style="61" customWidth="1"/>
    <col min="11" max="11" width="30.75" style="61" customWidth="1"/>
    <col min="12" max="16384" width="9.125" style="61"/>
  </cols>
  <sheetData>
    <row r="1" spans="1:12" ht="18" x14ac:dyDescent="0.2">
      <c r="A1" s="316" t="s">
        <v>455</v>
      </c>
      <c r="B1" s="316"/>
      <c r="C1" s="316"/>
      <c r="D1" s="316"/>
      <c r="E1" s="316"/>
      <c r="F1" s="316"/>
      <c r="G1" s="316"/>
      <c r="H1" s="316"/>
      <c r="I1" s="316"/>
      <c r="J1" s="316"/>
      <c r="K1" s="316"/>
    </row>
    <row r="2" spans="1:12" s="292" customFormat="1" ht="15.75" x14ac:dyDescent="0.2">
      <c r="A2" s="318" t="s">
        <v>315</v>
      </c>
      <c r="B2" s="318"/>
      <c r="C2" s="318"/>
      <c r="D2" s="318"/>
      <c r="E2" s="318"/>
      <c r="F2" s="318"/>
      <c r="G2" s="318"/>
      <c r="H2" s="318"/>
      <c r="I2" s="318"/>
      <c r="J2" s="318"/>
      <c r="K2" s="318"/>
    </row>
    <row r="3" spans="1:12" ht="17.25" customHeight="1" x14ac:dyDescent="0.2">
      <c r="A3" s="317" t="s">
        <v>453</v>
      </c>
      <c r="B3" s="317"/>
      <c r="C3" s="317"/>
      <c r="D3" s="317"/>
      <c r="E3" s="317"/>
      <c r="F3" s="317"/>
      <c r="G3" s="317"/>
      <c r="H3" s="317"/>
      <c r="I3" s="317"/>
      <c r="J3" s="317"/>
      <c r="K3" s="317"/>
    </row>
    <row r="4" spans="1:12" s="293" customFormat="1" x14ac:dyDescent="0.2">
      <c r="A4" s="319" t="s">
        <v>316</v>
      </c>
      <c r="B4" s="319"/>
      <c r="C4" s="319"/>
      <c r="D4" s="319"/>
      <c r="E4" s="319"/>
      <c r="F4" s="319"/>
      <c r="G4" s="319"/>
      <c r="H4" s="319"/>
      <c r="I4" s="319"/>
      <c r="J4" s="319"/>
      <c r="K4" s="319"/>
    </row>
    <row r="5" spans="1:12" ht="15.75" x14ac:dyDescent="0.2">
      <c r="A5" s="10" t="s">
        <v>518</v>
      </c>
      <c r="B5" s="11"/>
      <c r="C5" s="11"/>
      <c r="D5" s="11"/>
      <c r="E5" s="11"/>
      <c r="F5" s="11"/>
      <c r="G5" s="11"/>
      <c r="H5" s="11"/>
      <c r="I5" s="11"/>
      <c r="J5" s="11"/>
      <c r="K5" s="12" t="s">
        <v>519</v>
      </c>
    </row>
    <row r="6" spans="1:12" s="15" customFormat="1" ht="18.75" customHeight="1" thickBot="1" x14ac:dyDescent="0.25">
      <c r="A6" s="355" t="s">
        <v>328</v>
      </c>
      <c r="B6" s="358" t="s">
        <v>215</v>
      </c>
      <c r="C6" s="358"/>
      <c r="D6" s="358"/>
      <c r="E6" s="358" t="s">
        <v>217</v>
      </c>
      <c r="F6" s="358"/>
      <c r="G6" s="358"/>
      <c r="H6" s="358" t="s">
        <v>53</v>
      </c>
      <c r="I6" s="358"/>
      <c r="J6" s="358"/>
      <c r="K6" s="359" t="s">
        <v>259</v>
      </c>
    </row>
    <row r="7" spans="1:12" s="15" customFormat="1" ht="15" customHeight="1" thickTop="1" thickBot="1" x14ac:dyDescent="0.25">
      <c r="A7" s="356"/>
      <c r="B7" s="362" t="s">
        <v>216</v>
      </c>
      <c r="C7" s="362"/>
      <c r="D7" s="362"/>
      <c r="E7" s="362" t="s">
        <v>329</v>
      </c>
      <c r="F7" s="362"/>
      <c r="G7" s="362"/>
      <c r="H7" s="362" t="s">
        <v>13</v>
      </c>
      <c r="I7" s="362"/>
      <c r="J7" s="362"/>
      <c r="K7" s="360"/>
    </row>
    <row r="8" spans="1:12" s="15" customFormat="1" ht="13.5" customHeight="1" thickTop="1" thickBot="1" x14ac:dyDescent="0.25">
      <c r="A8" s="356"/>
      <c r="B8" s="111" t="s">
        <v>330</v>
      </c>
      <c r="C8" s="111" t="s">
        <v>331</v>
      </c>
      <c r="D8" s="111" t="s">
        <v>53</v>
      </c>
      <c r="E8" s="111" t="s">
        <v>330</v>
      </c>
      <c r="F8" s="111" t="s">
        <v>331</v>
      </c>
      <c r="G8" s="111" t="s">
        <v>53</v>
      </c>
      <c r="H8" s="111" t="s">
        <v>330</v>
      </c>
      <c r="I8" s="111" t="s">
        <v>331</v>
      </c>
      <c r="J8" s="111" t="s">
        <v>53</v>
      </c>
      <c r="K8" s="360"/>
    </row>
    <row r="9" spans="1:12" s="15" customFormat="1" ht="13.5" customHeight="1" thickTop="1" x14ac:dyDescent="0.2">
      <c r="A9" s="357"/>
      <c r="B9" s="112" t="s">
        <v>346</v>
      </c>
      <c r="C9" s="112" t="s">
        <v>332</v>
      </c>
      <c r="D9" s="112" t="s">
        <v>13</v>
      </c>
      <c r="E9" s="112" t="s">
        <v>346</v>
      </c>
      <c r="F9" s="112" t="s">
        <v>332</v>
      </c>
      <c r="G9" s="112" t="s">
        <v>13</v>
      </c>
      <c r="H9" s="112" t="s">
        <v>346</v>
      </c>
      <c r="I9" s="112" t="s">
        <v>332</v>
      </c>
      <c r="J9" s="112" t="s">
        <v>13</v>
      </c>
      <c r="K9" s="361"/>
    </row>
    <row r="10" spans="1:12" s="15" customFormat="1" ht="29.25" customHeight="1" thickBot="1" x14ac:dyDescent="0.25">
      <c r="A10" s="125" t="s">
        <v>333</v>
      </c>
      <c r="B10" s="113">
        <v>16</v>
      </c>
      <c r="C10" s="113">
        <v>1</v>
      </c>
      <c r="D10" s="121">
        <f t="shared" ref="D10:D18" si="0">SUM(B10:C10)</f>
        <v>17</v>
      </c>
      <c r="E10" s="113">
        <v>141</v>
      </c>
      <c r="F10" s="113">
        <v>7</v>
      </c>
      <c r="G10" s="121">
        <f t="shared" ref="G10:G18" si="1">SUM(E10:F10)</f>
        <v>148</v>
      </c>
      <c r="H10" s="113">
        <f t="shared" ref="H10:I18" si="2">SUM(E10,B10)</f>
        <v>157</v>
      </c>
      <c r="I10" s="113">
        <f t="shared" si="2"/>
        <v>8</v>
      </c>
      <c r="J10" s="121">
        <f t="shared" ref="J10:J18" si="3">SUM(H10:I10)</f>
        <v>165</v>
      </c>
      <c r="K10" s="114" t="s">
        <v>334</v>
      </c>
      <c r="L10" s="115"/>
    </row>
    <row r="11" spans="1:12" s="15" customFormat="1" ht="29.25" customHeight="1" thickTop="1" thickBot="1" x14ac:dyDescent="0.25">
      <c r="A11" s="126" t="s">
        <v>95</v>
      </c>
      <c r="B11" s="116">
        <v>9</v>
      </c>
      <c r="C11" s="116">
        <v>5</v>
      </c>
      <c r="D11" s="122">
        <f t="shared" si="0"/>
        <v>14</v>
      </c>
      <c r="E11" s="116">
        <v>111</v>
      </c>
      <c r="F11" s="116">
        <v>31</v>
      </c>
      <c r="G11" s="122">
        <f t="shared" si="1"/>
        <v>142</v>
      </c>
      <c r="H11" s="116">
        <f t="shared" si="2"/>
        <v>120</v>
      </c>
      <c r="I11" s="116">
        <f t="shared" si="2"/>
        <v>36</v>
      </c>
      <c r="J11" s="122">
        <f t="shared" si="3"/>
        <v>156</v>
      </c>
      <c r="K11" s="117" t="s">
        <v>96</v>
      </c>
      <c r="L11" s="115"/>
    </row>
    <row r="12" spans="1:12" s="15" customFormat="1" ht="29.25" customHeight="1" thickTop="1" thickBot="1" x14ac:dyDescent="0.25">
      <c r="A12" s="125" t="s">
        <v>335</v>
      </c>
      <c r="B12" s="113">
        <v>34</v>
      </c>
      <c r="C12" s="113">
        <v>3</v>
      </c>
      <c r="D12" s="121">
        <f t="shared" si="0"/>
        <v>37</v>
      </c>
      <c r="E12" s="113">
        <v>121</v>
      </c>
      <c r="F12" s="113">
        <v>28</v>
      </c>
      <c r="G12" s="121">
        <f t="shared" si="1"/>
        <v>149</v>
      </c>
      <c r="H12" s="113">
        <f t="shared" si="2"/>
        <v>155</v>
      </c>
      <c r="I12" s="113">
        <f t="shared" si="2"/>
        <v>31</v>
      </c>
      <c r="J12" s="121">
        <f t="shared" si="3"/>
        <v>186</v>
      </c>
      <c r="K12" s="114" t="s">
        <v>336</v>
      </c>
      <c r="L12" s="115"/>
    </row>
    <row r="13" spans="1:12" s="15" customFormat="1" ht="29.25" customHeight="1" thickTop="1" thickBot="1" x14ac:dyDescent="0.25">
      <c r="A13" s="126" t="s">
        <v>97</v>
      </c>
      <c r="B13" s="116">
        <v>48</v>
      </c>
      <c r="C13" s="116">
        <v>19</v>
      </c>
      <c r="D13" s="122">
        <f t="shared" si="0"/>
        <v>67</v>
      </c>
      <c r="E13" s="116">
        <v>145</v>
      </c>
      <c r="F13" s="116">
        <v>32</v>
      </c>
      <c r="G13" s="122">
        <f t="shared" si="1"/>
        <v>177</v>
      </c>
      <c r="H13" s="116">
        <f t="shared" si="2"/>
        <v>193</v>
      </c>
      <c r="I13" s="116">
        <f t="shared" si="2"/>
        <v>51</v>
      </c>
      <c r="J13" s="122">
        <f t="shared" si="3"/>
        <v>244</v>
      </c>
      <c r="K13" s="117" t="s">
        <v>98</v>
      </c>
      <c r="L13" s="115"/>
    </row>
    <row r="14" spans="1:12" s="15" customFormat="1" ht="29.25" customHeight="1" thickTop="1" thickBot="1" x14ac:dyDescent="0.25">
      <c r="A14" s="125" t="s">
        <v>337</v>
      </c>
      <c r="B14" s="113">
        <v>4</v>
      </c>
      <c r="C14" s="113">
        <v>0</v>
      </c>
      <c r="D14" s="121">
        <f t="shared" si="0"/>
        <v>4</v>
      </c>
      <c r="E14" s="113">
        <v>126</v>
      </c>
      <c r="F14" s="113">
        <v>19</v>
      </c>
      <c r="G14" s="121">
        <f t="shared" si="1"/>
        <v>145</v>
      </c>
      <c r="H14" s="113">
        <f t="shared" si="2"/>
        <v>130</v>
      </c>
      <c r="I14" s="113">
        <f t="shared" si="2"/>
        <v>19</v>
      </c>
      <c r="J14" s="121">
        <f t="shared" si="3"/>
        <v>149</v>
      </c>
      <c r="K14" s="114" t="s">
        <v>338</v>
      </c>
      <c r="L14" s="115"/>
    </row>
    <row r="15" spans="1:12" s="15" customFormat="1" ht="29.25" customHeight="1" thickTop="1" thickBot="1" x14ac:dyDescent="0.25">
      <c r="A15" s="126" t="s">
        <v>339</v>
      </c>
      <c r="B15" s="116">
        <v>0</v>
      </c>
      <c r="C15" s="116">
        <v>0</v>
      </c>
      <c r="D15" s="122">
        <f t="shared" si="0"/>
        <v>0</v>
      </c>
      <c r="E15" s="116">
        <v>34</v>
      </c>
      <c r="F15" s="116">
        <v>0</v>
      </c>
      <c r="G15" s="122">
        <f t="shared" si="1"/>
        <v>34</v>
      </c>
      <c r="H15" s="116">
        <f t="shared" si="2"/>
        <v>34</v>
      </c>
      <c r="I15" s="116">
        <f t="shared" si="2"/>
        <v>0</v>
      </c>
      <c r="J15" s="122">
        <f t="shared" si="3"/>
        <v>34</v>
      </c>
      <c r="K15" s="117" t="s">
        <v>340</v>
      </c>
      <c r="L15" s="115"/>
    </row>
    <row r="16" spans="1:12" s="15" customFormat="1" ht="29.25" customHeight="1" thickTop="1" thickBot="1" x14ac:dyDescent="0.25">
      <c r="A16" s="125" t="s">
        <v>341</v>
      </c>
      <c r="B16" s="113">
        <v>7</v>
      </c>
      <c r="C16" s="113">
        <v>0</v>
      </c>
      <c r="D16" s="121">
        <f t="shared" si="0"/>
        <v>7</v>
      </c>
      <c r="E16" s="113">
        <v>206</v>
      </c>
      <c r="F16" s="113">
        <v>0</v>
      </c>
      <c r="G16" s="121">
        <f t="shared" si="1"/>
        <v>206</v>
      </c>
      <c r="H16" s="113">
        <f t="shared" si="2"/>
        <v>213</v>
      </c>
      <c r="I16" s="113">
        <f t="shared" si="2"/>
        <v>0</v>
      </c>
      <c r="J16" s="121">
        <f t="shared" si="3"/>
        <v>213</v>
      </c>
      <c r="K16" s="114" t="s">
        <v>342</v>
      </c>
      <c r="L16" s="115"/>
    </row>
    <row r="17" spans="1:12" s="15" customFormat="1" ht="29.25" customHeight="1" thickTop="1" thickBot="1" x14ac:dyDescent="0.25">
      <c r="A17" s="126" t="s">
        <v>343</v>
      </c>
      <c r="B17" s="116">
        <v>5</v>
      </c>
      <c r="C17" s="116">
        <v>0</v>
      </c>
      <c r="D17" s="122">
        <f t="shared" si="0"/>
        <v>5</v>
      </c>
      <c r="E17" s="116">
        <v>121</v>
      </c>
      <c r="F17" s="116">
        <v>1</v>
      </c>
      <c r="G17" s="122">
        <f t="shared" si="1"/>
        <v>122</v>
      </c>
      <c r="H17" s="116">
        <f t="shared" si="2"/>
        <v>126</v>
      </c>
      <c r="I17" s="116">
        <f t="shared" si="2"/>
        <v>1</v>
      </c>
      <c r="J17" s="122">
        <f t="shared" si="3"/>
        <v>127</v>
      </c>
      <c r="K17" s="117" t="s">
        <v>344</v>
      </c>
      <c r="L17" s="115"/>
    </row>
    <row r="18" spans="1:12" s="15" customFormat="1" ht="29.25" customHeight="1" thickTop="1" x14ac:dyDescent="0.2">
      <c r="A18" s="127" t="s">
        <v>99</v>
      </c>
      <c r="B18" s="118">
        <v>10</v>
      </c>
      <c r="C18" s="118">
        <v>2</v>
      </c>
      <c r="D18" s="123">
        <f t="shared" si="0"/>
        <v>12</v>
      </c>
      <c r="E18" s="118">
        <v>215</v>
      </c>
      <c r="F18" s="118">
        <v>69</v>
      </c>
      <c r="G18" s="123">
        <f t="shared" si="1"/>
        <v>284</v>
      </c>
      <c r="H18" s="118">
        <f t="shared" si="2"/>
        <v>225</v>
      </c>
      <c r="I18" s="118">
        <f t="shared" si="2"/>
        <v>71</v>
      </c>
      <c r="J18" s="123">
        <f t="shared" si="3"/>
        <v>296</v>
      </c>
      <c r="K18" s="119" t="s">
        <v>345</v>
      </c>
      <c r="L18" s="115"/>
    </row>
    <row r="19" spans="1:12" s="15" customFormat="1" ht="28.5" customHeight="1" x14ac:dyDescent="0.2">
      <c r="A19" s="128" t="s">
        <v>53</v>
      </c>
      <c r="B19" s="124">
        <f t="shared" ref="B19:J19" si="4">SUM(B10:B18)</f>
        <v>133</v>
      </c>
      <c r="C19" s="124">
        <f t="shared" si="4"/>
        <v>30</v>
      </c>
      <c r="D19" s="124">
        <f t="shared" si="4"/>
        <v>163</v>
      </c>
      <c r="E19" s="124">
        <f t="shared" si="4"/>
        <v>1220</v>
      </c>
      <c r="F19" s="124">
        <f t="shared" si="4"/>
        <v>187</v>
      </c>
      <c r="G19" s="124">
        <f t="shared" si="4"/>
        <v>1407</v>
      </c>
      <c r="H19" s="124">
        <f t="shared" si="4"/>
        <v>1353</v>
      </c>
      <c r="I19" s="124">
        <f t="shared" si="4"/>
        <v>217</v>
      </c>
      <c r="J19" s="124">
        <f t="shared" si="4"/>
        <v>1570</v>
      </c>
      <c r="K19" s="120" t="s">
        <v>13</v>
      </c>
    </row>
  </sheetData>
  <mergeCells count="12">
    <mergeCell ref="A1:K1"/>
    <mergeCell ref="A3:K3"/>
    <mergeCell ref="A4:K4"/>
    <mergeCell ref="A2:K2"/>
    <mergeCell ref="A6:A9"/>
    <mergeCell ref="B6:D6"/>
    <mergeCell ref="E6:G6"/>
    <mergeCell ref="H6:J6"/>
    <mergeCell ref="K6:K9"/>
    <mergeCell ref="B7:D7"/>
    <mergeCell ref="E7:G7"/>
    <mergeCell ref="H7:J7"/>
  </mergeCells>
  <printOptions horizontalCentered="1" verticalCentered="1"/>
  <pageMargins left="0" right="0" top="0" bottom="0" header="0" footer="0"/>
  <pageSetup paperSize="9" scale="90"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المجموعة الإحصائية السنوية _ الفصل التاسع (ذوو الإعاقة) 2011</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المجموعة الإحصائية السنوية _ الفصل التاسع (ذوو الإعاقة) 2011</Description_Ar>
    <Enabled xmlns="1b323878-974e-4c19-bf08-965c80d4ad54">true</Enabled>
    <PublishingDate xmlns="1b323878-974e-4c19-bf08-965c80d4ad54">2016-10-30T07:12:59+00:00</PublishingDate>
    <CategoryDescription xmlns="http://schemas.microsoft.com/sharepoint.v3">Annual Statistical Abstract_ chapter 9 (Disabilities) 2011</CategoryDescription>
  </documentManagement>
</p:properties>
</file>

<file path=customXml/itemProps1.xml><?xml version="1.0" encoding="utf-8"?>
<ds:datastoreItem xmlns:ds="http://schemas.openxmlformats.org/officeDocument/2006/customXml" ds:itemID="{93550CCA-CC84-4FC7-BACC-F61E41D4894C}"/>
</file>

<file path=customXml/itemProps2.xml><?xml version="1.0" encoding="utf-8"?>
<ds:datastoreItem xmlns:ds="http://schemas.openxmlformats.org/officeDocument/2006/customXml" ds:itemID="{FEBEB476-D014-476A-ABD4-109D6C727B81}"/>
</file>

<file path=customXml/itemProps3.xml><?xml version="1.0" encoding="utf-8"?>
<ds:datastoreItem xmlns:ds="http://schemas.openxmlformats.org/officeDocument/2006/customXml" ds:itemID="{BFEF7C6E-C053-485A-9FAF-E979392BB971}"/>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30</vt:i4>
      </vt:variant>
      <vt:variant>
        <vt:lpstr>Charts</vt:lpstr>
      </vt:variant>
      <vt:variant>
        <vt:i4>4</vt:i4>
      </vt:variant>
      <vt:variant>
        <vt:lpstr>Named Ranges</vt:lpstr>
      </vt:variant>
      <vt:variant>
        <vt:i4>25</vt:i4>
      </vt:variant>
    </vt:vector>
  </HeadingPairs>
  <TitlesOfParts>
    <vt:vector size="59" baseType="lpstr">
      <vt:lpstr>المقدمة</vt:lpstr>
      <vt:lpstr>التقديم</vt:lpstr>
      <vt:lpstr>183</vt:lpstr>
      <vt:lpstr>184</vt:lpstr>
      <vt:lpstr>185</vt:lpstr>
      <vt:lpstr>186</vt:lpstr>
      <vt:lpstr>187</vt:lpstr>
      <vt:lpstr>188</vt:lpstr>
      <vt:lpstr>189</vt:lpstr>
      <vt:lpstr>190</vt:lpstr>
      <vt:lpstr>191</vt:lpstr>
      <vt:lpstr>192</vt:lpstr>
      <vt:lpstr>193</vt:lpstr>
      <vt:lpstr>194</vt:lpstr>
      <vt:lpstr>195</vt:lpstr>
      <vt:lpstr>196</vt:lpstr>
      <vt:lpstr>197</vt:lpstr>
      <vt:lpstr>198</vt:lpstr>
      <vt:lpstr>199</vt:lpstr>
      <vt:lpstr>200</vt:lpstr>
      <vt:lpstr>201</vt:lpstr>
      <vt:lpstr>202</vt:lpstr>
      <vt:lpstr>203</vt:lpstr>
      <vt:lpstr>204</vt:lpstr>
      <vt:lpstr>205</vt:lpstr>
      <vt:lpstr>206</vt:lpstr>
      <vt:lpstr>207</vt:lpstr>
      <vt:lpstr>208</vt:lpstr>
      <vt:lpstr>209</vt:lpstr>
      <vt:lpstr>210</vt:lpstr>
      <vt:lpstr>GR-44</vt:lpstr>
      <vt:lpstr>GR-45</vt:lpstr>
      <vt:lpstr>GR-46</vt:lpstr>
      <vt:lpstr>GR-47</vt:lpstr>
      <vt:lpstr>'192'!Print_Area</vt:lpstr>
      <vt:lpstr>'193'!Print_Area</vt:lpstr>
      <vt:lpstr>'194'!Print_Area</vt:lpstr>
      <vt:lpstr>'195'!Print_Area</vt:lpstr>
      <vt:lpstr>'196'!Print_Area</vt:lpstr>
      <vt:lpstr>'197'!Print_Area</vt:lpstr>
      <vt:lpstr>'198'!Print_Area</vt:lpstr>
      <vt:lpstr>'199'!Print_Area</vt:lpstr>
      <vt:lpstr>'201'!Print_Area</vt:lpstr>
      <vt:lpstr>'202'!Print_Area</vt:lpstr>
      <vt:lpstr>'203'!Print_Area</vt:lpstr>
      <vt:lpstr>'204'!Print_Area</vt:lpstr>
      <vt:lpstr>'205'!Print_Area</vt:lpstr>
      <vt:lpstr>'209'!Print_Area</vt:lpstr>
      <vt:lpstr>'210'!Print_Area</vt:lpstr>
      <vt:lpstr>المقدمة!Print_Area</vt:lpstr>
      <vt:lpstr>'186'!Print_Titles</vt:lpstr>
      <vt:lpstr>'187'!Print_Titles</vt:lpstr>
      <vt:lpstr>'190'!Print_Titles</vt:lpstr>
      <vt:lpstr>'192'!Print_Titles</vt:lpstr>
      <vt:lpstr>'193'!Print_Titles</vt:lpstr>
      <vt:lpstr>'194'!Print_Titles</vt:lpstr>
      <vt:lpstr>'195'!Print_Titles</vt:lpstr>
      <vt:lpstr>'196'!Print_Titles</vt:lpstr>
      <vt:lpstr>'197'!Print_Titles</vt:lpstr>
    </vt:vector>
  </TitlesOfParts>
  <Company>QSA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Statistical Abstract_ chapter 9 (Disabilities) 2011</dc:title>
  <dc:creator>aabdelwahab</dc:creator>
  <cp:lastModifiedBy>Saber Abd El_Zaher</cp:lastModifiedBy>
  <cp:lastPrinted>2014-06-22T10:45:15Z</cp:lastPrinted>
  <dcterms:created xsi:type="dcterms:W3CDTF">2011-05-26T15:51:39Z</dcterms:created>
  <dcterms:modified xsi:type="dcterms:W3CDTF">2014-06-22T10:45:56Z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Annual Statistical Abstract_ chapter 9 (Disabilities) 2011</vt:lpwstr>
  </property>
  <property fmtid="{D5CDD505-2E9C-101B-9397-08002B2CF9AE}" pid="5" name="Hashtags">
    <vt:lpwstr>58;#StatisticalAbstract|c2f418c2-a295-4bd1-af99-d5d586494613</vt:lpwstr>
  </property>
</Properties>
</file>