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1.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36.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7.xml" ContentType="application/vnd.openxmlformats-officedocument.drawing+xml"/>
  <Override PartName="/xl/worksheets/sheet1.xml" ContentType="application/vnd.openxmlformats-officedocument.spreadsheetml.worksheet+xml"/>
  <Override PartName="/xl/drawings/drawing26.xml" ContentType="application/vnd.openxmlformats-officedocument.drawing+xml"/>
  <Override PartName="/xl/worksheets/sheet30.xml" ContentType="application/vnd.openxmlformats-officedocument.spreadsheetml.worksheet+xml"/>
  <Override PartName="/xl/drawings/drawing13.xml" ContentType="application/vnd.openxmlformats-officedocument.drawing+xml"/>
  <Override PartName="/xl/worksheets/sheet31.xml" ContentType="application/vnd.openxmlformats-officedocument.spreadsheetml.worksheet+xml"/>
  <Override PartName="/xl/drawings/drawing12.xml" ContentType="application/vnd.openxmlformats-officedocument.drawing+xml"/>
  <Override PartName="/xl/drawings/drawing11.xml" ContentType="application/vnd.openxmlformats-officedocument.drawing+xml"/>
  <Override PartName="/xl/drawings/drawing14.xml" ContentType="application/vnd.openxmlformats-officedocument.drawing+xml"/>
  <Override PartName="/xl/worksheets/sheet29.xml" ContentType="application/vnd.openxmlformats-officedocument.spreadsheetml.worksheet+xml"/>
  <Override PartName="/xl/drawings/drawing15.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drawings/drawing16.xml" ContentType="application/vnd.openxmlformats-officedocument.drawing+xml"/>
  <Override PartName="/xl/worksheets/sheet28.xml" ContentType="application/vnd.openxmlformats-officedocument.spreadsheetml.worksheet+xml"/>
  <Override PartName="/xl/theme/theme1.xml" ContentType="application/vnd.openxmlformats-officedocument.theme+xml"/>
  <Override PartName="/xl/drawings/drawing10.xml" ContentType="application/vnd.openxmlformats-officedocument.drawing+xml"/>
  <Override PartName="/xl/styles.xml" ContentType="application/vnd.openxmlformats-officedocument.spreadsheetml.styles+xml"/>
  <Override PartName="/xl/worksheets/sheet8.xml" ContentType="application/vnd.openxmlformats-officedocument.spreadsheetml.worksheet+xml"/>
  <Override PartName="/xl/charts/chart1.xml" ContentType="application/vnd.openxmlformats-officedocument.drawingml.chart+xml"/>
  <Override PartName="/xl/drawings/drawing4.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drawings/drawing8.xml" ContentType="application/vnd.openxmlformats-officedocument.drawing+xml"/>
  <Override PartName="/xl/drawings/drawing7.xml" ContentType="application/vnd.openxmlformats-officedocument.drawing+xml"/>
  <Override PartName="/xl/drawings/drawing18.xml" ContentType="application/vnd.openxmlformats-officedocument.drawing+xml"/>
  <Override PartName="/xl/worksheets/sheet27.xml" ContentType="application/vnd.openxmlformats-officedocument.spreadsheetml.worksheet+xml"/>
  <Override PartName="/xl/worksheets/sheet26.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hartsheets/sheet3.xml" ContentType="application/vnd.openxmlformats-officedocument.spreadsheetml.chartsheet+xml"/>
  <Override PartName="/xl/drawings/drawing23.xml" ContentType="application/vnd.openxmlformats-officedocument.drawing+xml"/>
  <Override PartName="/xl/worksheets/sheet17.xml" ContentType="application/vnd.openxmlformats-officedocument.spreadsheetml.worksheet+xml"/>
  <Override PartName="/xl/drawings/drawing24.xml" ContentType="application/vnd.openxmlformats-officedocument.drawing+xml"/>
  <Override PartName="/xl/chartsheets/sheet2.xml" ContentType="application/vnd.openxmlformats-officedocument.spreadsheetml.chart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25.xml" ContentType="application/vnd.openxmlformats-officedocument.drawing+xml"/>
  <Override PartName="/xl/worksheets/sheet13.xml" ContentType="application/vnd.openxmlformats-officedocument.spreadsheetml.worksheet+xml"/>
  <Override PartName="/xl/worksheets/sheet18.xml" ContentType="application/vnd.openxmlformats-officedocument.spreadsheetml.worksheet+xml"/>
  <Override PartName="/xl/drawings/drawing22.xml" ContentType="application/vnd.openxmlformats-officedocument.drawing+xml"/>
  <Override PartName="/xl/charts/chart4.xml" ContentType="application/vnd.openxmlformats-officedocument.drawingml.chart+xml"/>
  <Override PartName="/xl/drawings/drawing20.xml" ContentType="application/vnd.openxmlformats-officedocument.drawing+xml"/>
  <Override PartName="/xl/worksheets/sheet25.xml" ContentType="application/vnd.openxmlformats-officedocument.spreadsheetml.worksheet+xml"/>
  <Override PartName="/xl/charts/chart3.xml" ContentType="application/vnd.openxmlformats-officedocument.drawingml.chart+xml"/>
  <Override PartName="/xl/drawings/drawing19.xml" ContentType="application/vnd.openxmlformats-officedocument.drawing+xml"/>
  <Override PartName="/xl/worksheets/sheet6.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4625" windowHeight="5955" tabRatio="906" firstSheet="1" activeTab="1"/>
  </bookViews>
  <sheets>
    <sheet name="Cover" sheetId="39" r:id="rId1"/>
    <sheet name="التقديم" sheetId="36" r:id="rId2"/>
    <sheet name="المحتويات" sheetId="37" state="hidden" r:id="rId3"/>
    <sheet name="179" sheetId="7" r:id="rId4"/>
    <sheet name="Gr. 42" sheetId="52" r:id="rId5"/>
    <sheet name="180" sheetId="11" r:id="rId6"/>
    <sheet name="181" sheetId="6" r:id="rId7"/>
    <sheet name="182" sheetId="5" r:id="rId8"/>
    <sheet name="183" sheetId="9" r:id="rId9"/>
    <sheet name="184" sheetId="8" r:id="rId10"/>
    <sheet name="185" sheetId="10" r:id="rId11"/>
    <sheet name="186" sheetId="13" r:id="rId12"/>
    <sheet name="187" sheetId="12" r:id="rId13"/>
    <sheet name="188" sheetId="65" r:id="rId14"/>
    <sheet name="189" sheetId="47" r:id="rId15"/>
    <sheet name="Gr. 43" sheetId="50" r:id="rId16"/>
    <sheet name="190" sheetId="67" r:id="rId17"/>
    <sheet name="191" sheetId="48" r:id="rId18"/>
    <sheet name="Gr.44" sheetId="51" r:id="rId19"/>
    <sheet name="192" sheetId="23" r:id="rId20"/>
    <sheet name="193" sheetId="53" r:id="rId21"/>
    <sheet name="194" sheetId="55" r:id="rId22"/>
    <sheet name="195" sheetId="54" r:id="rId23"/>
    <sheet name="196" sheetId="56" r:id="rId24"/>
    <sheet name="197" sheetId="57" r:id="rId25"/>
    <sheet name="198" sheetId="59" r:id="rId26"/>
    <sheet name="199" sheetId="58" r:id="rId27"/>
    <sheet name="200" sheetId="60" r:id="rId28"/>
    <sheet name="201" sheetId="61" r:id="rId29"/>
    <sheet name="202" sheetId="62" r:id="rId30"/>
    <sheet name="203" sheetId="63" r:id="rId31"/>
    <sheet name="204" sheetId="64" r:id="rId32"/>
    <sheet name="205" sheetId="70" r:id="rId33"/>
    <sheet name="206" sheetId="71" r:id="rId34"/>
  </sheets>
  <externalReferences>
    <externalReference r:id="rId35"/>
  </externalReferences>
  <definedNames>
    <definedName name="_xlnm.Print_Area" localSheetId="3">'179'!$A$1:$K$16</definedName>
    <definedName name="_xlnm.Print_Area" localSheetId="12">'187'!$A$1:$K$16</definedName>
    <definedName name="_xlnm.Print_Area" localSheetId="13">'188'!$A$1:$K$41</definedName>
    <definedName name="_xlnm.Print_Area" localSheetId="14">'189'!$A$1:$K$21</definedName>
    <definedName name="_xlnm.Print_Area" localSheetId="16">'190'!$A$1:$Q$38</definedName>
    <definedName name="_xlnm.Print_Area" localSheetId="17">'191'!$A$1:$K$24</definedName>
    <definedName name="_xlnm.Print_Area" localSheetId="19">'192'!$A$1:$K$24</definedName>
    <definedName name="_xlnm.Print_Area" localSheetId="20">'193'!$A$1:$N$17</definedName>
    <definedName name="_xlnm.Print_Area" localSheetId="21">'194'!$A$1:$K$17</definedName>
    <definedName name="_xlnm.Print_Area" localSheetId="22">'195'!$A$1:$N$19</definedName>
    <definedName name="_xlnm.Print_Area" localSheetId="23">'196'!$A$1:$K$20</definedName>
    <definedName name="_xlnm.Print_Area" localSheetId="24">'197'!$A$1:$N$18</definedName>
    <definedName name="_xlnm.Print_Area" localSheetId="25">'198'!$A$1:$K$18</definedName>
    <definedName name="_xlnm.Print_Area" localSheetId="26">'199'!$A$1:$N$19</definedName>
    <definedName name="_xlnm.Print_Area" localSheetId="27">'200'!$A$1:$K$19</definedName>
    <definedName name="_xlnm.Print_Area" localSheetId="28">'201'!$A$1:$N$26</definedName>
    <definedName name="_xlnm.Print_Area" localSheetId="29">'202'!$A$1:$K$26</definedName>
    <definedName name="_xlnm.Print_Area" localSheetId="30">'203'!$A$1:$N$26</definedName>
    <definedName name="_xlnm.Print_Area" localSheetId="31">'204'!$A$1:$K$24</definedName>
    <definedName name="_xlnm.Print_Area" localSheetId="32">'205'!$A$1:$K$30</definedName>
    <definedName name="_xlnm.Print_Area" localSheetId="33">'206'!$A$1:$E$14</definedName>
    <definedName name="_xlnm.Print_Area" localSheetId="0">Cover!$A$1:$A$7</definedName>
    <definedName name="_xlnm.Print_Area" localSheetId="1">التقديم!$A$1:$C$14</definedName>
    <definedName name="_xlnm.Print_Area" localSheetId="2">المحتويات!$A$1:$C$30</definedName>
    <definedName name="_xlnm.Print_Titles" localSheetId="7">'182'!$1:$8</definedName>
    <definedName name="_xlnm.Print_Titles" localSheetId="8">'183'!$1:$8</definedName>
    <definedName name="_xlnm.Print_Titles" localSheetId="11">'186'!$1:$4</definedName>
    <definedName name="sheet1" localSheetId="13">'[1]1'!#REF!</definedName>
    <definedName name="sheet1" localSheetId="14">'[1]1'!#REF!</definedName>
    <definedName name="sheet1" localSheetId="16">'[1]1'!#REF!</definedName>
    <definedName name="sheet1" localSheetId="17">'[1]1'!#REF!</definedName>
    <definedName name="sheet1" localSheetId="32">'[1]1'!#REF!</definedName>
    <definedName name="sheet1" localSheetId="33">'[1]1'!#REF!</definedName>
    <definedName name="sheet1">'[1]1'!#REF!</definedName>
  </definedNames>
  <calcPr calcId="145621"/>
</workbook>
</file>

<file path=xl/calcChain.xml><?xml version="1.0" encoding="utf-8"?>
<calcChain xmlns="http://schemas.openxmlformats.org/spreadsheetml/2006/main">
  <c r="D10" i="55" l="1"/>
  <c r="D9" i="55"/>
  <c r="C17" i="55"/>
  <c r="E17" i="55"/>
  <c r="F17" i="55"/>
  <c r="B17" i="55"/>
  <c r="D16" i="55"/>
  <c r="G16" i="55"/>
  <c r="C13" i="71" l="1"/>
  <c r="B13" i="71"/>
  <c r="D12" i="71"/>
  <c r="D11" i="71"/>
  <c r="D10" i="71"/>
  <c r="D9" i="71"/>
  <c r="D8" i="71"/>
  <c r="D7" i="71"/>
  <c r="F29" i="70"/>
  <c r="E29" i="70"/>
  <c r="C29" i="70"/>
  <c r="B29" i="70"/>
  <c r="I28" i="70"/>
  <c r="H28" i="70"/>
  <c r="G28" i="70"/>
  <c r="D28" i="70"/>
  <c r="I27" i="70"/>
  <c r="H27" i="70"/>
  <c r="J27" i="70" s="1"/>
  <c r="G27" i="70"/>
  <c r="D27" i="70"/>
  <c r="I26" i="70"/>
  <c r="H26" i="70"/>
  <c r="G26" i="70"/>
  <c r="D26" i="70"/>
  <c r="I25" i="70"/>
  <c r="H25" i="70"/>
  <c r="J25" i="70" s="1"/>
  <c r="G25" i="70"/>
  <c r="D25" i="70"/>
  <c r="I24" i="70"/>
  <c r="J24" i="70" s="1"/>
  <c r="H24" i="70"/>
  <c r="G24" i="70"/>
  <c r="D24" i="70"/>
  <c r="I23" i="70"/>
  <c r="H23" i="70"/>
  <c r="J23" i="70" s="1"/>
  <c r="G23" i="70"/>
  <c r="D23" i="70"/>
  <c r="I22" i="70"/>
  <c r="H22" i="70"/>
  <c r="G22" i="70"/>
  <c r="D22" i="70"/>
  <c r="I21" i="70"/>
  <c r="H21" i="70"/>
  <c r="G21" i="70"/>
  <c r="D21" i="70"/>
  <c r="I20" i="70"/>
  <c r="H20" i="70"/>
  <c r="G20" i="70"/>
  <c r="D20" i="70"/>
  <c r="I19" i="70"/>
  <c r="H19" i="70"/>
  <c r="J19" i="70" s="1"/>
  <c r="G19" i="70"/>
  <c r="D19" i="70"/>
  <c r="I18" i="70"/>
  <c r="H18" i="70"/>
  <c r="G18" i="70"/>
  <c r="D18" i="70"/>
  <c r="I17" i="70"/>
  <c r="H17" i="70"/>
  <c r="J17" i="70" s="1"/>
  <c r="G17" i="70"/>
  <c r="D17" i="70"/>
  <c r="I16" i="70"/>
  <c r="H16" i="70"/>
  <c r="G16" i="70"/>
  <c r="D16" i="70"/>
  <c r="I15" i="70"/>
  <c r="H15" i="70"/>
  <c r="J15" i="70" s="1"/>
  <c r="G15" i="70"/>
  <c r="D15" i="70"/>
  <c r="I14" i="70"/>
  <c r="H14" i="70"/>
  <c r="G14" i="70"/>
  <c r="D14" i="70"/>
  <c r="I13" i="70"/>
  <c r="H13" i="70"/>
  <c r="G13" i="70"/>
  <c r="D13" i="70"/>
  <c r="I12" i="70"/>
  <c r="H12" i="70"/>
  <c r="G12" i="70"/>
  <c r="D12" i="70"/>
  <c r="I11" i="70"/>
  <c r="H11" i="70"/>
  <c r="J11" i="70" s="1"/>
  <c r="G11" i="70"/>
  <c r="D11" i="70"/>
  <c r="I10" i="70"/>
  <c r="H10" i="70"/>
  <c r="G10" i="70"/>
  <c r="D10" i="70"/>
  <c r="I9" i="70"/>
  <c r="H9" i="70"/>
  <c r="J9" i="70" s="1"/>
  <c r="G9" i="70"/>
  <c r="D9" i="70"/>
  <c r="J10" i="70" l="1"/>
  <c r="J12" i="70"/>
  <c r="J14" i="70"/>
  <c r="J16" i="70"/>
  <c r="J18" i="70"/>
  <c r="J20" i="70"/>
  <c r="J22" i="70"/>
  <c r="D13" i="71"/>
  <c r="J13" i="70"/>
  <c r="J21" i="70"/>
  <c r="H29" i="70"/>
  <c r="I29" i="70"/>
  <c r="D29" i="70"/>
  <c r="J26" i="70"/>
  <c r="J28" i="70"/>
  <c r="G29" i="70"/>
  <c r="J29" i="70" l="1"/>
  <c r="D24" i="63"/>
  <c r="D23" i="63"/>
  <c r="G23" i="63"/>
  <c r="J23" i="63"/>
  <c r="M23" i="63"/>
  <c r="J18" i="63"/>
  <c r="G18" i="63"/>
  <c r="D18" i="63"/>
  <c r="B24" i="23" l="1"/>
  <c r="G10" i="64" l="1"/>
  <c r="G11" i="64"/>
  <c r="G12" i="64"/>
  <c r="G13" i="64"/>
  <c r="G14" i="64"/>
  <c r="G15" i="64"/>
  <c r="G16" i="64"/>
  <c r="G17" i="64"/>
  <c r="G18" i="64"/>
  <c r="G19" i="64"/>
  <c r="G20" i="64"/>
  <c r="G21" i="64"/>
  <c r="G22" i="64"/>
  <c r="G23" i="64"/>
  <c r="D10" i="64"/>
  <c r="D11" i="64"/>
  <c r="D12" i="64"/>
  <c r="D13" i="64"/>
  <c r="D14" i="64"/>
  <c r="D15" i="64"/>
  <c r="D16" i="64"/>
  <c r="D17" i="64"/>
  <c r="D18" i="64"/>
  <c r="D19" i="64"/>
  <c r="D20" i="64"/>
  <c r="D21" i="64"/>
  <c r="D22" i="64"/>
  <c r="D23" i="64"/>
  <c r="D9" i="64"/>
  <c r="G9" i="64"/>
  <c r="M13" i="63"/>
  <c r="G10" i="62"/>
  <c r="G11" i="62"/>
  <c r="G12" i="62"/>
  <c r="G13" i="62"/>
  <c r="G14" i="62"/>
  <c r="G15" i="62"/>
  <c r="G16" i="62"/>
  <c r="G17" i="62"/>
  <c r="G18" i="62"/>
  <c r="G19" i="62"/>
  <c r="G20" i="62"/>
  <c r="G21" i="62"/>
  <c r="G22" i="62"/>
  <c r="G23" i="62"/>
  <c r="G24" i="62"/>
  <c r="G25" i="62"/>
  <c r="G9" i="62"/>
  <c r="D10" i="62"/>
  <c r="D11" i="62"/>
  <c r="D12" i="62"/>
  <c r="D13" i="62"/>
  <c r="D14" i="62"/>
  <c r="D15" i="62"/>
  <c r="D16" i="62"/>
  <c r="D17" i="62"/>
  <c r="D18" i="62"/>
  <c r="D19" i="62"/>
  <c r="D20" i="62"/>
  <c r="D21" i="62"/>
  <c r="D22" i="62"/>
  <c r="D23" i="62"/>
  <c r="D24" i="62"/>
  <c r="D25" i="62"/>
  <c r="D9" i="62"/>
  <c r="M9" i="61"/>
  <c r="M10" i="61"/>
  <c r="M11" i="61"/>
  <c r="M12" i="61"/>
  <c r="M13" i="61"/>
  <c r="M14" i="61"/>
  <c r="M15" i="61"/>
  <c r="M16" i="61"/>
  <c r="M17" i="61"/>
  <c r="M18" i="61"/>
  <c r="M19" i="61"/>
  <c r="M20" i="61"/>
  <c r="M21" i="61"/>
  <c r="M22" i="61"/>
  <c r="M23" i="61"/>
  <c r="M24" i="61"/>
  <c r="M8" i="61"/>
  <c r="G17" i="60" l="1"/>
  <c r="G16" i="60"/>
  <c r="G15" i="60"/>
  <c r="G14" i="60"/>
  <c r="G13" i="60"/>
  <c r="G12" i="60"/>
  <c r="G11" i="60"/>
  <c r="G10" i="60"/>
  <c r="G9" i="60"/>
  <c r="D17" i="60"/>
  <c r="D16" i="60"/>
  <c r="D15" i="60"/>
  <c r="D14" i="60"/>
  <c r="D13" i="60"/>
  <c r="D12" i="60"/>
  <c r="D11" i="60"/>
  <c r="D10" i="60"/>
  <c r="D9" i="60"/>
  <c r="M16" i="58"/>
  <c r="M15" i="58"/>
  <c r="M14" i="58"/>
  <c r="M13" i="58"/>
  <c r="M12" i="58"/>
  <c r="M11" i="58"/>
  <c r="M10" i="58"/>
  <c r="M9" i="58"/>
  <c r="M8" i="58"/>
  <c r="G17" i="59"/>
  <c r="G16" i="59"/>
  <c r="G15" i="59"/>
  <c r="G14" i="59"/>
  <c r="G13" i="59"/>
  <c r="G12" i="59"/>
  <c r="G11" i="59"/>
  <c r="G10" i="59"/>
  <c r="G9" i="59"/>
  <c r="D17" i="59"/>
  <c r="D16" i="59"/>
  <c r="D15" i="59"/>
  <c r="D14" i="59"/>
  <c r="D13" i="59"/>
  <c r="D12" i="59"/>
  <c r="D11" i="59"/>
  <c r="D10" i="59"/>
  <c r="D9" i="59"/>
  <c r="D17" i="56" l="1"/>
  <c r="D16" i="56"/>
  <c r="D15" i="56"/>
  <c r="D14" i="56"/>
  <c r="D13" i="56"/>
  <c r="D12" i="56"/>
  <c r="D11" i="56"/>
  <c r="D10" i="56"/>
  <c r="G17" i="56"/>
  <c r="G16" i="56"/>
  <c r="G15" i="56"/>
  <c r="G14" i="56"/>
  <c r="G13" i="56"/>
  <c r="G12" i="56"/>
  <c r="G11" i="56"/>
  <c r="G10" i="56"/>
  <c r="G15" i="55"/>
  <c r="G14" i="55"/>
  <c r="G13" i="55"/>
  <c r="G12" i="55"/>
  <c r="G11" i="55"/>
  <c r="G10" i="55"/>
  <c r="G9" i="55"/>
  <c r="G17" i="55" s="1"/>
  <c r="D15" i="55"/>
  <c r="D14" i="55"/>
  <c r="D13" i="55"/>
  <c r="D12" i="55"/>
  <c r="D11" i="55"/>
  <c r="M15" i="53"/>
  <c r="M14" i="53"/>
  <c r="M13" i="53"/>
  <c r="M12" i="53"/>
  <c r="M11" i="53"/>
  <c r="M10" i="53"/>
  <c r="M9" i="53"/>
  <c r="M8" i="53"/>
  <c r="D17" i="55" l="1"/>
  <c r="P32" i="67"/>
  <c r="P33" i="67"/>
  <c r="P31" i="67"/>
  <c r="I35" i="65"/>
  <c r="H35" i="65"/>
  <c r="G35" i="65"/>
  <c r="D35" i="65"/>
  <c r="I36" i="65"/>
  <c r="H36" i="65"/>
  <c r="G36" i="65"/>
  <c r="D36" i="65"/>
  <c r="I37" i="65"/>
  <c r="H37" i="65"/>
  <c r="G37" i="65"/>
  <c r="D37" i="65"/>
  <c r="J37" i="65" s="1"/>
  <c r="J36" i="65" l="1"/>
  <c r="J35" i="65"/>
  <c r="I25" i="63" l="1"/>
  <c r="H25" i="63"/>
  <c r="F25" i="63"/>
  <c r="E25" i="63"/>
  <c r="C25" i="63"/>
  <c r="B25" i="63"/>
  <c r="J24" i="63"/>
  <c r="G24" i="63"/>
  <c r="J22" i="63"/>
  <c r="G22" i="63"/>
  <c r="D22" i="63"/>
  <c r="J21" i="63"/>
  <c r="G21" i="63"/>
  <c r="D21" i="63"/>
  <c r="J20" i="63"/>
  <c r="G20" i="63"/>
  <c r="D20" i="63"/>
  <c r="J19" i="63"/>
  <c r="G19" i="63"/>
  <c r="D19" i="63"/>
  <c r="J17" i="63"/>
  <c r="G17" i="63"/>
  <c r="D17" i="63"/>
  <c r="J16" i="63"/>
  <c r="G16" i="63"/>
  <c r="D16" i="63"/>
  <c r="J15" i="63"/>
  <c r="G15" i="63"/>
  <c r="D15" i="63"/>
  <c r="J14" i="63"/>
  <c r="G14" i="63"/>
  <c r="D14" i="63"/>
  <c r="J13" i="63"/>
  <c r="G13" i="63"/>
  <c r="D13" i="63"/>
  <c r="J12" i="63"/>
  <c r="G12" i="63"/>
  <c r="D12" i="63"/>
  <c r="J11" i="63"/>
  <c r="G11" i="63"/>
  <c r="D11" i="63"/>
  <c r="J10" i="63"/>
  <c r="G10" i="63"/>
  <c r="D10" i="63"/>
  <c r="J9" i="63"/>
  <c r="G9" i="63"/>
  <c r="D9" i="63"/>
  <c r="J8" i="63"/>
  <c r="G8" i="63"/>
  <c r="D8" i="63"/>
  <c r="J24" i="61"/>
  <c r="G24" i="61"/>
  <c r="D24" i="61"/>
  <c r="J23" i="61"/>
  <c r="G23" i="61"/>
  <c r="D23" i="61"/>
  <c r="J22" i="61"/>
  <c r="G22" i="61"/>
  <c r="D22" i="61"/>
  <c r="J21" i="61"/>
  <c r="G21" i="61"/>
  <c r="D21" i="61"/>
  <c r="J20" i="61"/>
  <c r="G20" i="61"/>
  <c r="D20" i="61"/>
  <c r="J19" i="61"/>
  <c r="G19" i="61"/>
  <c r="D19" i="61"/>
  <c r="J18" i="61"/>
  <c r="G18" i="61"/>
  <c r="D18" i="61"/>
  <c r="J17" i="61"/>
  <c r="G17" i="61"/>
  <c r="D17" i="61"/>
  <c r="J16" i="61"/>
  <c r="G16" i="61"/>
  <c r="D16" i="61"/>
  <c r="J15" i="61"/>
  <c r="G15" i="61"/>
  <c r="D15" i="61"/>
  <c r="J14" i="61"/>
  <c r="G14" i="61"/>
  <c r="D14" i="61"/>
  <c r="J13" i="61"/>
  <c r="G13" i="61"/>
  <c r="D13" i="61"/>
  <c r="J12" i="61"/>
  <c r="G12" i="61"/>
  <c r="D12" i="61"/>
  <c r="J11" i="61"/>
  <c r="G11" i="61"/>
  <c r="D11" i="61"/>
  <c r="J10" i="61"/>
  <c r="G10" i="61"/>
  <c r="D10" i="61"/>
  <c r="J9" i="61"/>
  <c r="G9" i="61"/>
  <c r="D9" i="61"/>
  <c r="J8" i="61"/>
  <c r="G8" i="61"/>
  <c r="D8" i="61"/>
  <c r="I17" i="58"/>
  <c r="H17" i="58"/>
  <c r="F17" i="58"/>
  <c r="E17" i="58"/>
  <c r="C17" i="58"/>
  <c r="B17" i="58"/>
  <c r="D17" i="58" s="1"/>
  <c r="J16" i="58"/>
  <c r="G16" i="58"/>
  <c r="D16" i="58"/>
  <c r="J15" i="58"/>
  <c r="G15" i="58"/>
  <c r="D15" i="58"/>
  <c r="J14" i="58"/>
  <c r="G14" i="58"/>
  <c r="D14" i="58"/>
  <c r="J13" i="58"/>
  <c r="G13" i="58"/>
  <c r="D13" i="58"/>
  <c r="J12" i="58"/>
  <c r="G12" i="58"/>
  <c r="D12" i="58"/>
  <c r="J11" i="58"/>
  <c r="G11" i="58"/>
  <c r="D11" i="58"/>
  <c r="J10" i="58"/>
  <c r="G10" i="58"/>
  <c r="D10" i="58"/>
  <c r="J9" i="58"/>
  <c r="G9" i="58"/>
  <c r="D9" i="58"/>
  <c r="J8" i="58"/>
  <c r="G8" i="58"/>
  <c r="D8" i="58"/>
  <c r="I17" i="57"/>
  <c r="H17" i="57"/>
  <c r="J17" i="57" s="1"/>
  <c r="F17" i="57"/>
  <c r="E17" i="57"/>
  <c r="G17" i="57" s="1"/>
  <c r="C17" i="57"/>
  <c r="B17" i="57"/>
  <c r="D17" i="57" s="1"/>
  <c r="J16" i="57"/>
  <c r="G16" i="57"/>
  <c r="D16" i="57"/>
  <c r="J15" i="57"/>
  <c r="G15" i="57"/>
  <c r="D15" i="57"/>
  <c r="J14" i="57"/>
  <c r="G14" i="57"/>
  <c r="D14" i="57"/>
  <c r="J13" i="57"/>
  <c r="G13" i="57"/>
  <c r="D13" i="57"/>
  <c r="J12" i="57"/>
  <c r="G12" i="57"/>
  <c r="D12" i="57"/>
  <c r="J11" i="57"/>
  <c r="G11" i="57"/>
  <c r="D11" i="57"/>
  <c r="J10" i="57"/>
  <c r="G10" i="57"/>
  <c r="D10" i="57"/>
  <c r="J9" i="57"/>
  <c r="G9" i="57"/>
  <c r="D9" i="57"/>
  <c r="J8" i="57"/>
  <c r="G8" i="57"/>
  <c r="D8" i="57"/>
  <c r="I16" i="54"/>
  <c r="H16" i="54"/>
  <c r="F16" i="54"/>
  <c r="E16" i="54"/>
  <c r="C16" i="54"/>
  <c r="B16" i="54"/>
  <c r="D16" i="54" s="1"/>
  <c r="J15" i="54"/>
  <c r="G15" i="54"/>
  <c r="D15" i="54"/>
  <c r="J14" i="54"/>
  <c r="G14" i="54"/>
  <c r="D14" i="54"/>
  <c r="J13" i="54"/>
  <c r="G13" i="54"/>
  <c r="D13" i="54"/>
  <c r="J12" i="54"/>
  <c r="G12" i="54"/>
  <c r="D12" i="54"/>
  <c r="J11" i="54"/>
  <c r="G11" i="54"/>
  <c r="D11" i="54"/>
  <c r="J10" i="54"/>
  <c r="G10" i="54"/>
  <c r="D10" i="54"/>
  <c r="J9" i="54"/>
  <c r="G9" i="54"/>
  <c r="D9" i="54"/>
  <c r="J8" i="54"/>
  <c r="G8" i="54"/>
  <c r="D8" i="54"/>
  <c r="I16" i="53"/>
  <c r="H16" i="53"/>
  <c r="F16" i="53"/>
  <c r="E16" i="53"/>
  <c r="C16" i="53"/>
  <c r="B16" i="53"/>
  <c r="D16" i="53" s="1"/>
  <c r="J15" i="53"/>
  <c r="G15" i="53"/>
  <c r="D15" i="53"/>
  <c r="J14" i="53"/>
  <c r="G14" i="53"/>
  <c r="D14" i="53"/>
  <c r="J13" i="53"/>
  <c r="G13" i="53"/>
  <c r="D13" i="53"/>
  <c r="J12" i="53"/>
  <c r="G12" i="53"/>
  <c r="D12" i="53"/>
  <c r="J11" i="53"/>
  <c r="G11" i="53"/>
  <c r="D11" i="53"/>
  <c r="J10" i="53"/>
  <c r="G10" i="53"/>
  <c r="D10" i="53"/>
  <c r="J9" i="53"/>
  <c r="G9" i="53"/>
  <c r="D9" i="53"/>
  <c r="J8" i="53"/>
  <c r="G8" i="53"/>
  <c r="D8" i="53"/>
  <c r="J16" i="53" l="1"/>
  <c r="J17" i="58"/>
  <c r="D25" i="63"/>
  <c r="G16" i="53"/>
  <c r="J16" i="54"/>
  <c r="G17" i="58"/>
  <c r="G16" i="54"/>
  <c r="J25" i="63"/>
  <c r="G25" i="63"/>
  <c r="P28" i="67"/>
  <c r="C37" i="67" l="1"/>
  <c r="B37" i="67"/>
  <c r="D37" i="67" l="1"/>
  <c r="E37" i="67"/>
  <c r="F37" i="67"/>
  <c r="G37" i="67"/>
  <c r="H37" i="67"/>
  <c r="I37" i="67"/>
  <c r="J37" i="67"/>
  <c r="K37" i="67"/>
  <c r="L37" i="67"/>
  <c r="M37" i="67"/>
  <c r="N37" i="67"/>
  <c r="O37" i="67"/>
  <c r="P23" i="67" l="1"/>
  <c r="P25" i="67"/>
  <c r="P36" i="67"/>
  <c r="P26" i="67"/>
  <c r="P11" i="67"/>
  <c r="P35" i="67"/>
  <c r="P8" i="67"/>
  <c r="P24" i="67"/>
  <c r="P29" i="67"/>
  <c r="P34" i="67"/>
  <c r="P27" i="67"/>
  <c r="P19" i="67"/>
  <c r="P17" i="67"/>
  <c r="P30" i="67"/>
  <c r="P9" i="67"/>
  <c r="P18" i="67"/>
  <c r="P20" i="67"/>
  <c r="P14" i="67"/>
  <c r="P16" i="67"/>
  <c r="P13" i="67"/>
  <c r="P15" i="67"/>
  <c r="P22" i="67"/>
  <c r="P12" i="67"/>
  <c r="P21" i="67"/>
  <c r="P10" i="67"/>
  <c r="P7" i="67"/>
  <c r="P37" i="67" l="1"/>
  <c r="C39" i="65"/>
  <c r="E39" i="65"/>
  <c r="F39" i="65"/>
  <c r="B39" i="65"/>
  <c r="I25" i="65"/>
  <c r="H25" i="65"/>
  <c r="G25" i="65"/>
  <c r="D25" i="65"/>
  <c r="I27" i="65"/>
  <c r="H27" i="65"/>
  <c r="G27" i="65"/>
  <c r="D27" i="65"/>
  <c r="I38" i="65"/>
  <c r="H38" i="65"/>
  <c r="G38" i="65"/>
  <c r="D38" i="65"/>
  <c r="I28" i="65"/>
  <c r="H28" i="65"/>
  <c r="G28" i="65"/>
  <c r="D28" i="65"/>
  <c r="I13" i="65"/>
  <c r="H13" i="65"/>
  <c r="G13" i="65"/>
  <c r="D13" i="65"/>
  <c r="I34" i="65"/>
  <c r="H34" i="65"/>
  <c r="G34" i="65"/>
  <c r="D34" i="65"/>
  <c r="I10" i="65"/>
  <c r="H10" i="65"/>
  <c r="G10" i="65"/>
  <c r="D10" i="65"/>
  <c r="I26" i="65"/>
  <c r="H26" i="65"/>
  <c r="G26" i="65"/>
  <c r="D26" i="65"/>
  <c r="I31" i="65"/>
  <c r="H31" i="65"/>
  <c r="G31" i="65"/>
  <c r="D31" i="65"/>
  <c r="I33" i="65"/>
  <c r="H33" i="65"/>
  <c r="G33" i="65"/>
  <c r="D33" i="65"/>
  <c r="I29" i="65"/>
  <c r="H29" i="65"/>
  <c r="G29" i="65"/>
  <c r="D29" i="65"/>
  <c r="I21" i="65"/>
  <c r="H21" i="65"/>
  <c r="G21" i="65"/>
  <c r="D21" i="65"/>
  <c r="I19" i="65"/>
  <c r="H19" i="65"/>
  <c r="G19" i="65"/>
  <c r="D19" i="65"/>
  <c r="I32" i="65"/>
  <c r="H32" i="65"/>
  <c r="G32" i="65"/>
  <c r="D32" i="65"/>
  <c r="I11" i="65"/>
  <c r="H11" i="65"/>
  <c r="G11" i="65"/>
  <c r="D11" i="65"/>
  <c r="I30" i="65"/>
  <c r="H30" i="65"/>
  <c r="G30" i="65"/>
  <c r="D30" i="65"/>
  <c r="I20" i="65"/>
  <c r="H20" i="65"/>
  <c r="G20" i="65"/>
  <c r="D20" i="65"/>
  <c r="I22" i="65"/>
  <c r="H22" i="65"/>
  <c r="G22" i="65"/>
  <c r="D22" i="65"/>
  <c r="I16" i="65"/>
  <c r="H16" i="65"/>
  <c r="G16" i="65"/>
  <c r="D16" i="65"/>
  <c r="I18" i="65"/>
  <c r="H18" i="65"/>
  <c r="G18" i="65"/>
  <c r="D18" i="65"/>
  <c r="I15" i="65"/>
  <c r="H15" i="65"/>
  <c r="G15" i="65"/>
  <c r="D15" i="65"/>
  <c r="I17" i="65"/>
  <c r="H17" i="65"/>
  <c r="G17" i="65"/>
  <c r="D17" i="65"/>
  <c r="I24" i="65"/>
  <c r="H24" i="65"/>
  <c r="G24" i="65"/>
  <c r="D24" i="65"/>
  <c r="I14" i="65"/>
  <c r="H14" i="65"/>
  <c r="G14" i="65"/>
  <c r="D14" i="65"/>
  <c r="I23" i="65"/>
  <c r="H23" i="65"/>
  <c r="G23" i="65"/>
  <c r="D23" i="65"/>
  <c r="I12" i="65"/>
  <c r="H12" i="65"/>
  <c r="G12" i="65"/>
  <c r="D12" i="65"/>
  <c r="I9" i="65"/>
  <c r="H9" i="65"/>
  <c r="G9" i="65"/>
  <c r="D9" i="65"/>
  <c r="G39" i="65" l="1"/>
  <c r="H39" i="65"/>
  <c r="I39" i="65"/>
  <c r="J22" i="65"/>
  <c r="J20" i="65"/>
  <c r="J11" i="65"/>
  <c r="J29" i="65"/>
  <c r="J31" i="65"/>
  <c r="J10" i="65"/>
  <c r="J38" i="65"/>
  <c r="J21" i="65"/>
  <c r="J9" i="65"/>
  <c r="J12" i="65"/>
  <c r="J23" i="65"/>
  <c r="J14" i="65"/>
  <c r="J24" i="65"/>
  <c r="J17" i="65"/>
  <c r="J18" i="65"/>
  <c r="J16" i="65"/>
  <c r="D39" i="65"/>
  <c r="J33" i="65"/>
  <c r="J30" i="65"/>
  <c r="J32" i="65"/>
  <c r="J34" i="65"/>
  <c r="J28" i="65"/>
  <c r="J27" i="65"/>
  <c r="J15" i="65"/>
  <c r="J26" i="65"/>
  <c r="J19" i="65"/>
  <c r="J13" i="65"/>
  <c r="J25" i="65"/>
  <c r="I23" i="23"/>
  <c r="I22" i="23"/>
  <c r="I21" i="23"/>
  <c r="I20" i="23"/>
  <c r="I19" i="23"/>
  <c r="I18" i="23"/>
  <c r="I17" i="23"/>
  <c r="I16" i="23"/>
  <c r="I15" i="23"/>
  <c r="I14" i="23"/>
  <c r="I13" i="23"/>
  <c r="I12" i="23"/>
  <c r="I11" i="23"/>
  <c r="I10" i="23"/>
  <c r="I9" i="23"/>
  <c r="H23" i="23"/>
  <c r="H22" i="23"/>
  <c r="H21" i="23"/>
  <c r="H20" i="23"/>
  <c r="H19" i="23"/>
  <c r="H18" i="23"/>
  <c r="H17" i="23"/>
  <c r="H16" i="23"/>
  <c r="H15" i="23"/>
  <c r="H14" i="23"/>
  <c r="H13" i="23"/>
  <c r="H12" i="23"/>
  <c r="H11" i="23"/>
  <c r="H10" i="23"/>
  <c r="H9" i="23"/>
  <c r="G23" i="23"/>
  <c r="G22" i="23"/>
  <c r="G21" i="23"/>
  <c r="G20" i="23"/>
  <c r="G19" i="23"/>
  <c r="G18" i="23"/>
  <c r="G16" i="23"/>
  <c r="G15" i="23"/>
  <c r="G14" i="23"/>
  <c r="G13" i="23"/>
  <c r="G12" i="23"/>
  <c r="G11" i="23"/>
  <c r="G10" i="23"/>
  <c r="G9" i="23"/>
  <c r="D23" i="23"/>
  <c r="D22" i="23"/>
  <c r="J22" i="23" s="1"/>
  <c r="D21" i="23"/>
  <c r="J21" i="23" s="1"/>
  <c r="D20" i="23"/>
  <c r="D19" i="23"/>
  <c r="D18" i="23"/>
  <c r="D17" i="23"/>
  <c r="D16" i="23"/>
  <c r="D15" i="23"/>
  <c r="D14" i="23"/>
  <c r="D13" i="23"/>
  <c r="D12" i="23"/>
  <c r="D11" i="23"/>
  <c r="D10" i="23"/>
  <c r="D9" i="23"/>
  <c r="F24" i="23"/>
  <c r="E24" i="23"/>
  <c r="C24" i="23"/>
  <c r="J13" i="23" l="1"/>
  <c r="I24" i="23"/>
  <c r="J11" i="23"/>
  <c r="J15" i="23"/>
  <c r="J18" i="23"/>
  <c r="H24" i="23"/>
  <c r="J14" i="23"/>
  <c r="J16" i="23"/>
  <c r="J19" i="23"/>
  <c r="J23" i="23"/>
  <c r="J9" i="23"/>
  <c r="J20" i="23"/>
  <c r="J12" i="23"/>
  <c r="J10" i="23"/>
  <c r="J39" i="65"/>
  <c r="D24" i="23"/>
  <c r="C23" i="48" l="1"/>
  <c r="L16" i="53" l="1"/>
  <c r="K16" i="53"/>
  <c r="I25" i="61"/>
  <c r="H25" i="61"/>
  <c r="F25" i="61"/>
  <c r="E25" i="61"/>
  <c r="C25" i="61"/>
  <c r="B25" i="61"/>
  <c r="D25" i="61" l="1"/>
  <c r="J25" i="61"/>
  <c r="G25" i="61"/>
  <c r="C17" i="6"/>
  <c r="E17" i="6"/>
  <c r="F17" i="6"/>
  <c r="B17" i="6"/>
  <c r="D14" i="6"/>
  <c r="B18" i="56" l="1"/>
  <c r="F24" i="64"/>
  <c r="E24" i="64"/>
  <c r="C24" i="64"/>
  <c r="B24" i="64"/>
  <c r="I23" i="64"/>
  <c r="H23" i="64"/>
  <c r="I22" i="64"/>
  <c r="H22" i="64"/>
  <c r="I21" i="64"/>
  <c r="H21" i="64"/>
  <c r="I20" i="64"/>
  <c r="H20" i="64"/>
  <c r="I19" i="64"/>
  <c r="H19" i="64"/>
  <c r="I18" i="64"/>
  <c r="H18" i="64"/>
  <c r="I17" i="64"/>
  <c r="H17" i="64"/>
  <c r="I16" i="64"/>
  <c r="H16" i="64"/>
  <c r="I15" i="64"/>
  <c r="H15" i="64"/>
  <c r="I14" i="64"/>
  <c r="H14" i="64"/>
  <c r="I13" i="64"/>
  <c r="H13" i="64"/>
  <c r="I12" i="64"/>
  <c r="H12" i="64"/>
  <c r="I11" i="64"/>
  <c r="H11" i="64"/>
  <c r="I10" i="64"/>
  <c r="H10" i="64"/>
  <c r="I9" i="64"/>
  <c r="H9" i="64"/>
  <c r="L25" i="63"/>
  <c r="K25" i="63"/>
  <c r="M24" i="63"/>
  <c r="M22" i="63"/>
  <c r="M21" i="63"/>
  <c r="M20" i="63"/>
  <c r="M19" i="63"/>
  <c r="M17" i="63"/>
  <c r="M16" i="63"/>
  <c r="M15" i="63"/>
  <c r="M14" i="63"/>
  <c r="M12" i="63"/>
  <c r="M11" i="63"/>
  <c r="M10" i="63"/>
  <c r="M9" i="63"/>
  <c r="M8" i="63"/>
  <c r="F26" i="62"/>
  <c r="E26" i="62"/>
  <c r="C26" i="62"/>
  <c r="B26" i="62"/>
  <c r="I25" i="62"/>
  <c r="H25" i="62"/>
  <c r="I24" i="62"/>
  <c r="H24" i="62"/>
  <c r="I23" i="62"/>
  <c r="H23" i="62"/>
  <c r="I22" i="62"/>
  <c r="H22" i="62"/>
  <c r="I21" i="62"/>
  <c r="H21" i="62"/>
  <c r="I20" i="62"/>
  <c r="H20" i="62"/>
  <c r="I19" i="62"/>
  <c r="H19" i="62"/>
  <c r="I18" i="62"/>
  <c r="H18" i="62"/>
  <c r="I17" i="62"/>
  <c r="H17" i="62"/>
  <c r="I16" i="62"/>
  <c r="H16" i="62"/>
  <c r="I15" i="62"/>
  <c r="H15" i="62"/>
  <c r="I14" i="62"/>
  <c r="H14" i="62"/>
  <c r="I13" i="62"/>
  <c r="H13" i="62"/>
  <c r="I12" i="62"/>
  <c r="H12" i="62"/>
  <c r="I11" i="62"/>
  <c r="H11" i="62"/>
  <c r="I10" i="62"/>
  <c r="H10" i="62"/>
  <c r="I9" i="62"/>
  <c r="H9" i="62"/>
  <c r="L25" i="61"/>
  <c r="K25" i="61"/>
  <c r="F18" i="60"/>
  <c r="E18" i="60"/>
  <c r="C18" i="60"/>
  <c r="B18" i="60"/>
  <c r="I17" i="60"/>
  <c r="H17" i="60"/>
  <c r="I16" i="60"/>
  <c r="H16" i="60"/>
  <c r="I15" i="60"/>
  <c r="H15" i="60"/>
  <c r="I14" i="60"/>
  <c r="H14" i="60"/>
  <c r="I13" i="60"/>
  <c r="H13" i="60"/>
  <c r="I12" i="60"/>
  <c r="H12" i="60"/>
  <c r="I11" i="60"/>
  <c r="H11" i="60"/>
  <c r="I10" i="60"/>
  <c r="H10" i="60"/>
  <c r="I9" i="60"/>
  <c r="H9" i="60"/>
  <c r="F18" i="59"/>
  <c r="E18" i="59"/>
  <c r="C18" i="59"/>
  <c r="B18" i="59"/>
  <c r="I17" i="59"/>
  <c r="H17" i="59"/>
  <c r="I16" i="59"/>
  <c r="H16" i="59"/>
  <c r="I15" i="59"/>
  <c r="H15" i="59"/>
  <c r="I14" i="59"/>
  <c r="H14" i="59"/>
  <c r="I13" i="59"/>
  <c r="H13" i="59"/>
  <c r="I12" i="59"/>
  <c r="H12" i="59"/>
  <c r="I11" i="59"/>
  <c r="H11" i="59"/>
  <c r="I10" i="59"/>
  <c r="H10" i="59"/>
  <c r="I9" i="59"/>
  <c r="H9" i="59"/>
  <c r="L17" i="58"/>
  <c r="L17" i="57"/>
  <c r="K17" i="57"/>
  <c r="M16" i="57"/>
  <c r="M15" i="57"/>
  <c r="M14" i="57"/>
  <c r="M13" i="57"/>
  <c r="M12" i="57"/>
  <c r="M11" i="57"/>
  <c r="M10" i="57"/>
  <c r="M9" i="57"/>
  <c r="M8" i="57"/>
  <c r="F18" i="56"/>
  <c r="E18" i="56"/>
  <c r="C18" i="56"/>
  <c r="I17" i="56"/>
  <c r="H17" i="56"/>
  <c r="I16" i="56"/>
  <c r="H16" i="56"/>
  <c r="I15" i="56"/>
  <c r="H15" i="56"/>
  <c r="I14" i="56"/>
  <c r="H14" i="56"/>
  <c r="I13" i="56"/>
  <c r="H13" i="56"/>
  <c r="I12" i="56"/>
  <c r="H12" i="56"/>
  <c r="J12" i="56" s="1"/>
  <c r="I11" i="56"/>
  <c r="H11" i="56"/>
  <c r="I10" i="56"/>
  <c r="H10" i="56"/>
  <c r="I16" i="55"/>
  <c r="H16" i="55"/>
  <c r="J16" i="55" s="1"/>
  <c r="I15" i="55"/>
  <c r="H15" i="55"/>
  <c r="I14" i="55"/>
  <c r="H14" i="55"/>
  <c r="I13" i="55"/>
  <c r="H13" i="55"/>
  <c r="I12" i="55"/>
  <c r="H12" i="55"/>
  <c r="I11" i="55"/>
  <c r="H11" i="55"/>
  <c r="I10" i="55"/>
  <c r="H10" i="55"/>
  <c r="I9" i="55"/>
  <c r="I17" i="55" s="1"/>
  <c r="H9" i="55"/>
  <c r="L16" i="54"/>
  <c r="K16" i="54"/>
  <c r="M15" i="54"/>
  <c r="M14" i="54"/>
  <c r="M13" i="54"/>
  <c r="M12" i="54"/>
  <c r="M11" i="54"/>
  <c r="M10" i="54"/>
  <c r="M9" i="54"/>
  <c r="M8" i="54"/>
  <c r="H17" i="55" l="1"/>
  <c r="J18" i="64"/>
  <c r="J22" i="64"/>
  <c r="J20" i="64"/>
  <c r="J23" i="62"/>
  <c r="J17" i="60"/>
  <c r="J15" i="60"/>
  <c r="J17" i="59"/>
  <c r="J15" i="59"/>
  <c r="J13" i="59"/>
  <c r="J11" i="59"/>
  <c r="J9" i="59"/>
  <c r="D18" i="59"/>
  <c r="G18" i="56"/>
  <c r="J14" i="55"/>
  <c r="J12" i="55"/>
  <c r="M16" i="54"/>
  <c r="J12" i="64"/>
  <c r="J10" i="62"/>
  <c r="J21" i="62"/>
  <c r="J24" i="62"/>
  <c r="J25" i="62"/>
  <c r="J10" i="56"/>
  <c r="J16" i="56"/>
  <c r="J19" i="64"/>
  <c r="J21" i="64"/>
  <c r="J23" i="64"/>
  <c r="J14" i="62"/>
  <c r="J18" i="62"/>
  <c r="J9" i="62"/>
  <c r="J11" i="62"/>
  <c r="J13" i="62"/>
  <c r="G18" i="60"/>
  <c r="J12" i="60"/>
  <c r="J14" i="60"/>
  <c r="J16" i="60"/>
  <c r="J13" i="60"/>
  <c r="D18" i="60"/>
  <c r="J12" i="59"/>
  <c r="J15" i="62"/>
  <c r="J17" i="62"/>
  <c r="J22" i="62"/>
  <c r="J19" i="62"/>
  <c r="G26" i="62"/>
  <c r="H26" i="62"/>
  <c r="J20" i="62"/>
  <c r="D26" i="62"/>
  <c r="J12" i="62"/>
  <c r="J16" i="62"/>
  <c r="J10" i="60"/>
  <c r="J9" i="60"/>
  <c r="J11" i="60"/>
  <c r="I18" i="60"/>
  <c r="J14" i="59"/>
  <c r="G18" i="59"/>
  <c r="J16" i="59"/>
  <c r="H18" i="59"/>
  <c r="I18" i="59"/>
  <c r="D18" i="56"/>
  <c r="J17" i="56"/>
  <c r="M16" i="53"/>
  <c r="J11" i="55"/>
  <c r="J16" i="64"/>
  <c r="G24" i="64"/>
  <c r="H24" i="64"/>
  <c r="J11" i="64"/>
  <c r="J13" i="64"/>
  <c r="J15" i="64"/>
  <c r="J17" i="64"/>
  <c r="D24" i="64"/>
  <c r="J14" i="64"/>
  <c r="J9" i="64"/>
  <c r="I24" i="64"/>
  <c r="J10" i="64"/>
  <c r="M25" i="63"/>
  <c r="M25" i="61"/>
  <c r="M17" i="58"/>
  <c r="M17" i="57"/>
  <c r="J15" i="56"/>
  <c r="I18" i="56"/>
  <c r="J11" i="56"/>
  <c r="J13" i="56"/>
  <c r="H18" i="56"/>
  <c r="J13" i="55"/>
  <c r="J10" i="55"/>
  <c r="J9" i="55"/>
  <c r="J17" i="55" s="1"/>
  <c r="J15" i="55"/>
  <c r="J14" i="56"/>
  <c r="I26" i="62"/>
  <c r="J10" i="59"/>
  <c r="H18" i="60"/>
  <c r="B20" i="47"/>
  <c r="J26" i="62" l="1"/>
  <c r="J18" i="56"/>
  <c r="J18" i="60"/>
  <c r="J18" i="59"/>
  <c r="J24" i="64"/>
  <c r="G17" i="23"/>
  <c r="J17" i="23" l="1"/>
  <c r="J24" i="23" s="1"/>
  <c r="G24" i="23"/>
  <c r="G10" i="48"/>
  <c r="G11" i="48"/>
  <c r="G12" i="48"/>
  <c r="G13" i="48"/>
  <c r="G14" i="48"/>
  <c r="G15" i="48"/>
  <c r="G16" i="48"/>
  <c r="G17" i="48"/>
  <c r="G18" i="48"/>
  <c r="G19" i="48"/>
  <c r="G20" i="48"/>
  <c r="G21" i="48"/>
  <c r="G22" i="48"/>
  <c r="G9" i="48"/>
  <c r="C27" i="48" s="1"/>
  <c r="D10" i="48"/>
  <c r="D11" i="48"/>
  <c r="D12" i="48"/>
  <c r="D13" i="48"/>
  <c r="D14" i="48"/>
  <c r="D15" i="48"/>
  <c r="D16" i="48"/>
  <c r="D17" i="48"/>
  <c r="D18" i="48"/>
  <c r="D19" i="48"/>
  <c r="D20" i="48"/>
  <c r="D21" i="48"/>
  <c r="D22" i="48"/>
  <c r="D9" i="48"/>
  <c r="B27" i="48" s="1"/>
  <c r="G10" i="47"/>
  <c r="G11" i="47"/>
  <c r="G12" i="47"/>
  <c r="G13" i="47"/>
  <c r="G14" i="47"/>
  <c r="C29" i="47" s="1"/>
  <c r="G15" i="47"/>
  <c r="G16" i="47"/>
  <c r="C31" i="47" s="1"/>
  <c r="G17" i="47"/>
  <c r="G18" i="47"/>
  <c r="G19" i="47"/>
  <c r="C28" i="47" s="1"/>
  <c r="G9" i="47"/>
  <c r="D10" i="47"/>
  <c r="D11" i="47"/>
  <c r="D12" i="47"/>
  <c r="D13" i="47"/>
  <c r="D14" i="47"/>
  <c r="B29" i="47" s="1"/>
  <c r="D15" i="47"/>
  <c r="D16" i="47"/>
  <c r="D17" i="47"/>
  <c r="D18" i="47"/>
  <c r="D19" i="47"/>
  <c r="B28" i="47" s="1"/>
  <c r="D9" i="47"/>
  <c r="B38" i="47" l="1"/>
  <c r="B37" i="47"/>
  <c r="B36" i="47"/>
  <c r="B35" i="47"/>
  <c r="B34" i="47"/>
  <c r="B33" i="47"/>
  <c r="B32" i="47"/>
  <c r="B31" i="47"/>
  <c r="B30" i="47"/>
  <c r="F20" i="47"/>
  <c r="E20" i="47"/>
  <c r="C20" i="47"/>
  <c r="I19" i="47"/>
  <c r="H19" i="47"/>
  <c r="I18" i="47"/>
  <c r="H18" i="47"/>
  <c r="I17" i="47"/>
  <c r="H17" i="47"/>
  <c r="I16" i="47"/>
  <c r="H16" i="47"/>
  <c r="I15" i="47"/>
  <c r="H15" i="47"/>
  <c r="I14" i="47"/>
  <c r="H14" i="47"/>
  <c r="I13" i="47"/>
  <c r="H13" i="47"/>
  <c r="I12" i="47"/>
  <c r="H12" i="47"/>
  <c r="I11" i="47"/>
  <c r="H11" i="47"/>
  <c r="I10" i="47"/>
  <c r="H10" i="47"/>
  <c r="I9" i="47"/>
  <c r="H9" i="47"/>
  <c r="G20" i="47" l="1"/>
  <c r="J19" i="47"/>
  <c r="J18" i="47"/>
  <c r="J17" i="47"/>
  <c r="J16" i="47"/>
  <c r="J10" i="47"/>
  <c r="I20" i="47"/>
  <c r="D20" i="47"/>
  <c r="J13" i="47"/>
  <c r="H20" i="47"/>
  <c r="J11" i="47"/>
  <c r="J12" i="47"/>
  <c r="J14" i="47"/>
  <c r="J15" i="47"/>
  <c r="J9" i="47"/>
  <c r="J20" i="47" l="1"/>
  <c r="C21" i="12"/>
  <c r="B21" i="12"/>
  <c r="B20" i="12"/>
  <c r="B19" i="12"/>
  <c r="C19" i="12"/>
  <c r="C20" i="12"/>
  <c r="C22" i="12"/>
  <c r="B22" i="12"/>
  <c r="C23" i="12" l="1"/>
  <c r="C26" i="12" s="1"/>
  <c r="C27" i="12"/>
  <c r="B23" i="12"/>
  <c r="B26" i="12" s="1"/>
  <c r="B27" i="12"/>
  <c r="E23" i="48"/>
  <c r="F23" i="48"/>
  <c r="B23" i="48"/>
  <c r="C9" i="5"/>
  <c r="B28" i="12" l="1"/>
  <c r="B29" i="12"/>
  <c r="B25" i="12"/>
  <c r="C25" i="12"/>
  <c r="C29" i="12"/>
  <c r="C28" i="12"/>
  <c r="C36" i="47"/>
  <c r="C35" i="47"/>
  <c r="C34" i="47"/>
  <c r="C30" i="47"/>
  <c r="C37" i="47"/>
  <c r="C33" i="47"/>
  <c r="C32" i="47"/>
  <c r="C38" i="47"/>
  <c r="B39" i="47" l="1"/>
  <c r="C39" i="47"/>
  <c r="G23" i="48"/>
  <c r="D23" i="48"/>
  <c r="B35" i="48"/>
  <c r="H9" i="48"/>
  <c r="H27" i="48" s="1"/>
  <c r="I9" i="48"/>
  <c r="I27" i="48" s="1"/>
  <c r="B28"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I28" i="48" l="1"/>
  <c r="I30" i="48" s="1"/>
  <c r="I29" i="48"/>
  <c r="H28" i="48"/>
  <c r="H30" i="48" s="1"/>
  <c r="H29" i="48"/>
  <c r="C41" i="48"/>
  <c r="B41" i="48"/>
  <c r="J17" i="48"/>
  <c r="J18" i="48"/>
  <c r="J22" i="48"/>
  <c r="J21" i="48"/>
  <c r="J20" i="48"/>
  <c r="J19" i="48"/>
  <c r="J16" i="48"/>
  <c r="J15" i="48"/>
  <c r="J14" i="48"/>
  <c r="J13" i="48"/>
  <c r="J12" i="48"/>
  <c r="J11" i="48"/>
  <c r="J10" i="48"/>
  <c r="H23" i="48"/>
  <c r="J9" i="48"/>
  <c r="I23" i="48"/>
  <c r="B37" i="48"/>
  <c r="J23" i="48" l="1"/>
  <c r="F16" i="12" l="1"/>
  <c r="E16" i="12"/>
  <c r="C16" i="12"/>
  <c r="B16" i="12"/>
  <c r="I15" i="12"/>
  <c r="H15" i="12"/>
  <c r="J15" i="12" s="1"/>
  <c r="G15" i="12"/>
  <c r="D15" i="12"/>
  <c r="I14" i="12"/>
  <c r="H14" i="12"/>
  <c r="G14" i="12"/>
  <c r="D14" i="12"/>
  <c r="I13" i="12"/>
  <c r="H13" i="12"/>
  <c r="J13" i="12" s="1"/>
  <c r="G13" i="12"/>
  <c r="D13" i="12"/>
  <c r="I12" i="12"/>
  <c r="H12" i="12"/>
  <c r="G12" i="12"/>
  <c r="D12" i="12"/>
  <c r="D21" i="12" s="1"/>
  <c r="I11" i="12"/>
  <c r="H11" i="12"/>
  <c r="J11" i="12" s="1"/>
  <c r="G11" i="12"/>
  <c r="D11" i="12"/>
  <c r="D20" i="12" s="1"/>
  <c r="I10" i="12"/>
  <c r="H10" i="12"/>
  <c r="G10" i="12"/>
  <c r="D10" i="12"/>
  <c r="I9" i="12"/>
  <c r="H9" i="12"/>
  <c r="H16" i="12" s="1"/>
  <c r="G9" i="12"/>
  <c r="D9" i="12"/>
  <c r="F30" i="13"/>
  <c r="E30" i="13"/>
  <c r="C30" i="13"/>
  <c r="B30" i="13"/>
  <c r="I29" i="13"/>
  <c r="H29" i="13"/>
  <c r="J29" i="13" s="1"/>
  <c r="G29" i="13"/>
  <c r="D29" i="13"/>
  <c r="I28" i="13"/>
  <c r="H28" i="13"/>
  <c r="G28" i="13"/>
  <c r="D28" i="13"/>
  <c r="I27" i="13"/>
  <c r="H27" i="13"/>
  <c r="J27" i="13" s="1"/>
  <c r="G27" i="13"/>
  <c r="D27" i="13"/>
  <c r="I26" i="13"/>
  <c r="H26" i="13"/>
  <c r="G26" i="13"/>
  <c r="D26" i="13"/>
  <c r="I25" i="13"/>
  <c r="H25" i="13"/>
  <c r="J25" i="13" s="1"/>
  <c r="G25" i="13"/>
  <c r="D25" i="13"/>
  <c r="I24" i="13"/>
  <c r="H24" i="13"/>
  <c r="G24" i="13"/>
  <c r="D24" i="13"/>
  <c r="I23" i="13"/>
  <c r="H23" i="13"/>
  <c r="J23" i="13" s="1"/>
  <c r="G23" i="13"/>
  <c r="D23" i="13"/>
  <c r="I22" i="13"/>
  <c r="H22" i="13"/>
  <c r="G22" i="13"/>
  <c r="D22" i="13"/>
  <c r="I21" i="13"/>
  <c r="H21" i="13"/>
  <c r="J21" i="13" s="1"/>
  <c r="G21" i="13"/>
  <c r="D21" i="13"/>
  <c r="I20" i="13"/>
  <c r="H20" i="13"/>
  <c r="G20" i="13"/>
  <c r="D20" i="13"/>
  <c r="I19" i="13"/>
  <c r="H19" i="13"/>
  <c r="J19" i="13" s="1"/>
  <c r="G19" i="13"/>
  <c r="D19" i="13"/>
  <c r="I18" i="13"/>
  <c r="H18" i="13"/>
  <c r="G18" i="13"/>
  <c r="D18" i="13"/>
  <c r="I17" i="13"/>
  <c r="H17" i="13"/>
  <c r="J17" i="13" s="1"/>
  <c r="G17" i="13"/>
  <c r="D17" i="13"/>
  <c r="I16" i="13"/>
  <c r="H16" i="13"/>
  <c r="G16" i="13"/>
  <c r="D16" i="13"/>
  <c r="I15" i="13"/>
  <c r="H15" i="13"/>
  <c r="J15" i="13" s="1"/>
  <c r="G15" i="13"/>
  <c r="D15" i="13"/>
  <c r="I14" i="13"/>
  <c r="H14" i="13"/>
  <c r="G14" i="13"/>
  <c r="D14" i="13"/>
  <c r="I13" i="13"/>
  <c r="H13" i="13"/>
  <c r="J13" i="13" s="1"/>
  <c r="G13" i="13"/>
  <c r="D13" i="13"/>
  <c r="I12" i="13"/>
  <c r="H12" i="13"/>
  <c r="G12" i="13"/>
  <c r="D12" i="13"/>
  <c r="I11" i="13"/>
  <c r="H11" i="13"/>
  <c r="J11" i="13" s="1"/>
  <c r="G11" i="13"/>
  <c r="D11" i="13"/>
  <c r="I10" i="13"/>
  <c r="H10" i="13"/>
  <c r="G10" i="13"/>
  <c r="D10" i="13"/>
  <c r="I9" i="13"/>
  <c r="H9" i="13"/>
  <c r="H30" i="13" s="1"/>
  <c r="G9" i="13"/>
  <c r="D9" i="13"/>
  <c r="F19" i="10"/>
  <c r="E19" i="10"/>
  <c r="C19" i="10"/>
  <c r="B19" i="10"/>
  <c r="I18" i="10"/>
  <c r="H18" i="10"/>
  <c r="J18" i="10" s="1"/>
  <c r="G18" i="10"/>
  <c r="D18" i="10"/>
  <c r="I17" i="10"/>
  <c r="H17" i="10"/>
  <c r="G17" i="10"/>
  <c r="D17" i="10"/>
  <c r="I16" i="10"/>
  <c r="H16" i="10"/>
  <c r="J16" i="10" s="1"/>
  <c r="G16" i="10"/>
  <c r="D16" i="10"/>
  <c r="I15" i="10"/>
  <c r="H15" i="10"/>
  <c r="G15" i="10"/>
  <c r="D15" i="10"/>
  <c r="I14" i="10"/>
  <c r="H14" i="10"/>
  <c r="J14" i="10" s="1"/>
  <c r="G14" i="10"/>
  <c r="D14" i="10"/>
  <c r="I13" i="10"/>
  <c r="H13" i="10"/>
  <c r="G13" i="10"/>
  <c r="D13" i="10"/>
  <c r="I12" i="10"/>
  <c r="H12" i="10"/>
  <c r="J12" i="10" s="1"/>
  <c r="G12" i="10"/>
  <c r="D12" i="10"/>
  <c r="I11" i="10"/>
  <c r="H11" i="10"/>
  <c r="G11" i="10"/>
  <c r="D11" i="10"/>
  <c r="I10" i="10"/>
  <c r="H10" i="10"/>
  <c r="H19" i="10" s="1"/>
  <c r="G10" i="10"/>
  <c r="D10" i="10"/>
  <c r="J20" i="8"/>
  <c r="I20" i="8"/>
  <c r="H20" i="8"/>
  <c r="E20" i="8"/>
  <c r="J19" i="8"/>
  <c r="I19" i="8"/>
  <c r="K19" i="8" s="1"/>
  <c r="H19" i="8"/>
  <c r="E19" i="8"/>
  <c r="J18" i="8"/>
  <c r="I18" i="8"/>
  <c r="H18" i="8"/>
  <c r="E18" i="8"/>
  <c r="J17" i="8"/>
  <c r="I17" i="8"/>
  <c r="K17" i="8" s="1"/>
  <c r="H17" i="8"/>
  <c r="E17" i="8"/>
  <c r="J16" i="8"/>
  <c r="I16" i="8"/>
  <c r="H16" i="8"/>
  <c r="E16" i="8"/>
  <c r="J15" i="8"/>
  <c r="I15" i="8"/>
  <c r="K15" i="8" s="1"/>
  <c r="H15" i="8"/>
  <c r="E15" i="8"/>
  <c r="G14" i="8"/>
  <c r="F14" i="8"/>
  <c r="D14" i="8"/>
  <c r="C14" i="8"/>
  <c r="J13" i="8"/>
  <c r="I13" i="8"/>
  <c r="H13" i="8"/>
  <c r="E13" i="8"/>
  <c r="J12" i="8"/>
  <c r="I12" i="8"/>
  <c r="H12" i="8"/>
  <c r="E12" i="8"/>
  <c r="J11" i="8"/>
  <c r="I11" i="8"/>
  <c r="H11" i="8"/>
  <c r="E11" i="8"/>
  <c r="J10" i="8"/>
  <c r="J9" i="8" s="1"/>
  <c r="I10" i="8"/>
  <c r="H10" i="8"/>
  <c r="E10" i="8"/>
  <c r="G9" i="8"/>
  <c r="F9" i="8"/>
  <c r="F21" i="8" s="1"/>
  <c r="D9" i="8"/>
  <c r="C9" i="8"/>
  <c r="F19" i="9"/>
  <c r="E19" i="9"/>
  <c r="C19" i="9"/>
  <c r="B19" i="9"/>
  <c r="I18" i="9"/>
  <c r="H18" i="9"/>
  <c r="J18" i="9" s="1"/>
  <c r="G18" i="9"/>
  <c r="D18" i="9"/>
  <c r="I17" i="9"/>
  <c r="H17" i="9"/>
  <c r="J17" i="9" s="1"/>
  <c r="G17" i="9"/>
  <c r="D17" i="9"/>
  <c r="I16" i="9"/>
  <c r="H16" i="9"/>
  <c r="J16" i="9" s="1"/>
  <c r="G16" i="9"/>
  <c r="D16" i="9"/>
  <c r="I15" i="9"/>
  <c r="H15" i="9"/>
  <c r="J15" i="9" s="1"/>
  <c r="G15" i="9"/>
  <c r="D15" i="9"/>
  <c r="I14" i="9"/>
  <c r="H14" i="9"/>
  <c r="J14" i="9" s="1"/>
  <c r="G14" i="9"/>
  <c r="D14" i="9"/>
  <c r="I13" i="9"/>
  <c r="H13" i="9"/>
  <c r="J13" i="9" s="1"/>
  <c r="G13" i="9"/>
  <c r="D13" i="9"/>
  <c r="I12" i="9"/>
  <c r="H12" i="9"/>
  <c r="J12" i="9" s="1"/>
  <c r="G12" i="9"/>
  <c r="D12" i="9"/>
  <c r="I11" i="9"/>
  <c r="H11" i="9"/>
  <c r="J11" i="9" s="1"/>
  <c r="G11" i="9"/>
  <c r="D11" i="9"/>
  <c r="I10" i="9"/>
  <c r="H10" i="9"/>
  <c r="J10" i="9" s="1"/>
  <c r="G10" i="9"/>
  <c r="D10" i="9"/>
  <c r="I9" i="9"/>
  <c r="H9" i="9"/>
  <c r="G9" i="9"/>
  <c r="D9" i="9"/>
  <c r="D19" i="9" s="1"/>
  <c r="J42" i="5"/>
  <c r="I42" i="5"/>
  <c r="K42" i="5" s="1"/>
  <c r="H42" i="5"/>
  <c r="E42" i="5"/>
  <c r="J41" i="5"/>
  <c r="I41" i="5"/>
  <c r="K41" i="5" s="1"/>
  <c r="H41" i="5"/>
  <c r="E41" i="5"/>
  <c r="J40" i="5"/>
  <c r="I40" i="5"/>
  <c r="K40" i="5" s="1"/>
  <c r="H40" i="5"/>
  <c r="E40" i="5"/>
  <c r="J39" i="5"/>
  <c r="I39" i="5"/>
  <c r="K39" i="5" s="1"/>
  <c r="H39" i="5"/>
  <c r="E39" i="5"/>
  <c r="J38" i="5"/>
  <c r="I38" i="5"/>
  <c r="K38" i="5" s="1"/>
  <c r="H38" i="5"/>
  <c r="E38" i="5"/>
  <c r="G37" i="5"/>
  <c r="F37" i="5"/>
  <c r="D37" i="5"/>
  <c r="C37" i="5"/>
  <c r="J36" i="5"/>
  <c r="I36" i="5"/>
  <c r="H36" i="5"/>
  <c r="E36" i="5"/>
  <c r="J35" i="5"/>
  <c r="I35" i="5"/>
  <c r="H35" i="5"/>
  <c r="E35" i="5"/>
  <c r="E33" i="5" s="1"/>
  <c r="J34" i="5"/>
  <c r="I34" i="5"/>
  <c r="H34" i="5"/>
  <c r="E34" i="5"/>
  <c r="G33" i="5"/>
  <c r="F33" i="5"/>
  <c r="D33" i="5"/>
  <c r="C33" i="5"/>
  <c r="J32" i="5"/>
  <c r="I32" i="5"/>
  <c r="H32" i="5"/>
  <c r="E32" i="5"/>
  <c r="J31" i="5"/>
  <c r="I31" i="5"/>
  <c r="H31" i="5"/>
  <c r="E31" i="5"/>
  <c r="E29" i="5" s="1"/>
  <c r="J30" i="5"/>
  <c r="I30" i="5"/>
  <c r="H30" i="5"/>
  <c r="E30" i="5"/>
  <c r="G29" i="5"/>
  <c r="F29" i="5"/>
  <c r="D29" i="5"/>
  <c r="C29" i="5"/>
  <c r="J28" i="5"/>
  <c r="I28" i="5"/>
  <c r="H28" i="5"/>
  <c r="E28" i="5"/>
  <c r="J27" i="5"/>
  <c r="I27" i="5"/>
  <c r="H27" i="5"/>
  <c r="E27" i="5"/>
  <c r="J26" i="5"/>
  <c r="I26" i="5"/>
  <c r="H26" i="5"/>
  <c r="E26" i="5"/>
  <c r="E25" i="5" s="1"/>
  <c r="G25" i="5"/>
  <c r="F25" i="5"/>
  <c r="D25" i="5"/>
  <c r="C25" i="5"/>
  <c r="J24" i="5"/>
  <c r="I24" i="5"/>
  <c r="H24" i="5"/>
  <c r="E24" i="5"/>
  <c r="J23" i="5"/>
  <c r="I23" i="5"/>
  <c r="K23" i="5" s="1"/>
  <c r="H23" i="5"/>
  <c r="E23" i="5"/>
  <c r="J22" i="5"/>
  <c r="I22" i="5"/>
  <c r="H22" i="5"/>
  <c r="E22" i="5"/>
  <c r="E21" i="5" s="1"/>
  <c r="G21" i="5"/>
  <c r="F21" i="5"/>
  <c r="D21" i="5"/>
  <c r="C21" i="5"/>
  <c r="J20" i="5"/>
  <c r="I20" i="5"/>
  <c r="H20" i="5"/>
  <c r="E20" i="5"/>
  <c r="J19" i="5"/>
  <c r="I19" i="5"/>
  <c r="H19" i="5"/>
  <c r="E19" i="5"/>
  <c r="J18" i="5"/>
  <c r="I18" i="5"/>
  <c r="H18" i="5"/>
  <c r="E18" i="5"/>
  <c r="E17" i="5" s="1"/>
  <c r="G17" i="5"/>
  <c r="F17" i="5"/>
  <c r="D17" i="5"/>
  <c r="C17" i="5"/>
  <c r="J16" i="5"/>
  <c r="I16" i="5"/>
  <c r="H16" i="5"/>
  <c r="E16" i="5"/>
  <c r="J15" i="5"/>
  <c r="I15" i="5"/>
  <c r="H15" i="5"/>
  <c r="E15" i="5"/>
  <c r="J14" i="5"/>
  <c r="I14" i="5"/>
  <c r="H14" i="5"/>
  <c r="E14" i="5"/>
  <c r="E13" i="5" s="1"/>
  <c r="G13" i="5"/>
  <c r="F13" i="5"/>
  <c r="D13" i="5"/>
  <c r="C13" i="5"/>
  <c r="J12" i="5"/>
  <c r="I12" i="5"/>
  <c r="H12" i="5"/>
  <c r="E12" i="5"/>
  <c r="J11" i="5"/>
  <c r="I11" i="5"/>
  <c r="H11" i="5"/>
  <c r="E11" i="5"/>
  <c r="J10" i="5"/>
  <c r="I10" i="5"/>
  <c r="H10" i="5"/>
  <c r="E10" i="5"/>
  <c r="E9" i="5" s="1"/>
  <c r="G9" i="5"/>
  <c r="F9" i="5"/>
  <c r="I9" i="5" s="1"/>
  <c r="D9" i="5"/>
  <c r="I18" i="6"/>
  <c r="H18" i="6"/>
  <c r="G18" i="6"/>
  <c r="D18" i="6"/>
  <c r="I16" i="6"/>
  <c r="H16" i="6"/>
  <c r="G16" i="6"/>
  <c r="D16" i="6"/>
  <c r="I15" i="6"/>
  <c r="H15" i="6"/>
  <c r="G15" i="6"/>
  <c r="D15" i="6"/>
  <c r="I14" i="6"/>
  <c r="H14" i="6"/>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B24" i="7"/>
  <c r="I11" i="7"/>
  <c r="H11" i="7"/>
  <c r="G11" i="7"/>
  <c r="C23" i="7" s="1"/>
  <c r="D11" i="7"/>
  <c r="I10" i="7"/>
  <c r="H10" i="7"/>
  <c r="G10" i="7"/>
  <c r="C22" i="7" s="1"/>
  <c r="D10" i="7"/>
  <c r="B22" i="7" s="1"/>
  <c r="I9" i="7"/>
  <c r="H9" i="7"/>
  <c r="G9" i="7"/>
  <c r="D9" i="7"/>
  <c r="B21" i="7" s="1"/>
  <c r="H9" i="5" l="1"/>
  <c r="E14" i="8"/>
  <c r="D19" i="10"/>
  <c r="D30" i="13"/>
  <c r="D22" i="12"/>
  <c r="K22" i="5"/>
  <c r="K24" i="5"/>
  <c r="H33" i="5"/>
  <c r="H37" i="5"/>
  <c r="D21" i="8"/>
  <c r="H9" i="8"/>
  <c r="H14" i="8"/>
  <c r="G19" i="10"/>
  <c r="G30" i="13"/>
  <c r="G30" i="11"/>
  <c r="H13" i="5"/>
  <c r="H17" i="5"/>
  <c r="H21" i="5"/>
  <c r="G19" i="9"/>
  <c r="J14" i="8"/>
  <c r="J21" i="8" s="1"/>
  <c r="I19" i="10"/>
  <c r="I30" i="13"/>
  <c r="I16" i="12"/>
  <c r="H25" i="5"/>
  <c r="H19" i="9"/>
  <c r="I30" i="11"/>
  <c r="H29" i="5"/>
  <c r="I19" i="9"/>
  <c r="G16" i="12"/>
  <c r="D17" i="6"/>
  <c r="H17" i="6"/>
  <c r="E9" i="8"/>
  <c r="E21" i="8" s="1"/>
  <c r="I25" i="5"/>
  <c r="E37" i="5"/>
  <c r="I9" i="8"/>
  <c r="K16" i="8"/>
  <c r="K14" i="8" s="1"/>
  <c r="K18" i="8"/>
  <c r="K20" i="8"/>
  <c r="J11" i="10"/>
  <c r="J13" i="10"/>
  <c r="J15" i="10"/>
  <c r="J17" i="10"/>
  <c r="J10" i="13"/>
  <c r="J12" i="13"/>
  <c r="J14" i="13"/>
  <c r="J16" i="13"/>
  <c r="J18" i="13"/>
  <c r="J20" i="13"/>
  <c r="J22" i="13"/>
  <c r="J24" i="13"/>
  <c r="J26" i="13"/>
  <c r="J28" i="13"/>
  <c r="J10" i="12"/>
  <c r="J12" i="12"/>
  <c r="J14" i="12"/>
  <c r="I29" i="5"/>
  <c r="D16" i="12"/>
  <c r="D19" i="12"/>
  <c r="D23" i="12"/>
  <c r="D29" i="12" s="1"/>
  <c r="I17" i="6"/>
  <c r="I13" i="5"/>
  <c r="J21" i="5"/>
  <c r="K30" i="5"/>
  <c r="K31" i="5"/>
  <c r="K32" i="5"/>
  <c r="I37" i="5"/>
  <c r="G17" i="6"/>
  <c r="J14" i="6"/>
  <c r="J15" i="6"/>
  <c r="J16" i="6"/>
  <c r="J18" i="6"/>
  <c r="K10" i="5"/>
  <c r="K11" i="5"/>
  <c r="K12" i="5"/>
  <c r="I33" i="5"/>
  <c r="K14" i="5"/>
  <c r="K15" i="5"/>
  <c r="K16" i="5"/>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K13" i="5" s="1"/>
  <c r="J17" i="5"/>
  <c r="K18" i="5"/>
  <c r="K19" i="5"/>
  <c r="K20" i="5"/>
  <c r="I21" i="5"/>
  <c r="J25" i="5"/>
  <c r="K25" i="5" s="1"/>
  <c r="J29" i="5"/>
  <c r="K29" i="5" s="1"/>
  <c r="J33" i="5"/>
  <c r="K33" i="5" s="1"/>
  <c r="J37" i="5"/>
  <c r="G21" i="8"/>
  <c r="I14" i="8"/>
  <c r="J10" i="7"/>
  <c r="J11" i="7"/>
  <c r="D30" i="11"/>
  <c r="H30" i="11"/>
  <c r="J18" i="11"/>
  <c r="J26" i="11"/>
  <c r="J9" i="9"/>
  <c r="J19" i="9" s="1"/>
  <c r="K10" i="8"/>
  <c r="J10" i="10"/>
  <c r="J9" i="13"/>
  <c r="J9" i="12"/>
  <c r="G16" i="7"/>
  <c r="C21" i="7"/>
  <c r="C28" i="7" s="1"/>
  <c r="D16" i="7"/>
  <c r="B23" i="7"/>
  <c r="B28" i="7" s="1"/>
  <c r="E28" i="7" s="1"/>
  <c r="J9" i="7"/>
  <c r="I16" i="7"/>
  <c r="J12" i="7"/>
  <c r="J13" i="7"/>
  <c r="J10" i="11"/>
  <c r="H16" i="7"/>
  <c r="H21" i="8" l="1"/>
  <c r="J19" i="10"/>
  <c r="K21" i="5"/>
  <c r="J16" i="12"/>
  <c r="J30" i="13"/>
  <c r="I21" i="8"/>
  <c r="K37" i="5"/>
  <c r="J30" i="11"/>
  <c r="J17" i="6"/>
  <c r="D28" i="12"/>
  <c r="D25" i="12"/>
  <c r="K9" i="8"/>
  <c r="K21" i="8" s="1"/>
  <c r="D26" i="12"/>
  <c r="K17" i="5"/>
  <c r="D27" i="12"/>
  <c r="J16" i="7"/>
</calcChain>
</file>

<file path=xl/sharedStrings.xml><?xml version="1.0" encoding="utf-8"?>
<sst xmlns="http://schemas.openxmlformats.org/spreadsheetml/2006/main" count="1592" uniqueCount="701">
  <si>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</si>
  <si>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</si>
  <si>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</si>
  <si>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</si>
  <si>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</si>
  <si>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</si>
  <si>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</si>
  <si>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</si>
  <si>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</si>
  <si>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</si>
  <si>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</si>
  <si>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</si>
  <si>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</si>
  <si>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</si>
  <si>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</si>
  <si>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</si>
  <si>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</si>
  <si>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</si>
  <si>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</si>
  <si>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</si>
  <si>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</si>
  <si>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</si>
  <si>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</si>
  <si>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</si>
  <si>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</si>
  <si>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</si>
  <si>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</si>
  <si>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</si>
  <si>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</si>
  <si>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</si>
  <si>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</si>
  <si>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</si>
  <si>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</si>
  <si>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</si>
  <si>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</si>
  <si>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</si>
  <si>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</si>
  <si>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</si>
  <si>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</si>
  <si>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</si>
  <si>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</si>
  <si>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</si>
  <si>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</si>
  <si>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</si>
  <si>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</si>
  <si>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</si>
  <si>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</si>
  <si>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</si>
  <si>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</si>
  <si>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</si>
  <si>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</si>
  <si>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</si>
  <si>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</si>
  <si>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</si>
  <si>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</si>
  <si>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</si>
  <si>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</si>
  <si>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</si>
  <si>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</si>
  <si>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</si>
  <si>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</si>
  <si>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</si>
  <si>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</si>
  <si>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</si>
  <si>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</si>
  <si>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</si>
  <si>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</si>
  <si>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</si>
  <si>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</si>
  <si>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</si>
  <si>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</si>
  <si>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</si>
  <si>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</si>
  <si>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</si>
  <si>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</si>
  <si>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</si>
  <si>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</si>
  <si>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</si>
  <si>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</si>
  <si>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</si>
  <si>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</si>
  <si>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</si>
  <si>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</si>
  <si>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</si>
  <si>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</si>
  <si>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</si>
  <si>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</si>
  <si>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</si>
  <si>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</si>
  <si>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</si>
  <si>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</si>
  <si>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</si>
  <si>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</si>
  <si>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</si>
  <si>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</si>
  <si>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</si>
  <si>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</si>
  <si>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</si>
  <si>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</si>
  <si>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</si>
  <si>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</si>
  <si>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</si>
  <si>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</si>
  <si>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</si>
  <si>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</si>
  <si>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</si>
  <si>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</si>
  <si>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</si>
  <si>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</si>
  <si>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</si>
  <si>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</si>
  <si>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</si>
  <si>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</si>
  <si>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</si>
  <si>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</si>
  <si>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</si>
  <si>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</si>
  <si>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</si>
  <si>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</si>
  <si>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</si>
  <si>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</si>
  <si>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</si>
  <si>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</si>
  <si>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</si>
  <si>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</si>
  <si>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</si>
  <si>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</si>
  <si>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</si>
  <si>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</si>
  <si>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</si>
  <si>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</si>
  <si>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</si>
  <si>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</si>
  <si>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</si>
  <si>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</si>
  <si>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</si>
  <si>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</si>
  <si>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</si>
  <si>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</si>
  <si>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</si>
  <si>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</si>
  <si>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</si>
  <si>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</si>
  <si>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</si>
  <si>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</si>
  <si>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</si>
  <si>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</si>
  <si>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</si>
  <si>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</si>
  <si>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</si>
  <si>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</si>
  <si>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</si>
  <si>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</si>
  <si>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</si>
  <si>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</si>
  <si>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</si>
  <si>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</si>
  <si>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</si>
  <si>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</si>
  <si>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</si>
  <si>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</si>
  <si>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</si>
  <si>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</si>
  <si>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</si>
  <si>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</si>
  <si>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</si>
  <si>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</si>
  <si>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</si>
  <si>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</si>
  <si>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</si>
  <si>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</si>
  <si>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</si>
  <si>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</si>
  <si>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</si>
  <si>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</si>
  <si>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</si>
  <si>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</si>
  <si>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</si>
  <si>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</si>
  <si>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</si>
  <si>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</si>
  <si>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</si>
  <si>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</si>
  <si>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</si>
  <si>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</si>
  <si>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</si>
  <si>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</si>
  <si>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</si>
  <si>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</si>
  <si>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</si>
  <si>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</si>
  <si>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</si>
  <si>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</si>
  <si>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</si>
  <si>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</si>
  <si>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</si>
  <si>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</si>
  <si>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Physical Disability</t>
  </si>
  <si>
    <t>اضطرابات النطق و اللغة</t>
  </si>
  <si>
    <t>Speech &amp; Language Disability</t>
  </si>
  <si>
    <t>Occupation</t>
  </si>
  <si>
    <t>أخصائي تربيه خاصه</t>
  </si>
  <si>
    <t>Administrators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</si>
  <si>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</si>
  <si>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</si>
  <si>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</si>
  <si>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</si>
  <si>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</si>
  <si>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</si>
  <si>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</si>
  <si>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</si>
  <si>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Rembering</t>
  </si>
  <si>
    <t>Understanding</t>
  </si>
  <si>
    <t xml:space="preserve"> Relation to Workforce</t>
  </si>
  <si>
    <t>Unemployment worked before</t>
  </si>
  <si>
    <t xml:space="preserve"> Unemployment never worked before</t>
  </si>
  <si>
    <t>Economically Active</t>
  </si>
  <si>
    <t>Economically Inactive Activity</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</si>
  <si>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</si>
  <si>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</si>
  <si>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</si>
  <si>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</si>
  <si>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</si>
  <si>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</si>
  <si>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</si>
  <si>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</si>
  <si>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</si>
  <si>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</si>
  <si>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</si>
  <si>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</si>
  <si>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</si>
  <si>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</si>
  <si>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</si>
  <si>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</si>
  <si>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</si>
  <si>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</si>
  <si>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</si>
  <si>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</si>
  <si>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</si>
  <si>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</si>
  <si>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</si>
  <si>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</si>
  <si>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</si>
  <si>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</si>
  <si>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</si>
  <si>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</si>
  <si>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</si>
  <si>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</si>
  <si>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</si>
  <si>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</si>
  <si>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</si>
  <si>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</si>
  <si>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</si>
  <si>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</si>
  <si>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</si>
  <si>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</si>
  <si>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</si>
  <si>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</si>
  <si>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</si>
  <si>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</si>
  <si>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</si>
  <si>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</si>
  <si>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</si>
  <si>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</si>
  <si>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</si>
  <si>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</si>
  <si>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</si>
  <si>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</si>
  <si>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</si>
  <si>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</si>
  <si>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</si>
  <si>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</si>
  <si>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</si>
  <si>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</si>
  <si>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</si>
  <si>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</si>
  <si>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</si>
  <si>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</si>
  <si>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</si>
  <si>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</si>
  <si>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</si>
  <si>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</si>
  <si>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</si>
  <si>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</si>
  <si>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</si>
  <si>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</si>
  <si>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</si>
  <si>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</si>
  <si>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</si>
  <si>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</si>
  <si>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</si>
  <si>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</si>
  <si>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</si>
  <si>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</si>
  <si>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</si>
  <si>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</si>
  <si>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</si>
  <si>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</si>
  <si>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</si>
  <si>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</si>
  <si>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</si>
  <si>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</si>
  <si>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</si>
  <si>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</si>
  <si>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</si>
  <si>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</si>
  <si>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</si>
  <si>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</si>
  <si>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</si>
  <si>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</si>
  <si>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</si>
  <si>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</si>
  <si>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</si>
  <si>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</si>
  <si>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</si>
  <si>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</si>
  <si>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</si>
  <si>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</si>
  <si>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</si>
  <si>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</si>
  <si>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</si>
  <si>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</si>
  <si>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</si>
  <si>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</si>
  <si>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</si>
  <si>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</si>
  <si>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</si>
  <si>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</si>
  <si>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</si>
  <si>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</si>
  <si>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</si>
  <si>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</si>
  <si>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توزيع الصعوبات حسب الجنسية والنوع ونوع الصعوبة ودرجة الصعوبة </t>
  </si>
  <si>
    <t>التوحد</t>
  </si>
  <si>
    <t>Autism</t>
  </si>
  <si>
    <t xml:space="preserve">مركز اوميغا </t>
  </si>
  <si>
    <t>65سنة فأكثر</t>
  </si>
  <si>
    <t xml:space="preserve"> Less than 5 years</t>
  </si>
  <si>
    <t xml:space="preserve">أقـل من 5 سنوات </t>
  </si>
  <si>
    <t>Age group</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</si>
  <si>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</si>
  <si>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</si>
  <si>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</si>
  <si>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</si>
  <si>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</si>
  <si>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</si>
  <si>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</si>
  <si>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</si>
  <si>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</si>
  <si>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</si>
  <si>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</si>
  <si>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</si>
  <si>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</si>
  <si>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Audio Education complex</t>
  </si>
  <si>
    <t>Qatar Paralympic Committee</t>
  </si>
  <si>
    <t>Qatar Centre of  Social Cultural for the Deaf</t>
  </si>
  <si>
    <t>Qatar Society for Rehabilitation of Special Needs</t>
  </si>
  <si>
    <t>Al Noor Institute For The Blind</t>
  </si>
  <si>
    <t>Altamakon School for Comprehensive Education</t>
  </si>
  <si>
    <t>Qatar Social and Cultural Centre for The Blind</t>
  </si>
  <si>
    <t>Psychological Disability</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</si>
  <si>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</si>
  <si>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</si>
  <si>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</si>
  <si>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</si>
  <si>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</si>
  <si>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</si>
  <si>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</si>
  <si>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</si>
  <si>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</si>
  <si>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</si>
  <si>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</si>
  <si>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</si>
  <si>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</si>
  <si>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</si>
  <si>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EMPLOYEES AT DISABLED CENTERS BY NATIONALITY, GENDER AND OCCUPATION</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</si>
  <si>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</si>
  <si>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</si>
  <si>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</si>
  <si>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</si>
  <si>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</si>
  <si>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</si>
  <si>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</si>
  <si>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</si>
  <si>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</si>
  <si>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</si>
  <si>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</si>
  <si>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</si>
  <si>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</si>
  <si>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</si>
  <si>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</si>
  <si>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</si>
  <si>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</si>
  <si>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</si>
  <si>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</si>
  <si>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</si>
  <si>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</si>
  <si>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</si>
  <si>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</si>
  <si>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</si>
  <si>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</si>
  <si>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</si>
  <si>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</si>
  <si>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</si>
  <si>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</si>
  <si>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</si>
  <si>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</si>
  <si>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</si>
  <si>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</si>
  <si>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</si>
  <si>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</si>
  <si>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</si>
  <si>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</si>
  <si>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</si>
  <si>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ذوو الإعاقة</t>
  </si>
  <si>
    <t>بعض الحالات مسجلة في أكثر من مركز لتلقي الخدمة</t>
  </si>
  <si>
    <t>Some cases registered in more than one center to receive service</t>
  </si>
  <si>
    <t>حكومي</t>
  </si>
  <si>
    <t xml:space="preserve">مختلط </t>
  </si>
  <si>
    <t>اخرى</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</si>
  <si>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</si>
  <si>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</si>
  <si>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</si>
  <si>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</si>
  <si>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</si>
  <si>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</si>
  <si>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</si>
  <si>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</si>
  <si>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</si>
  <si>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</si>
  <si>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</si>
  <si>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</si>
  <si>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</si>
  <si>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</si>
  <si>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</si>
  <si>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جدول رقم  (187)</t>
  </si>
  <si>
    <t>Table No. (187)</t>
  </si>
  <si>
    <t>جدول رقم  (188)</t>
  </si>
  <si>
    <t>Table No. (188)</t>
  </si>
  <si>
    <t>مركز مدى</t>
  </si>
  <si>
    <t>Mada Center</t>
  </si>
  <si>
    <t>مركز هوب</t>
  </si>
  <si>
    <t>Hope Center</t>
  </si>
  <si>
    <t>مركز كيش لذوي الاحتياجات الخاصة</t>
  </si>
  <si>
    <t>Kish Center for special needs</t>
  </si>
  <si>
    <t>مركز تنمية الطفل لذوي الاحتياجات الخاصة</t>
  </si>
  <si>
    <t>Child Development Center for special needs</t>
  </si>
  <si>
    <t>مركز يدأبيد للارتقاء لذوي الاحتياجات الخاصة</t>
  </si>
  <si>
    <t>Hand in Hand for special needs</t>
  </si>
  <si>
    <t>مركز نداء لذوي الاحتياجات الخاصة</t>
  </si>
  <si>
    <t>Nedaa Center for special needs</t>
  </si>
  <si>
    <t>مدرسة سنا الشمس لذوي الاحتياجات الخاصة</t>
  </si>
  <si>
    <t>Sunbeams school  for special needs</t>
  </si>
  <si>
    <t xml:space="preserve">الخور </t>
  </si>
  <si>
    <t xml:space="preserve">Al Khor </t>
  </si>
  <si>
    <t>Awsaj Academy</t>
  </si>
  <si>
    <t xml:space="preserve">اكاديمية العوسج </t>
  </si>
  <si>
    <t>جدول رقم  (189)</t>
  </si>
  <si>
    <t>اضطرابات النطق واللغة</t>
  </si>
  <si>
    <t>إعاقة نفسية واجتماعية</t>
  </si>
  <si>
    <t>Psycho-Social Disability</t>
  </si>
  <si>
    <t>جدول رقم  (190)</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</si>
  <si>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</si>
  <si>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 في السنوات السابقة كانت تدرج ضمن الإعاقة الذهنية</t>
  </si>
  <si>
    <t>جدول رقم  (191)</t>
  </si>
  <si>
    <t>Table No. (191)</t>
  </si>
  <si>
    <t xml:space="preserve">Autism    </t>
  </si>
  <si>
    <t>جدول رقم  (192)</t>
  </si>
  <si>
    <t>Table No. (192)</t>
  </si>
  <si>
    <t>جدول رقم  (193)</t>
  </si>
  <si>
    <t>إعاقة نفسية و اجتماعية</t>
  </si>
  <si>
    <t>إعاقات كبر السن</t>
  </si>
  <si>
    <t xml:space="preserve">Elderly Disability      </t>
  </si>
  <si>
    <t>جدول رقم  (194)</t>
  </si>
  <si>
    <t>Table No. (194)</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</si>
  <si>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</si>
  <si>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</si>
  <si>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جدول رقم  (195)</t>
  </si>
  <si>
    <t>Table No. (195)</t>
  </si>
  <si>
    <t>جدول رقم  (196)</t>
  </si>
  <si>
    <t>Table No. (196)</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</si>
  <si>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</si>
  <si>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جدول رقم  (197)</t>
  </si>
  <si>
    <t>Table No. (197)</t>
  </si>
  <si>
    <t>Physicians</t>
  </si>
  <si>
    <t>أخصائي علاج طبيعي</t>
  </si>
  <si>
    <t>Physio Therapist</t>
  </si>
  <si>
    <t>فني علاج طبيعي</t>
  </si>
  <si>
    <t>PT Technician</t>
  </si>
  <si>
    <t xml:space="preserve">أخصائي علاج وظيفي </t>
  </si>
  <si>
    <t>Occupational Therapist</t>
  </si>
  <si>
    <t xml:space="preserve">فني علاج وظيفي </t>
  </si>
  <si>
    <t>OT Technician</t>
  </si>
  <si>
    <t>أخصائي علاج نطق</t>
  </si>
  <si>
    <t>Speech Therapist</t>
  </si>
  <si>
    <t>فني علاج نطق</t>
  </si>
  <si>
    <t>ST Technician</t>
  </si>
  <si>
    <t>أخصائي اطراف صناعية</t>
  </si>
  <si>
    <t>O &amp; P Specialist</t>
  </si>
  <si>
    <t>فني اطراف صناعيه</t>
  </si>
  <si>
    <t>O &amp; P Technician</t>
  </si>
  <si>
    <t>Special Educator</t>
  </si>
  <si>
    <t>مساعد تربية خاصة</t>
  </si>
  <si>
    <t>Assistant SE.ED</t>
  </si>
  <si>
    <t>ممرض</t>
  </si>
  <si>
    <t>Nurse</t>
  </si>
  <si>
    <t>مديري الحالات ( منسقي الحالات)</t>
  </si>
  <si>
    <t>Case Managers</t>
  </si>
  <si>
    <t>إداريون</t>
  </si>
  <si>
    <t>مساعدو مرضى</t>
  </si>
  <si>
    <t>عمال</t>
  </si>
  <si>
    <t xml:space="preserve">أخصائي اطراف صناعية </t>
  </si>
  <si>
    <t>الأقسام والوحدات</t>
  </si>
  <si>
    <t>Divisions</t>
  </si>
  <si>
    <t>Orthotic &amp;Prosthetic</t>
  </si>
  <si>
    <t>قسم علاج النطق</t>
  </si>
  <si>
    <t>Speech Therapy</t>
  </si>
  <si>
    <t>قسم تأهيل المجتمع</t>
  </si>
  <si>
    <t>CBR Department</t>
  </si>
  <si>
    <t>قسم تطور الطفل</t>
  </si>
  <si>
    <t>وحدات تأهيل الأطفال الداخليين</t>
  </si>
  <si>
    <t>قسم تأهيل الأطفال</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</si>
  <si>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</si>
  <si>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</si>
  <si>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</si>
  <si>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</si>
  <si>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</si>
  <si>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</si>
  <si>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</si>
  <si>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</si>
  <si>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</si>
  <si>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</si>
  <si>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</si>
  <si>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</si>
  <si>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</si>
  <si>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LTC Unit</t>
  </si>
  <si>
    <t xml:space="preserve"> وحده الأمراض النفسية</t>
  </si>
  <si>
    <t>Alone psychiatric</t>
  </si>
  <si>
    <t xml:space="preserve"> وحده المهارات التمريضية</t>
  </si>
  <si>
    <t>Skilled Nursing Facility</t>
  </si>
  <si>
    <t>Child Development Section</t>
  </si>
  <si>
    <t>Inpatient Pediatric Rehabilitation Units</t>
  </si>
  <si>
    <t xml:space="preserve">مركز قطر للنطق والسمع </t>
  </si>
  <si>
    <t xml:space="preserve">مركز أونتاريو للتربية الخاصة </t>
  </si>
  <si>
    <t>Ontario center for special education</t>
  </si>
  <si>
    <t xml:space="preserve"> مركز مايند انستيتيوت للتربية الخاصة</t>
  </si>
  <si>
    <t>Mind Institute for special education</t>
  </si>
  <si>
    <t xml:space="preserve">التقدم للتربية الخاصة </t>
  </si>
  <si>
    <t xml:space="preserve"> مركز بسمه امل  </t>
  </si>
  <si>
    <t>Asmile of Hope Center</t>
  </si>
  <si>
    <t>Best Buddies Qatar</t>
  </si>
  <si>
    <t>Progress Center  fo rspecial education</t>
  </si>
  <si>
    <t xml:space="preserve">Qatar Institute for Speech and Hearing </t>
  </si>
  <si>
    <t>نظراً لما توليه الدولة من اهتمام لفئة ذوي الإعاقة والمتمثلة في الخدمات المقدمة لهم عن طريق المراكز المتخصصة والعناية الطبية بمستشفى الرميلة .</t>
  </si>
  <si>
    <t>2- State's Disabled Centers .</t>
  </si>
  <si>
    <t>3- Rumaila Hospital .</t>
  </si>
  <si>
    <t xml:space="preserve">  2- مراكز ذوي الإعاقة في الدولة .</t>
  </si>
  <si>
    <t xml:space="preserve">  3- مستشفي الرميلة .</t>
  </si>
  <si>
    <t>4- Qatar Paralympic Committee .</t>
  </si>
  <si>
    <t>(1) منظمة معترف بها دوليا</t>
  </si>
  <si>
    <t>(1) Organization recognized internationally</t>
  </si>
  <si>
    <t>بست باديز قطر</t>
  </si>
  <si>
    <t>Table No. (189)</t>
  </si>
  <si>
    <t>المجموع
Total</t>
  </si>
  <si>
    <t>Due to the attention paid by the state towards the disabled, reflected in the services provided through the specialized centers, medical care at Rumaila hospital.</t>
  </si>
  <si>
    <t>التوحد*</t>
  </si>
  <si>
    <t>Autism*</t>
  </si>
  <si>
    <t>* In previous years it was included in Intellectual Disability</t>
  </si>
  <si>
    <t>المسجلون في مراكز ذوي الإعاقة حسب  فئات العمر والمركز</t>
  </si>
  <si>
    <t>Table No. (190)</t>
  </si>
  <si>
    <t>2014 - 2017</t>
  </si>
  <si>
    <t xml:space="preserve">  4- الإتحاد القطري لرياضة ذوي الاحتياجات           الخاصة.</t>
  </si>
  <si>
    <t xml:space="preserve">           </t>
  </si>
  <si>
    <t xml:space="preserve">                                           </t>
  </si>
  <si>
    <t>69 - 65</t>
  </si>
  <si>
    <t>74 - 70</t>
  </si>
  <si>
    <t>79 - 75</t>
  </si>
  <si>
    <t>84 - 80</t>
  </si>
  <si>
    <t>89 - 85</t>
  </si>
  <si>
    <t>94 - 90</t>
  </si>
  <si>
    <t>95سنة فأكثر</t>
  </si>
  <si>
    <t>95 and more</t>
  </si>
  <si>
    <t>80 - 84</t>
  </si>
  <si>
    <t>85 - 89</t>
  </si>
  <si>
    <t>90 - 94</t>
  </si>
  <si>
    <t>Table No. (198)</t>
  </si>
  <si>
    <t>جدول رقم  (198)</t>
  </si>
  <si>
    <t>Table No. (199)</t>
  </si>
  <si>
    <t>جدول رقم  (199)</t>
  </si>
  <si>
    <t>بقية دول مجلس التعاون</t>
  </si>
  <si>
    <t>بقية الدول العربية</t>
  </si>
  <si>
    <t>الدول الاسيوية</t>
  </si>
  <si>
    <t>الدول الاوربية</t>
  </si>
  <si>
    <t>دول أخرى</t>
  </si>
  <si>
    <t>المجموع العام</t>
  </si>
  <si>
    <t>Qataris</t>
  </si>
  <si>
    <t>Other GCC countries</t>
  </si>
  <si>
    <t>Other Arab countries</t>
  </si>
  <si>
    <t>Asian countries</t>
  </si>
  <si>
    <t>European countries</t>
  </si>
  <si>
    <t>Other countries</t>
  </si>
  <si>
    <t>G.Total</t>
  </si>
  <si>
    <t>مركز سكيلز لتلبية الاحتياجات الخاصة</t>
  </si>
  <si>
    <t>مركز آمال لذوي الاحتياجات الخاصة</t>
  </si>
  <si>
    <t>أكاديمية ريناد للتوحد</t>
  </si>
  <si>
    <t xml:space="preserve">مركز الواحة لذوي الاحتياجات الخاصة </t>
  </si>
  <si>
    <t>Scales Meet the Special Needs</t>
  </si>
  <si>
    <t>Aamal Center for Special Needs</t>
  </si>
  <si>
    <t>Renad Academy(RA)</t>
  </si>
  <si>
    <t>Alwaha Center for Special Needs</t>
  </si>
  <si>
    <t>الأفراد ذوو الإعاقات (15 سنة فأكثر) الذين تلقوا خدمات في  مستشفى الرميلة ومركزقطر لإعادة التأهيل 
حسب نوع الاعاقة والنوع والجنسية</t>
  </si>
  <si>
    <t>الأفراد ذوو الإعاقات (أقل من 15 سنة) الذين تم إدخالهم إلى مستشفى الرميلة ومركزقطر لإعادة التأهيل
حسب نوع الإعاقة والنوع والجنسية  ( المرضى الداخليون)</t>
  </si>
  <si>
    <t>الأفراد ذوو الإعاقات ( أقل من 15 سنة ) الذين تلقوا خدمات في مستشفى الرميلة ومركزقطر لإعادة التأهيل
حسب نوع الإعاقة والنوع والجنسية</t>
  </si>
  <si>
    <t>الأفراد ذوو الإعاقات (15 سنة فأكثر) المقيمين في مستشفى الرميلة ومركزقطر لإعادة التأهيل
حسب نوع الإعاقة والنوع والجنسية  (المرضى الداخليون)</t>
  </si>
  <si>
    <t>وحدة جراحة التجميل</t>
  </si>
  <si>
    <t>مركز السمع والتوازن</t>
  </si>
  <si>
    <t>Plastic Surgery</t>
  </si>
  <si>
    <t>Audiology &amp; Balance Center</t>
  </si>
  <si>
    <t>وحده المهارات التمريضية</t>
  </si>
  <si>
    <t xml:space="preserve">وحدة جراحة التجميل </t>
  </si>
  <si>
    <t>Less than 5 years</t>
  </si>
  <si>
    <t>INDIVIDUALS (LESS THAN 15 YEARS) WITH DISABILITIES ADMITTED 
TO RUMEILAH HOSPITAL &amp; QATAR REHABILITATION  INSTITUTE  BY TYPE OF DISABILITY, 
GENDER AND NATIONALITY (INPATIENT)</t>
  </si>
  <si>
    <t xml:space="preserve">الأفراد ذوو الإعاقات ( أقل من 15 سنة ) الذين تلقوا خدمات في مستشفى الرميلة 
ومركزقطر لإعادة التأهيل حسب نوع الإعاقة والنوع </t>
  </si>
  <si>
    <t>INDIVIDUALS (15 YEARS AND ABOVE ) WITH DISABILITIES ADMITTED AT RUMEILAH HOSPITAL &amp; QATAR 
REHABILITATION  INSTITUTE BY TYPE OF DISABILITY, GENDER AND NATIONALITY (INPATIENT)</t>
  </si>
  <si>
    <t>STAFF PROVIDING SERVICES FOR DISABLED AT  RUMEILAH HOSPITAL &amp; QATAR 
REHABILITATION  INSTITUTE  BY OCCUPATION, GENDER &amp; NATIONALITY</t>
  </si>
  <si>
    <t xml:space="preserve">   STAFF PROVIDING SERVICES FOR PEOPLE WITH DISABILITIES AT RUMEILAH HOSPITAL &amp; QATAR 
REHABILITATION  INSTITUTE BY DEPARTMENT , GENDER &amp; NATIONALITY </t>
  </si>
  <si>
    <t xml:space="preserve">   الموظفون الذين يقدمون خدمات للأشخاص ذوي الإعاقات في مستشفى الرميلة 
ومركزقطر لإعادة التأهيل حسب المهنة والنوع والجنسية</t>
  </si>
  <si>
    <r>
      <rPr>
        <b/>
        <sz val="12"/>
        <rFont val="Arial"/>
        <family val="2"/>
      </rPr>
      <t>ذكور</t>
    </r>
    <r>
      <rPr>
        <b/>
        <sz val="10"/>
        <rFont val="Arial"/>
        <family val="2"/>
      </rPr>
      <t xml:space="preserve"> 
Males</t>
    </r>
  </si>
  <si>
    <r>
      <rPr>
        <b/>
        <sz val="12"/>
        <rFont val="Arial"/>
        <family val="2"/>
      </rPr>
      <t>إناث</t>
    </r>
    <r>
      <rPr>
        <b/>
        <sz val="10"/>
        <rFont val="Arial"/>
        <family val="2"/>
      </rPr>
      <t xml:space="preserve"> 
Females</t>
    </r>
  </si>
  <si>
    <r>
      <rPr>
        <b/>
        <sz val="12"/>
        <rFont val="Arial"/>
        <family val="2"/>
      </rPr>
      <t>المجموع</t>
    </r>
    <r>
      <rPr>
        <b/>
        <sz val="10"/>
        <rFont val="Arial"/>
        <family val="2"/>
      </rPr>
      <t xml:space="preserve">
Total</t>
    </r>
  </si>
  <si>
    <t xml:space="preserve">        الموظفون الذين يقدمون خدمات للأشخاص ذوي الإعاقات في مستشفى الرميلة ومركزقطر لإعادة التأهيل
حسب الأقسام والنوع والجنسية</t>
  </si>
  <si>
    <t>1- وزارة التعليم والتعليم العالي - (مصدر إطار المراكز  الخاصة) .</t>
  </si>
  <si>
    <t xml:space="preserve">                          Gender
   Nationality</t>
  </si>
  <si>
    <t xml:space="preserve">                        النوع
  الجنسية</t>
  </si>
  <si>
    <t>5- Best Buddies Qatar (Source of Frame) .</t>
  </si>
  <si>
    <r>
      <t xml:space="preserve">بست باديز قطر </t>
    </r>
    <r>
      <rPr>
        <b/>
        <vertAlign val="superscript"/>
        <sz val="10"/>
        <rFont val="Arial"/>
        <family val="2"/>
      </rPr>
      <t>(1)</t>
    </r>
  </si>
  <si>
    <r>
      <t>Best Buddies Qatar</t>
    </r>
    <r>
      <rPr>
        <vertAlign val="superscript"/>
        <sz val="8"/>
        <rFont val="Arial"/>
        <family val="2"/>
      </rPr>
      <t xml:space="preserve"> (1)</t>
    </r>
  </si>
  <si>
    <t>الأفراد ذوو الإعاقات (أقل من 15 سنة) الذين تم إدخالهم الى مستشفى الرميلة
حسب نوع الإعاقة والنوع ( المرضى الداخليون)</t>
  </si>
  <si>
    <t>INDIVIDUALS (LESS THAN 15 YEARS)  WITH DISABILITIES ADMITTED TO RUMEILAH HOSPITAL
 BY TYPE OF DISABILITY AND GENDER (INPATIENT)</t>
  </si>
  <si>
    <r>
      <t>2017</t>
    </r>
    <r>
      <rPr>
        <b/>
        <vertAlign val="superscript"/>
        <sz val="10"/>
        <rFont val="Arial"/>
        <family val="2"/>
      </rPr>
      <t>(1)</t>
    </r>
  </si>
  <si>
    <t xml:space="preserve">(1) يشمل مركز قطر لإعادة التأهيل </t>
  </si>
  <si>
    <t>(1) Including  Qatar Rehabilitation Institute</t>
  </si>
  <si>
    <r>
      <t xml:space="preserve">    Autism</t>
    </r>
    <r>
      <rPr>
        <b/>
        <vertAlign val="superscript"/>
        <sz val="8"/>
        <rFont val="Arial"/>
        <family val="2"/>
      </rPr>
      <t xml:space="preserve"> (2)</t>
    </r>
  </si>
  <si>
    <r>
      <t xml:space="preserve">   التوحد</t>
    </r>
    <r>
      <rPr>
        <b/>
        <vertAlign val="superscript"/>
        <sz val="10"/>
        <rFont val="Arial"/>
        <family val="2"/>
      </rPr>
      <t xml:space="preserve"> (2)</t>
    </r>
  </si>
  <si>
    <t>(2) في السنوات السابقة كانت تدرج ضمن الإعاقة الذهنية</t>
  </si>
  <si>
    <t>(2) In previous years she was included in mental disability</t>
  </si>
  <si>
    <t xml:space="preserve">الأفراد ذوو الإعاقات (15 سنة فأكثر) المقيمين في مستشفى الرميلة 
حسب نوع الإعاقه والنوع (المرضى الداخليون) </t>
  </si>
  <si>
    <t>INDIVIDUALS ( 15 YEARS AND ABOVE ) WITH DISABILITIES ADMITTED AT RUMEILAH HOSPITAL 
 BY TYPE OF DISABILITY AND GENDER (INPATIENT)</t>
  </si>
  <si>
    <t xml:space="preserve">الأفراد ذوو الإعاقات (15 سنة فأكثر) الذين تلقوا خدمات في  مستشفى الرميلة 
حسب نوع الإعاقة والنوع   </t>
  </si>
  <si>
    <t>الموظفون الذين يقدمون خدمات للأشخاص ذوي الإعاقات في مستشفى الرميلة 
 حسب المهنة والنوع</t>
  </si>
  <si>
    <t xml:space="preserve">STAFF PROVIDING SERVICES FOR DISABLED AT  RUMEILAH HOSPITAL 
BY OCCUPATION AND GENDER 
</t>
  </si>
  <si>
    <t xml:space="preserve">الموظفون الذين يقدمون خدمات للأشخاص ذوي الإعاقات في مستشفى الرميلة 
 حسب الأقسام والنوع </t>
  </si>
  <si>
    <t xml:space="preserve">STAFF PROVIDING SERVICES FOR PEOPLE WITH DISABILITIES AT RUMEILAH HOSPITAL 
BY DEPARTMENT  AND GENDER 
</t>
  </si>
  <si>
    <t>2013 - 2017*</t>
  </si>
  <si>
    <t>بيانات تراكمية</t>
  </si>
  <si>
    <t xml:space="preserve">بيانات تراكمية </t>
  </si>
  <si>
    <t>الأفراد ذوو الإعاقات المسجلون في إدارة شؤن الاسرة 
بوزارة التنمية الإدارية والعمل والشؤون الاجتماعية  
حسب الجنسية والنوع والفئات العمرية</t>
  </si>
  <si>
    <t xml:space="preserve">    INDIVIDUALS WITH DISABILITIES REGISTERED AT FAMILY AFFAIRS 
DEPARTMENT AT MINISTRY OF ADMINISTRATIVE LABOR AND SOCIAL AFFAIRS BY NATIONALITY, GENDER AND AGE GROUPS</t>
  </si>
  <si>
    <t>الأفراد ذوو الإعاقات المسجلون في إدارة شؤن الاسرة
بوزارة التنمية الإدارية والعمل والشؤون الاجتماعية  
حسب الجنسية والنوع</t>
  </si>
  <si>
    <t xml:space="preserve">    INDIVIDUALS WITH DISABILITIES REGISTERED AT FAMILY AFFAIRS 
DEPARTMENT AT MINISTRY OF ADMINISTRATIVE LABOR AND SOCIAL AFFAIRS BY NATIONALITY AND GENDER </t>
  </si>
  <si>
    <t xml:space="preserve">  5- بست باديز قطر  (مصدر إطار) .</t>
  </si>
  <si>
    <t>Cumulative data</t>
  </si>
  <si>
    <t>0-14</t>
  </si>
  <si>
    <t>15-34</t>
  </si>
  <si>
    <t>35+</t>
  </si>
  <si>
    <t>1- The Ministry of Education and Higher Education - (Private Centers' frame).</t>
  </si>
  <si>
    <t>REGISTERED AT DISABLED CENTERS BY NATIONALITY, GENDER AND CENTER</t>
  </si>
  <si>
    <t>REGISTERED AT DISABLED CENTERS BY NATIONALITY, 
GENDER AND TYPE OF DISABILITY</t>
  </si>
  <si>
    <t xml:space="preserve">متلازمة داون </t>
  </si>
  <si>
    <t>متلازمة داون
 Down Syndrome</t>
  </si>
  <si>
    <t>REGISTERED AT DISABLED CENTERS BY AGE GROUP &amp; CENTER</t>
  </si>
  <si>
    <t>REGISTERED AT DISABLED CENTERS BY NATIONALITY, GENDER AND AGE GROUP</t>
  </si>
  <si>
    <t xml:space="preserve"> Social researcher </t>
  </si>
  <si>
    <t xml:space="preserve">    INDIVIDUALS ( LESS THAN 15 YEARS ) WITH DISABILITIES WHO RECEIVED SERVICES
AT RUMEILAH HOSPITAL &amp; QATAR REHABILITATION  INSTITUTE  
BY TYPE OF DISABILITY AND GENDER </t>
  </si>
  <si>
    <t xml:space="preserve">INDIVIDUALS ( LESS THAN 15 YEARS ) WITH DISABILITIES WHO RECEIVED SERVICES 
AT RUMEILAH HOSPITAL &amp; QATAR REHABILITATION  INSTITUTE  
BY TYPE OF DISABILITY, GENDER AND NATIONALITY   </t>
  </si>
  <si>
    <t xml:space="preserve">INDIVIDUALS (15 YEARS AND ABOVE ) WITH DISABILITIES  WHO RECEIVED SERVICES 
 AT RUMEILAH HOSPITAL BY TYPE OF DISABILITY AND GENDER </t>
  </si>
  <si>
    <t xml:space="preserve">INDIVIDUALS (15 YEARS AND ABOVE ) WITH DISABILITIES  WHO RECEIVED SERVICES 
 AT RUMEILAH HOSPITAL &amp; QATAR REHABILITATION  INSTITUTE 
BY TYPE OF DISABILITY, GENDER AND NATIONALITY   </t>
  </si>
  <si>
    <t>Table No. (186)</t>
  </si>
  <si>
    <t>Table No.(193)</t>
  </si>
  <si>
    <t>جدول رقم  (200)</t>
  </si>
  <si>
    <t>Table No. (200)</t>
  </si>
  <si>
    <t>جدول رقم  (201)</t>
  </si>
  <si>
    <t>Table No. (201)</t>
  </si>
  <si>
    <t>جدول رقم  (202)</t>
  </si>
  <si>
    <t>Table No. (202)</t>
  </si>
  <si>
    <t>Table No. (203)</t>
  </si>
  <si>
    <t>جدول رقم  (203)</t>
  </si>
  <si>
    <t>جدول رقم  (204)</t>
  </si>
  <si>
    <t>Table No. (204)</t>
  </si>
  <si>
    <t>جدول رقم  (205)</t>
  </si>
  <si>
    <t>Table No. (205)</t>
  </si>
  <si>
    <t>جدول رقم  (206)</t>
  </si>
  <si>
    <t>Table No. (206)</t>
  </si>
  <si>
    <t>دبلوماسي/دولي/إقليمي</t>
  </si>
  <si>
    <t>Type of Disability</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</si>
  <si>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الخدمة في أكثر من وحدة.</t>
  </si>
  <si>
    <t>Patient Assistants</t>
  </si>
  <si>
    <t>قسم الأطراف الصناعية</t>
  </si>
  <si>
    <t>وحده العناية الدائمة</t>
  </si>
  <si>
    <t>يسر جهاز التخطيط والإحصاء أن يقدم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</si>
  <si>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r>
      <t>Planning and Statistics Authority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</si>
</sst>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5">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sz val="8"/>
      <color theme="1"/>
      <name val="Arial"/>
      <family val="2"/>
    </font>
    <font>
      <b/>
      <sz val="13"/>
      <name val="Sakkal Majalla"/>
    </font>
    <font>
      <sz val="11"/>
      <name val="Calibri"/>
      <family val="2"/>
      <scheme val="minor"/>
    </font>
    <font>
      <b/>
      <sz val="10"/>
      <name val="Arial"/>
      <family val="2"/>
      <charset val="178"/>
    </font>
    <font>
      <b/>
      <sz val="13"/>
      <name val="Arial"/>
      <family val="2"/>
    </font>
    <font>
      <b/>
      <vertAlign val="superscript"/>
      <sz val="10"/>
      <name val="Arial"/>
      <family val="2"/>
    </font>
    <font>
      <vertAlign val="superscript"/>
      <sz val="8"/>
      <name val="Arial"/>
      <family val="2"/>
    </font>
    <font>
      <b/>
      <vertAlign val="superscript"/>
      <sz val="8"/>
      <name val="Arial"/>
      <family val="2"/>
    </font>
    <font>
      <sz val="10"/>
      <color rgb="FFFF0000"/>
      <name val="Arial"/>
      <family val="2"/>
    </font>
    <font>
      <b/>
      <sz val="10"/>
      <color rgb="FFFF0000"/>
      <name val="Arial"/>
      <family val="2"/>
    </font>
    <font>
      <b/>
      <sz val="12"/>
      <name val="Sakkal Majalla"/>
    </font>
    <font>
      <sz val="12"/>
      <name val="Sakkal Majalla"/>
    </font>
    <font>
      <b/>
      <sz val="16"/>
      <name val="Sakkal Majalla"/>
    </font>
    <font>
      <b/>
      <sz val="10"/>
      <name val="Arial Black"/>
      <family val="2"/>
    </font>
    <font>
      <sz val="10"/>
      <color indexed="55"/>
      <name val="Arial"/>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71">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theme="1"/>
      </top>
      <bottom style="thin">
        <color auto="1"/>
      </bottom>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medium">
        <color theme="0"/>
      </bottom>
      <diagonal/>
    </border>
    <border>
      <left style="medium">
        <color theme="0"/>
      </left>
      <right style="medium">
        <color theme="0"/>
      </right>
      <top style="thin">
        <color auto="1"/>
      </top>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
      <left style="medium">
        <color theme="0"/>
      </left>
      <right style="medium">
        <color theme="0"/>
      </right>
      <top style="thin">
        <color indexed="64"/>
      </top>
      <bottom style="thin">
        <color theme="1"/>
      </bottom>
      <diagonal/>
    </border>
    <border diagonalUp="1">
      <left/>
      <right style="medium">
        <color theme="0"/>
      </right>
      <top style="thin">
        <color auto="1"/>
      </top>
      <bottom style="thin">
        <color auto="1"/>
      </bottom>
      <diagonal style="medium">
        <color theme="0"/>
      </diagonal>
    </border>
    <border diagonalDown="1">
      <left style="medium">
        <color theme="0"/>
      </left>
      <right/>
      <top style="thin">
        <color auto="1"/>
      </top>
      <bottom style="thin">
        <color auto="1"/>
      </bottom>
      <diagonal style="medium">
        <color theme="0"/>
      </diagonal>
    </border>
  </borders>
  <cellStyleXfs count="31">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xf numFmtId="0" fontId="2" fillId="0" borderId="0" applyAlignment="0">
      <alignment horizontal="centerContinuous" vertical="center"/>
    </xf>
    <xf numFmtId="0" fontId="4" fillId="0" borderId="0" applyAlignment="0">
      <alignment horizontal="centerContinuous" vertical="center"/>
    </xf>
    <xf numFmtId="0" fontId="1" fillId="0" borderId="0">
      <alignment horizontal="left" vertical="center"/>
    </xf>
  </cellStyleXfs>
  <cellXfs count="551">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8" fillId="3" borderId="20" xfId="8" applyNumberFormat="1"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7"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35" xfId="7" applyFont="1" applyFill="1" applyBorder="1" applyAlignment="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wrapTex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0" fontId="10" fillId="3" borderId="24" xfId="12" applyFont="1" applyFill="1" applyBorder="1" applyAlignment="1">
      <alignment horizontal="left" vertical="center" wrapText="1"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8" fillId="0" borderId="12" xfId="7" applyFont="1" applyFill="1" applyBorder="1" applyAlignment="1">
      <alignment horizontal="right" vertical="center" wrapText="1" indent="1" readingOrder="2"/>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0" fillId="0" borderId="31" xfId="0" applyFont="1" applyFill="1" applyBorder="1" applyAlignment="1">
      <alignment horizontal="left" vertical="center" wrapText="1" indent="1"/>
    </xf>
    <xf numFmtId="0" fontId="30" fillId="3" borderId="25" xfId="0" applyFont="1" applyFill="1" applyBorder="1" applyAlignment="1">
      <alignment horizontal="left" vertical="center" wrapText="1" indent="1"/>
    </xf>
    <xf numFmtId="0" fontId="30" fillId="0" borderId="25" xfId="0" applyFont="1" applyFill="1" applyBorder="1" applyAlignment="1">
      <alignment horizontal="left" vertical="center" wrapText="1" indent="1"/>
    </xf>
    <xf numFmtId="0" fontId="30"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50" xfId="7" applyFont="1" applyFill="1" applyBorder="1" applyAlignment="1">
      <alignment horizontal="right" vertical="center" wrapText="1" indent="1" readingOrder="2"/>
    </xf>
    <xf numFmtId="0" fontId="24" fillId="3" borderId="50"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3" fontId="8" fillId="0" borderId="56" xfId="8" applyNumberFormat="1" applyFont="1" applyFill="1" applyBorder="1" applyAlignment="1">
      <alignment horizontal="right" vertical="center" indent="1"/>
    </xf>
    <xf numFmtId="3" fontId="1" fillId="0" borderId="56" xfId="8" applyNumberFormat="1" applyFont="1" applyFill="1" applyBorder="1" applyAlignment="1">
      <alignment horizontal="right" vertical="center" indent="1"/>
    </xf>
    <xf numFmtId="0" fontId="8" fillId="0" borderId="52" xfId="7" applyFont="1" applyFill="1" applyBorder="1" applyAlignment="1">
      <alignment horizontal="right" vertical="center" wrapText="1" indent="1" readingOrder="2"/>
    </xf>
    <xf numFmtId="0" fontId="8" fillId="3" borderId="12" xfId="7" applyFont="1" applyFill="1" applyBorder="1" applyAlignment="1">
      <alignment horizontal="right" vertical="center" wrapText="1" indent="1" readingOrder="2"/>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3" fontId="1" fillId="0" borderId="0" xfId="1" applyNumberFormat="1" applyAlignment="1">
      <alignment vertical="center"/>
    </xf>
    <xf numFmtId="3" fontId="8" fillId="0" borderId="57" xfId="8" applyNumberFormat="1" applyFont="1" applyFill="1" applyBorder="1" applyAlignment="1">
      <alignment horizontal="right" vertical="center" inden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pplyAlignment="1">
      <alignment horizontal="left" vertical="center" wrapText="1" indent="1"/>
    </xf>
    <xf numFmtId="49" fontId="8" fillId="3" borderId="19" xfId="7" applyNumberFormat="1" applyFont="1" applyFill="1" applyBorder="1" applyAlignment="1">
      <alignment horizontal="right" vertical="center" wrapText="1" indent="1" readingOrder="2"/>
    </xf>
    <xf numFmtId="49" fontId="24" fillId="0" borderId="18" xfId="9" applyNumberFormat="1" applyFont="1" applyFill="1" applyBorder="1" applyAlignment="1">
      <alignment horizontal="left" vertical="center" wrapText="1" indent="1"/>
    </xf>
    <xf numFmtId="49" fontId="8" fillId="0" borderId="52" xfId="7" applyNumberFormat="1" applyFont="1" applyFill="1" applyBorder="1" applyAlignment="1">
      <alignment horizontal="right" vertical="center" wrapText="1" indent="1" readingOrder="2"/>
    </xf>
    <xf numFmtId="49" fontId="24" fillId="3" borderId="9" xfId="9" applyNumberFormat="1" applyFont="1" applyFill="1" applyBorder="1" applyAlignment="1">
      <alignment horizontal="left" vertical="center" wrapText="1" indent="1"/>
    </xf>
    <xf numFmtId="49" fontId="24" fillId="0" borderId="6" xfId="9" applyNumberFormat="1" applyFont="1" applyFill="1" applyBorder="1" applyAlignment="1">
      <alignment horizontal="left" vertical="center" wrapText="1" indent="1"/>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0" fontId="10" fillId="0" borderId="21" xfId="9" applyFont="1" applyFill="1" applyBorder="1" applyAlignment="1">
      <alignment horizontal="left" vertical="center" wrapText="1" indent="1"/>
    </xf>
    <xf numFmtId="49" fontId="8" fillId="0" borderId="19" xfId="7" applyNumberFormat="1" applyFont="1" applyFill="1" applyBorder="1" applyAlignment="1">
      <alignment horizontal="right" vertical="center" wrapText="1" indent="1" readingOrder="2"/>
    </xf>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58"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0" fontId="10" fillId="3" borderId="20" xfId="5" applyFont="1" applyFill="1" applyBorder="1" applyAlignment="1">
      <alignment horizontal="center" vertical="center" wrapText="1"/>
    </xf>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49" fontId="1" fillId="0" borderId="0" xfId="1" applyNumberFormat="1" applyAlignment="1">
      <alignment vertical="top"/>
    </xf>
    <xf numFmtId="3" fontId="1" fillId="0" borderId="0" xfId="1" applyNumberFormat="1" applyAlignment="1">
      <alignment vertical="center" wrapText="1"/>
    </xf>
    <xf numFmtId="0" fontId="7" fillId="0" borderId="59" xfId="7" applyFont="1" applyFill="1" applyBorder="1" applyAlignment="1">
      <alignment horizontal="right" vertical="center" wrapText="1" indent="1" readingOrder="2"/>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0" fontId="7" fillId="3" borderId="59" xfId="7" applyFont="1" applyFill="1" applyBorder="1" applyAlignment="1">
      <alignment horizontal="right" vertical="center" wrapText="1" indent="1" readingOrder="2"/>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59" xfId="8" applyFont="1" applyFill="1" applyBorder="1" applyAlignment="1">
      <alignment horizontal="left" vertical="center" indent="1"/>
    </xf>
    <xf numFmtId="0" fontId="24" fillId="3" borderId="13" xfId="8" applyFont="1" applyFill="1" applyBorder="1" applyAlignment="1">
      <alignment horizontal="left" vertical="center" indent="1"/>
    </xf>
    <xf numFmtId="0" fontId="24" fillId="0" borderId="59" xfId="8" applyFont="1" applyFill="1" applyBorder="1" applyAlignment="1">
      <alignment horizontal="left" vertical="center" indent="1"/>
    </xf>
    <xf numFmtId="0" fontId="7" fillId="0" borderId="20" xfId="7" applyFont="1" applyFill="1" applyBorder="1" applyAlignment="1">
      <alignment horizontal="right" vertical="center" wrapText="1" indent="1" readingOrder="2"/>
    </xf>
    <xf numFmtId="0" fontId="24" fillId="0" borderId="20" xfId="8" applyFont="1" applyFill="1" applyBorder="1" applyAlignment="1">
      <alignment horizontal="left" vertical="center" indent="1"/>
    </xf>
    <xf numFmtId="0" fontId="1" fillId="0" borderId="0" xfId="11" applyFont="1" applyAlignment="1">
      <alignment wrapText="1"/>
    </xf>
    <xf numFmtId="0" fontId="7" fillId="0" borderId="57" xfId="7" applyFont="1" applyFill="1" applyBorder="1" applyAlignment="1">
      <alignment horizontal="right" vertical="center" wrapText="1" indent="1" readingOrder="2"/>
    </xf>
    <xf numFmtId="0" fontId="24" fillId="0" borderId="57" xfId="8" applyFont="1" applyFill="1" applyBorder="1" applyAlignment="1">
      <alignment horizontal="left" vertical="center" indent="1"/>
    </xf>
    <xf numFmtId="0" fontId="1" fillId="0" borderId="0" xfId="11" applyFont="1"/>
    <xf numFmtId="164" fontId="13" fillId="0" borderId="0" xfId="11" applyNumberFormat="1"/>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49" fontId="24" fillId="3" borderId="6" xfId="9" applyNumberFormat="1" applyFont="1" applyFill="1" applyBorder="1" applyAlignment="1">
      <alignment horizontal="left" vertical="center" wrapText="1" indent="1"/>
    </xf>
    <xf numFmtId="3" fontId="1" fillId="4" borderId="5" xfId="8" applyNumberFormat="1" applyFont="1" applyFill="1" applyBorder="1" applyAlignment="1">
      <alignment horizontal="right" vertical="center" indent="1"/>
    </xf>
    <xf numFmtId="0" fontId="6" fillId="4" borderId="19" xfId="7" applyFont="1" applyFill="1" applyBorder="1" applyAlignment="1">
      <alignment horizontal="right" vertical="center" wrapText="1" indent="1" readingOrder="2"/>
    </xf>
    <xf numFmtId="0" fontId="8" fillId="4" borderId="21" xfId="9" applyFont="1" applyFill="1" applyBorder="1" applyAlignment="1">
      <alignment horizontal="left" vertical="center" wrapText="1" indent="1"/>
    </xf>
    <xf numFmtId="3" fontId="8" fillId="4" borderId="5" xfId="8" applyNumberFormat="1" applyFont="1" applyFill="1" applyBorder="1" applyAlignment="1">
      <alignment horizontal="right" vertical="center" indent="1"/>
    </xf>
    <xf numFmtId="0" fontId="5" fillId="4" borderId="0" xfId="3" applyFont="1" applyFill="1" applyAlignment="1">
      <alignment horizontal="center" vertical="center"/>
    </xf>
    <xf numFmtId="0" fontId="8" fillId="3" borderId="20" xfId="5" applyFont="1" applyFill="1" applyBorder="1" applyAlignment="1">
      <alignment horizontal="center" vertical="center" wrapText="1"/>
    </xf>
    <xf numFmtId="0" fontId="3" fillId="0" borderId="0" xfId="1" applyFont="1" applyBorder="1" applyAlignment="1">
      <alignment horizontal="center" vertical="center"/>
    </xf>
    <xf numFmtId="0" fontId="3" fillId="0" borderId="0" xfId="1" applyFont="1" applyAlignment="1">
      <alignment horizontal="center" vertical="center"/>
    </xf>
    <xf numFmtId="0" fontId="6" fillId="0" borderId="0" xfId="1" applyFont="1" applyBorder="1" applyAlignment="1">
      <alignment horizontal="center" vertical="center" wrapText="1"/>
    </xf>
    <xf numFmtId="0" fontId="8" fillId="0" borderId="0" xfId="1" applyFont="1" applyBorder="1" applyAlignment="1">
      <alignment horizontal="center" vertical="center" wrapText="1"/>
    </xf>
    <xf numFmtId="0" fontId="8" fillId="0" borderId="0" xfId="1" applyFont="1" applyAlignment="1">
      <alignment horizontal="center" vertical="center" wrapText="1"/>
    </xf>
    <xf numFmtId="0" fontId="8" fillId="0" borderId="60" xfId="7" applyFont="1" applyFill="1" applyBorder="1" applyAlignment="1">
      <alignment horizontal="right" vertical="center" wrapText="1" indent="1" readingOrder="2"/>
    </xf>
    <xf numFmtId="0" fontId="8" fillId="3" borderId="62" xfId="7" applyFont="1" applyFill="1" applyBorder="1" applyAlignment="1">
      <alignment horizontal="right" vertical="center" wrapText="1" indent="1" readingOrder="2"/>
    </xf>
    <xf numFmtId="3" fontId="1" fillId="3" borderId="22" xfId="8" applyNumberFormat="1" applyFont="1" applyFill="1" applyBorder="1" applyAlignment="1">
      <alignment horizontal="right" vertical="center" indent="1"/>
    </xf>
    <xf numFmtId="0" fontId="6" fillId="0" borderId="0" xfId="1" applyFont="1" applyAlignment="1">
      <alignment horizontal="center" vertical="center"/>
    </xf>
    <xf numFmtId="3" fontId="1" fillId="0" borderId="64" xfId="8" applyNumberFormat="1" applyFont="1" applyFill="1" applyBorder="1" applyAlignment="1">
      <alignment horizontal="right" vertical="center" indent="1"/>
    </xf>
    <xf numFmtId="3" fontId="8" fillId="0" borderId="64" xfId="8" applyNumberFormat="1" applyFont="1" applyFill="1" applyBorder="1" applyAlignment="1">
      <alignment horizontal="right" vertical="center" indent="1"/>
    </xf>
    <xf numFmtId="3" fontId="8" fillId="3" borderId="64" xfId="8" applyNumberFormat="1" applyFont="1" applyFill="1" applyBorder="1" applyAlignment="1">
      <alignment horizontal="right" vertical="center" indent="1"/>
    </xf>
    <xf numFmtId="0" fontId="8" fillId="3" borderId="62" xfId="1" applyFont="1" applyFill="1" applyBorder="1" applyAlignment="1">
      <alignment horizontal="right" vertical="center"/>
    </xf>
    <xf numFmtId="0" fontId="8" fillId="0" borderId="19" xfId="7" applyFont="1" applyFill="1" applyBorder="1" applyAlignment="1">
      <alignment horizontal="right" vertical="center" wrapText="1" indent="1" readingOrder="2"/>
    </xf>
    <xf numFmtId="1" fontId="6" fillId="0" borderId="0" xfId="1" applyNumberFormat="1" applyFont="1" applyBorder="1" applyAlignment="1">
      <alignment horizontal="center" vertical="center"/>
    </xf>
    <xf numFmtId="0" fontId="10" fillId="3" borderId="57" xfId="5" applyFont="1" applyFill="1" applyBorder="1" applyAlignment="1">
      <alignment horizontal="center" vertical="center" wrapText="1"/>
    </xf>
    <xf numFmtId="3" fontId="8" fillId="3" borderId="20" xfId="10" applyNumberFormat="1" applyFont="1" applyFill="1" applyBorder="1" applyAlignment="1">
      <alignment horizontal="right" vertical="center" indent="1"/>
    </xf>
    <xf numFmtId="0" fontId="6" fillId="0" borderId="0" xfId="1" applyFont="1" applyAlignment="1">
      <alignment horizontal="center" vertical="center" wrapText="1"/>
    </xf>
    <xf numFmtId="0" fontId="10" fillId="0" borderId="0" xfId="1" applyFont="1" applyAlignment="1">
      <alignment vertical="center"/>
    </xf>
    <xf numFmtId="0" fontId="10" fillId="0" borderId="21" xfId="9" applyFont="1" applyFill="1" applyBorder="1" applyAlignment="1">
      <alignment horizontal="left" vertical="center" wrapText="1"/>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8" fillId="0" borderId="22" xfId="8" applyNumberFormat="1" applyFont="1" applyFill="1" applyBorder="1" applyAlignment="1">
      <alignment horizontal="right" vertical="center" indent="1"/>
    </xf>
    <xf numFmtId="0" fontId="8" fillId="3" borderId="19" xfId="10" applyFont="1" applyFill="1" applyBorder="1" applyAlignment="1">
      <alignment horizontal="center" vertical="center" wrapText="1"/>
    </xf>
    <xf numFmtId="3" fontId="8" fillId="3" borderId="57" xfId="8" applyNumberFormat="1" applyFont="1" applyFill="1" applyBorder="1" applyAlignment="1">
      <alignment horizontal="right" vertical="center" indent="1"/>
    </xf>
    <xf numFmtId="0" fontId="10" fillId="3" borderId="21" xfId="10" applyFont="1" applyFill="1" applyBorder="1" applyAlignment="1">
      <alignment horizontal="center" vertical="center"/>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8" fillId="0" borderId="62" xfId="7" applyFont="1" applyFill="1" applyBorder="1" applyAlignment="1">
      <alignment horizontal="right" vertical="center" wrapText="1" indent="1" readingOrder="2"/>
    </xf>
    <xf numFmtId="0" fontId="18" fillId="3" borderId="7" xfId="7" applyFont="1" applyFill="1" applyBorder="1" applyAlignment="1">
      <alignment horizontal="right" vertical="center" wrapText="1" indent="1" readingOrder="2"/>
    </xf>
    <xf numFmtId="0" fontId="8" fillId="3" borderId="54" xfId="7" applyFont="1" applyFill="1" applyBorder="1" applyAlignment="1">
      <alignment horizontal="right" vertical="center" wrapText="1" inden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0" fontId="8" fillId="0" borderId="53" xfId="7" applyFont="1" applyFill="1" applyBorder="1" applyAlignment="1">
      <alignment horizontal="right" vertical="center" wrapText="1" indent="1" readingOrder="2"/>
    </xf>
    <xf numFmtId="0" fontId="8" fillId="3" borderId="36" xfId="7" applyFont="1" applyFill="1" applyBorder="1" applyAlignment="1">
      <alignment horizontal="right" vertical="center" wrapText="1" indent="1" readingOrder="2"/>
    </xf>
    <xf numFmtId="0" fontId="10" fillId="3" borderId="38" xfId="9" applyFont="1" applyFill="1" applyBorder="1" applyAlignment="1">
      <alignment horizontal="left" vertical="center" wrapText="1" indent="1"/>
    </xf>
    <xf numFmtId="0" fontId="8" fillId="3" borderId="66" xfId="7" applyFont="1" applyFill="1" applyBorder="1" applyAlignment="1">
      <alignment horizontal="center" vertical="center" wrapText="1" readingOrder="2"/>
    </xf>
    <xf numFmtId="0" fontId="10" fillId="3" borderId="67" xfId="9" applyFont="1" applyFill="1" applyBorder="1" applyAlignment="1">
      <alignment horizontal="center" vertical="center" wrapText="1" readingOrder="2"/>
    </xf>
    <xf numFmtId="0" fontId="8" fillId="3" borderId="21" xfId="5" applyFont="1" applyFill="1" applyBorder="1" applyAlignment="1">
      <alignment horizontal="center" vertical="center" wrapText="1"/>
    </xf>
    <xf numFmtId="0" fontId="8" fillId="0" borderId="66" xfId="10" applyFont="1" applyFill="1" applyBorder="1" applyAlignment="1">
      <alignment horizontal="center" vertical="center" wrapText="1"/>
    </xf>
    <xf numFmtId="0" fontId="10" fillId="0" borderId="67" xfId="10" applyFont="1" applyFill="1" applyBorder="1" applyAlignment="1">
      <alignment horizontal="center" vertical="center"/>
    </xf>
    <xf numFmtId="0" fontId="8" fillId="3" borderId="20" xfId="5" applyFont="1" applyFill="1" applyBorder="1" applyAlignment="1">
      <alignment horizontal="center" vertical="center" wrapText="1"/>
    </xf>
    <xf numFmtId="3" fontId="8" fillId="4" borderId="56"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3" fontId="1" fillId="0" borderId="5" xfId="8" applyNumberFormat="1" applyFont="1" applyFill="1" applyBorder="1" applyAlignment="1">
      <alignment horizontal="center" vertical="center"/>
    </xf>
    <xf numFmtId="3" fontId="8" fillId="0" borderId="5" xfId="8" applyNumberFormat="1" applyFont="1" applyFill="1" applyBorder="1" applyAlignment="1">
      <alignment horizontal="center" vertical="center"/>
    </xf>
    <xf numFmtId="3" fontId="1" fillId="3" borderId="8" xfId="8" applyNumberFormat="1" applyFont="1" applyFill="1" applyBorder="1" applyAlignment="1">
      <alignment horizontal="center" vertical="center"/>
    </xf>
    <xf numFmtId="3" fontId="8" fillId="3" borderId="5" xfId="8" applyNumberFormat="1" applyFont="1" applyFill="1" applyBorder="1" applyAlignment="1">
      <alignment horizontal="center" vertical="center"/>
    </xf>
    <xf numFmtId="3" fontId="8" fillId="3" borderId="8" xfId="8" applyNumberFormat="1" applyFont="1" applyFill="1" applyBorder="1" applyAlignment="1">
      <alignment horizontal="center" vertical="center"/>
    </xf>
    <xf numFmtId="3" fontId="1" fillId="0" borderId="8" xfId="8" applyNumberFormat="1" applyFont="1" applyFill="1" applyBorder="1" applyAlignment="1">
      <alignment horizontal="center" vertical="center"/>
    </xf>
    <xf numFmtId="3" fontId="8" fillId="0" borderId="8" xfId="8" applyNumberFormat="1" applyFont="1" applyFill="1" applyBorder="1" applyAlignment="1">
      <alignment horizontal="center" vertical="center"/>
    </xf>
    <xf numFmtId="3" fontId="1" fillId="0" borderId="22" xfId="8" applyNumberFormat="1" applyFont="1" applyFill="1" applyBorder="1" applyAlignment="1">
      <alignment horizontal="center" vertical="center"/>
    </xf>
    <xf numFmtId="3" fontId="8" fillId="0" borderId="22" xfId="8" applyNumberFormat="1" applyFont="1" applyFill="1" applyBorder="1" applyAlignment="1">
      <alignment horizontal="center" vertical="center"/>
    </xf>
    <xf numFmtId="3" fontId="8" fillId="3" borderId="20" xfId="8" applyNumberFormat="1" applyFont="1" applyFill="1" applyBorder="1" applyAlignment="1">
      <alignment horizontal="center" vertical="center"/>
    </xf>
    <xf numFmtId="3" fontId="1" fillId="0" borderId="6" xfId="8" applyNumberFormat="1" applyFont="1" applyFill="1" applyBorder="1" applyAlignment="1">
      <alignment horizontal="center" vertical="center"/>
    </xf>
    <xf numFmtId="3" fontId="1" fillId="3" borderId="9" xfId="8" applyNumberFormat="1" applyFont="1" applyFill="1" applyBorder="1" applyAlignment="1">
      <alignment horizontal="center" vertical="center"/>
    </xf>
    <xf numFmtId="3" fontId="1" fillId="0" borderId="9" xfId="8" applyNumberFormat="1" applyFont="1" applyFill="1" applyBorder="1" applyAlignment="1">
      <alignment horizontal="center" vertical="center"/>
    </xf>
    <xf numFmtId="3" fontId="1" fillId="3" borderId="14" xfId="8" applyNumberFormat="1" applyFont="1" applyFill="1" applyBorder="1" applyAlignment="1">
      <alignment horizontal="center" vertical="center"/>
    </xf>
    <xf numFmtId="3" fontId="1" fillId="0" borderId="63" xfId="8" applyNumberFormat="1" applyFont="1" applyFill="1" applyBorder="1" applyAlignment="1">
      <alignment horizontal="center" vertical="center"/>
    </xf>
    <xf numFmtId="3" fontId="8" fillId="3" borderId="57" xfId="8" applyNumberFormat="1" applyFont="1" applyFill="1" applyBorder="1" applyAlignment="1">
      <alignment horizontal="center" vertical="center"/>
    </xf>
    <xf numFmtId="3" fontId="1" fillId="0" borderId="64" xfId="8" applyNumberFormat="1" applyFont="1" applyFill="1" applyBorder="1" applyAlignment="1">
      <alignment horizontal="center" vertical="center"/>
    </xf>
    <xf numFmtId="3" fontId="8" fillId="0" borderId="64" xfId="8" applyNumberFormat="1" applyFont="1" applyFill="1" applyBorder="1" applyAlignment="1">
      <alignment horizontal="center" vertical="center"/>
    </xf>
    <xf numFmtId="3" fontId="1" fillId="0" borderId="65" xfId="8" applyNumberFormat="1" applyFont="1" applyFill="1" applyBorder="1" applyAlignment="1">
      <alignment horizontal="center" vertical="center"/>
    </xf>
    <xf numFmtId="3" fontId="8" fillId="0" borderId="65" xfId="8" applyNumberFormat="1" applyFont="1" applyFill="1" applyBorder="1" applyAlignment="1">
      <alignment horizontal="center" vertical="center"/>
    </xf>
    <xf numFmtId="3" fontId="8" fillId="3" borderId="59" xfId="8" applyNumberFormat="1" applyFont="1" applyFill="1" applyBorder="1" applyAlignment="1">
      <alignment horizontal="center" vertical="center"/>
    </xf>
    <xf numFmtId="3" fontId="1" fillId="0" borderId="18" xfId="8" applyNumberFormat="1" applyFont="1" applyFill="1" applyBorder="1" applyAlignment="1">
      <alignment horizontal="center" vertical="center"/>
    </xf>
    <xf numFmtId="3" fontId="8" fillId="0" borderId="56" xfId="8" applyNumberFormat="1" applyFont="1" applyFill="1" applyBorder="1" applyAlignment="1">
      <alignment horizontal="center" vertical="center"/>
    </xf>
    <xf numFmtId="3" fontId="1" fillId="3" borderId="5" xfId="8" applyNumberFormat="1" applyFont="1" applyFill="1" applyBorder="1" applyAlignment="1">
      <alignment horizontal="center" vertical="center"/>
    </xf>
    <xf numFmtId="3" fontId="8" fillId="3" borderId="37" xfId="8" applyNumberFormat="1" applyFont="1" applyFill="1" applyBorder="1" applyAlignment="1">
      <alignment horizontal="center" vertical="center"/>
    </xf>
    <xf numFmtId="3" fontId="1" fillId="0" borderId="13" xfId="8" applyNumberFormat="1" applyFont="1" applyFill="1" applyBorder="1" applyAlignment="1">
      <alignment horizontal="center" vertical="center"/>
    </xf>
    <xf numFmtId="3" fontId="8" fillId="0" borderId="13" xfId="8" applyNumberFormat="1" applyFont="1" applyFill="1" applyBorder="1" applyAlignment="1">
      <alignment horizontal="center" vertical="center"/>
    </xf>
    <xf numFmtId="3" fontId="8" fillId="3" borderId="64" xfId="8" applyNumberFormat="1" applyFont="1" applyFill="1" applyBorder="1" applyAlignment="1">
      <alignment horizontal="center" vertical="center"/>
    </xf>
    <xf numFmtId="3" fontId="1" fillId="3" borderId="22" xfId="8" applyNumberFormat="1" applyFont="1" applyFill="1" applyBorder="1" applyAlignment="1">
      <alignment horizontal="center" vertical="center"/>
    </xf>
    <xf numFmtId="3" fontId="8" fillId="3" borderId="22" xfId="8" applyNumberFormat="1" applyFont="1" applyFill="1" applyBorder="1" applyAlignment="1">
      <alignment horizontal="center" vertical="center"/>
    </xf>
    <xf numFmtId="3" fontId="8" fillId="0" borderId="20" xfId="8" applyNumberFormat="1" applyFont="1" applyFill="1" applyBorder="1" applyAlignment="1">
      <alignment horizontal="center" vertical="center"/>
    </xf>
    <xf numFmtId="3" fontId="8" fillId="0" borderId="57" xfId="8" applyNumberFormat="1" applyFont="1" applyFill="1" applyBorder="1" applyAlignment="1">
      <alignment horizontal="center" vertical="center"/>
    </xf>
    <xf numFmtId="3" fontId="1" fillId="0" borderId="56" xfId="8" applyNumberFormat="1" applyFont="1" applyFill="1" applyBorder="1" applyAlignment="1">
      <alignment horizontal="center" vertical="center"/>
    </xf>
    <xf numFmtId="0" fontId="8" fillId="0" borderId="64" xfId="8" applyFont="1" applyFill="1" applyBorder="1" applyAlignment="1">
      <alignment horizontal="center" vertical="center"/>
    </xf>
    <xf numFmtId="0" fontId="8" fillId="3" borderId="64" xfId="8" applyFont="1" applyFill="1" applyBorder="1" applyAlignment="1">
      <alignment horizontal="center" vertical="center"/>
    </xf>
    <xf numFmtId="3" fontId="1" fillId="3" borderId="13" xfId="8" applyNumberFormat="1" applyFont="1" applyFill="1" applyBorder="1" applyAlignment="1">
      <alignment horizontal="center" vertical="center"/>
    </xf>
    <xf numFmtId="3" fontId="8" fillId="3" borderId="65" xfId="8" applyNumberFormat="1" applyFont="1" applyFill="1" applyBorder="1" applyAlignment="1">
      <alignment horizontal="center" vertical="center"/>
    </xf>
    <xf numFmtId="0" fontId="8" fillId="0" borderId="59" xfId="10" applyFont="1" applyFill="1" applyBorder="1" applyAlignment="1">
      <alignment horizontal="center" vertical="center"/>
    </xf>
    <xf numFmtId="0" fontId="8" fillId="0" borderId="59" xfId="8" applyFont="1" applyFill="1" applyBorder="1" applyAlignment="1">
      <alignment horizontal="center" vertical="center"/>
    </xf>
    <xf numFmtId="3" fontId="8" fillId="4" borderId="20" xfId="8" applyNumberFormat="1" applyFont="1" applyFill="1" applyBorder="1" applyAlignment="1">
      <alignment horizontal="center" vertical="center"/>
    </xf>
    <xf numFmtId="3" fontId="13" fillId="0" borderId="5" xfId="8" applyNumberFormat="1" applyFont="1" applyFill="1" applyBorder="1" applyAlignment="1">
      <alignment horizontal="center" vertical="center"/>
    </xf>
    <xf numFmtId="3" fontId="13" fillId="3" borderId="8" xfId="8" applyNumberFormat="1" applyFont="1" applyFill="1" applyBorder="1" applyAlignment="1">
      <alignment horizontal="center" vertical="center"/>
    </xf>
    <xf numFmtId="3" fontId="13" fillId="0" borderId="8" xfId="8" applyNumberFormat="1" applyFont="1" applyFill="1" applyBorder="1" applyAlignment="1">
      <alignment horizontal="center" vertical="center"/>
    </xf>
    <xf numFmtId="3" fontId="13" fillId="0" borderId="13" xfId="8" applyNumberFormat="1" applyFont="1" applyFill="1" applyBorder="1" applyAlignment="1">
      <alignment horizontal="center" vertical="center"/>
    </xf>
    <xf numFmtId="3" fontId="13" fillId="4" borderId="30" xfId="12" applyNumberFormat="1" applyFont="1" applyFill="1" applyBorder="1" applyAlignment="1">
      <alignment horizontal="center" vertical="center" shrinkToFit="1"/>
    </xf>
    <xf numFmtId="3" fontId="8" fillId="4" borderId="30" xfId="12" applyNumberFormat="1" applyFont="1" applyFill="1" applyBorder="1" applyAlignment="1">
      <alignment horizontal="center" vertical="center" shrinkToFit="1"/>
    </xf>
    <xf numFmtId="3" fontId="13" fillId="3" borderId="24" xfId="12" applyNumberFormat="1" applyFont="1" applyFill="1" applyBorder="1" applyAlignment="1">
      <alignment horizontal="center" vertical="center" shrinkToFit="1"/>
    </xf>
    <xf numFmtId="3" fontId="8" fillId="3" borderId="24" xfId="12" applyNumberFormat="1" applyFont="1" applyFill="1" applyBorder="1" applyAlignment="1">
      <alignment horizontal="center" vertical="center" shrinkToFit="1"/>
    </xf>
    <xf numFmtId="3" fontId="13" fillId="4" borderId="45" xfId="12" applyNumberFormat="1" applyFont="1" applyFill="1" applyBorder="1" applyAlignment="1">
      <alignment horizontal="center" vertical="center" shrinkToFit="1"/>
    </xf>
    <xf numFmtId="3" fontId="8" fillId="4" borderId="45" xfId="12" applyNumberFormat="1" applyFont="1" applyFill="1" applyBorder="1" applyAlignment="1">
      <alignment horizontal="center" vertical="center" shrinkToFit="1"/>
    </xf>
    <xf numFmtId="3" fontId="8" fillId="3" borderId="46" xfId="12" applyNumberFormat="1" applyFont="1" applyFill="1" applyBorder="1" applyAlignment="1">
      <alignment horizontal="center" vertical="center" wrapText="1" readingOrder="1"/>
    </xf>
    <xf numFmtId="3" fontId="8" fillId="3" borderId="35" xfId="8" applyNumberFormat="1" applyFont="1" applyFill="1" applyBorder="1" applyAlignment="1">
      <alignment horizontal="center" vertical="center"/>
    </xf>
    <xf numFmtId="3" fontId="13" fillId="3" borderId="22" xfId="8" applyNumberFormat="1" applyFont="1" applyFill="1" applyBorder="1" applyAlignment="1">
      <alignment horizontal="center" vertical="center"/>
    </xf>
    <xf numFmtId="3" fontId="13" fillId="3" borderId="13" xfId="8" applyNumberFormat="1" applyFont="1" applyFill="1" applyBorder="1" applyAlignment="1">
      <alignment horizontal="center" vertical="center"/>
    </xf>
    <xf numFmtId="3" fontId="8" fillId="3" borderId="13" xfId="8" applyNumberFormat="1" applyFont="1" applyFill="1" applyBorder="1" applyAlignment="1">
      <alignment horizontal="center" vertical="center"/>
    </xf>
    <xf numFmtId="3" fontId="13" fillId="0" borderId="59" xfId="8" applyNumberFormat="1" applyFont="1" applyFill="1" applyBorder="1" applyAlignment="1">
      <alignment horizontal="center" vertical="center"/>
    </xf>
    <xf numFmtId="3" fontId="8" fillId="0" borderId="59" xfId="8" applyNumberFormat="1" applyFont="1" applyFill="1" applyBorder="1" applyAlignment="1">
      <alignment horizontal="center" vertical="center"/>
    </xf>
    <xf numFmtId="3" fontId="13" fillId="3" borderId="59" xfId="8" applyNumberFormat="1" applyFont="1" applyFill="1" applyBorder="1" applyAlignment="1">
      <alignment horizontal="center" vertical="center"/>
    </xf>
    <xf numFmtId="3" fontId="13" fillId="3" borderId="5" xfId="8" applyNumberFormat="1" applyFont="1" applyFill="1" applyBorder="1" applyAlignment="1">
      <alignment horizontal="center" vertical="center"/>
    </xf>
    <xf numFmtId="3" fontId="13" fillId="0" borderId="20" xfId="8" applyNumberFormat="1" applyFont="1" applyFill="1" applyBorder="1" applyAlignment="1">
      <alignment horizontal="center" vertical="center"/>
    </xf>
    <xf numFmtId="3" fontId="13" fillId="3" borderId="50" xfId="8" applyNumberFormat="1" applyFont="1" applyFill="1" applyBorder="1" applyAlignment="1">
      <alignment horizontal="center" vertical="center"/>
    </xf>
    <xf numFmtId="3" fontId="8" fillId="3" borderId="50" xfId="8" applyNumberFormat="1" applyFont="1" applyFill="1" applyBorder="1" applyAlignment="1">
      <alignment horizontal="center" vertical="center"/>
    </xf>
    <xf numFmtId="3" fontId="13" fillId="0" borderId="57" xfId="8" applyNumberFormat="1" applyFont="1" applyFill="1" applyBorder="1" applyAlignment="1">
      <alignment horizontal="center" vertical="center"/>
    </xf>
    <xf numFmtId="0" fontId="1" fillId="0" borderId="11" xfId="1" applyBorder="1" applyAlignment="1">
      <alignment vertical="center"/>
    </xf>
    <xf numFmtId="0" fontId="1" fillId="0" borderId="0" xfId="1" applyAlignment="1">
      <alignment horizontal="right" vertical="center" readingOrder="2"/>
    </xf>
    <xf numFmtId="0" fontId="1" fillId="0" borderId="0" xfId="1" applyAlignment="1">
      <alignment vertical="center" readingOrder="1"/>
    </xf>
    <xf numFmtId="0" fontId="5" fillId="4" borderId="10" xfId="3" applyFont="1" applyFill="1" applyBorder="1" applyAlignment="1">
      <alignment vertical="center"/>
    </xf>
    <xf numFmtId="3" fontId="1" fillId="4" borderId="8" xfId="8" applyNumberFormat="1" applyFont="1" applyFill="1" applyBorder="1" applyAlignment="1">
      <alignment horizontal="center" vertical="center"/>
    </xf>
    <xf numFmtId="49" fontId="10" fillId="0" borderId="8" xfId="9" applyNumberFormat="1" applyFont="1" applyFill="1" applyBorder="1" applyAlignment="1">
      <alignment horizontal="left" vertical="center" wrapText="1" indent="1"/>
    </xf>
    <xf numFmtId="49" fontId="8" fillId="3" borderId="8" xfId="7" applyNumberFormat="1" applyFont="1" applyFill="1" applyBorder="1" applyAlignment="1">
      <alignment horizontal="right" vertical="center" wrapText="1" indent="1" readingOrder="2"/>
    </xf>
    <xf numFmtId="0" fontId="1" fillId="3" borderId="8" xfId="1" applyFont="1" applyFill="1" applyBorder="1" applyAlignment="1">
      <alignment horizontal="center" vertical="center"/>
    </xf>
    <xf numFmtId="49" fontId="10" fillId="3" borderId="8" xfId="9" applyNumberFormat="1" applyFont="1" applyFill="1" applyBorder="1" applyAlignment="1">
      <alignment horizontal="left" vertical="center" wrapText="1" indent="1"/>
    </xf>
    <xf numFmtId="49" fontId="8" fillId="0" borderId="8" xfId="7" applyNumberFormat="1" applyFont="1" applyFill="1" applyBorder="1" applyAlignment="1">
      <alignment horizontal="right" vertical="center" wrapText="1" indent="1" readingOrder="2"/>
    </xf>
    <xf numFmtId="0" fontId="1" fillId="4" borderId="8" xfId="1" applyFont="1" applyFill="1" applyBorder="1" applyAlignment="1">
      <alignment horizontal="center" vertical="center"/>
    </xf>
    <xf numFmtId="49" fontId="8" fillId="4" borderId="8" xfId="7" applyNumberFormat="1" applyFont="1" applyFill="1" applyBorder="1" applyAlignment="1">
      <alignment horizontal="right" vertical="center" wrapText="1" indent="1" readingOrder="2"/>
    </xf>
    <xf numFmtId="0" fontId="1" fillId="0" borderId="8" xfId="1" applyFont="1" applyBorder="1" applyAlignment="1">
      <alignment horizontal="center" vertical="center"/>
    </xf>
    <xf numFmtId="49" fontId="10" fillId="4" borderId="8" xfId="9" applyNumberFormat="1" applyFont="1" applyFill="1" applyBorder="1" applyAlignment="1">
      <alignment horizontal="left" vertical="center" wrapText="1" indent="1"/>
    </xf>
    <xf numFmtId="3" fontId="1" fillId="4" borderId="5" xfId="8" applyNumberFormat="1" applyFont="1" applyFill="1" applyBorder="1" applyAlignment="1">
      <alignment horizontal="center" vertical="center"/>
    </xf>
    <xf numFmtId="49" fontId="10" fillId="0" borderId="5" xfId="9" applyNumberFormat="1" applyFont="1" applyFill="1" applyBorder="1" applyAlignment="1">
      <alignment horizontal="left" vertical="center" wrapText="1" indent="1"/>
    </xf>
    <xf numFmtId="0" fontId="11" fillId="3" borderId="20" xfId="6" applyFont="1" applyFill="1" applyBorder="1" applyAlignment="1">
      <alignment horizontal="center" vertical="center" wrapText="1"/>
    </xf>
    <xf numFmtId="0" fontId="8" fillId="3" borderId="20" xfId="1" applyFont="1" applyFill="1" applyBorder="1" applyAlignment="1">
      <alignment horizontal="center" vertical="center"/>
    </xf>
    <xf numFmtId="49" fontId="8" fillId="3" borderId="20" xfId="7" applyNumberFormat="1" applyFont="1" applyFill="1" applyBorder="1" applyAlignment="1">
      <alignment horizontal="right" vertical="center" wrapText="1" indent="1" readingOrder="2"/>
    </xf>
    <xf numFmtId="49" fontId="10" fillId="3" borderId="20" xfId="9" applyNumberFormat="1" applyFont="1" applyFill="1" applyBorder="1" applyAlignment="1">
      <alignment horizontal="left" vertical="center" wrapText="1" indent="1"/>
    </xf>
    <xf numFmtId="49" fontId="18" fillId="3" borderId="20" xfId="9" applyNumberFormat="1" applyFont="1" applyFill="1" applyBorder="1" applyAlignment="1">
      <alignment horizontal="center" vertical="center" wrapText="1"/>
    </xf>
    <xf numFmtId="49" fontId="8" fillId="0" borderId="5" xfId="7" applyNumberFormat="1" applyFont="1" applyFill="1" applyBorder="1" applyAlignment="1">
      <alignment horizontal="right" vertical="center" wrapText="1" indent="1" readingOrder="2"/>
    </xf>
    <xf numFmtId="3" fontId="8" fillId="4" borderId="5" xfId="8" applyNumberFormat="1" applyFont="1" applyFill="1" applyBorder="1" applyAlignment="1">
      <alignment horizontal="center" vertical="center"/>
    </xf>
    <xf numFmtId="3" fontId="8" fillId="4" borderId="8" xfId="8" applyNumberFormat="1" applyFont="1" applyFill="1" applyBorder="1" applyAlignment="1">
      <alignment horizontal="center" vertical="center"/>
    </xf>
    <xf numFmtId="0" fontId="10" fillId="3" borderId="20" xfId="9" applyFont="1" applyFill="1" applyBorder="1" applyAlignment="1">
      <alignment horizontal="center" vertical="center" wrapText="1"/>
    </xf>
    <xf numFmtId="0" fontId="24" fillId="0" borderId="11" xfId="1" applyFont="1" applyBorder="1" applyAlignment="1">
      <alignment vertical="center"/>
    </xf>
    <xf numFmtId="0" fontId="7" fillId="0" borderId="11" xfId="1" applyFont="1" applyBorder="1" applyAlignment="1">
      <alignment vertical="center"/>
    </xf>
    <xf numFmtId="0" fontId="10" fillId="0" borderId="6" xfId="9" applyFont="1" applyFill="1" applyBorder="1" applyAlignment="1">
      <alignment horizontal="left" vertical="center" wrapText="1" indent="1"/>
    </xf>
    <xf numFmtId="0" fontId="10" fillId="3" borderId="6" xfId="9" applyFont="1" applyFill="1" applyBorder="1" applyAlignment="1">
      <alignment horizontal="left" vertical="center" wrapText="1" indent="1"/>
    </xf>
    <xf numFmtId="0" fontId="10" fillId="0" borderId="9" xfId="9" applyFont="1" applyFill="1" applyBorder="1" applyAlignment="1">
      <alignment horizontal="left" vertical="center" wrapText="1" indent="1"/>
    </xf>
    <xf numFmtId="0" fontId="10" fillId="3" borderId="9" xfId="9" applyFont="1" applyFill="1" applyBorder="1" applyAlignment="1">
      <alignment horizontal="left" vertical="center" wrapText="1" indent="1"/>
    </xf>
    <xf numFmtId="0" fontId="10" fillId="0" borderId="18" xfId="9" applyFont="1" applyFill="1" applyBorder="1" applyAlignment="1">
      <alignment horizontal="left" vertical="center" wrapText="1" indent="1"/>
    </xf>
    <xf numFmtId="0" fontId="10" fillId="0" borderId="61" xfId="9" applyFont="1" applyFill="1" applyBorder="1" applyAlignment="1">
      <alignment horizontal="left" vertical="center" wrapText="1" indent="1"/>
    </xf>
    <xf numFmtId="3" fontId="8" fillId="3" borderId="13" xfId="8" applyNumberFormat="1" applyFont="1" applyFill="1" applyBorder="1" applyAlignment="1">
      <alignment horizontal="left" vertical="center" indent="1"/>
    </xf>
    <xf numFmtId="0" fontId="10" fillId="3" borderId="63" xfId="9" applyFont="1" applyFill="1" applyBorder="1" applyAlignment="1">
      <alignment horizontal="left" vertical="center" wrapText="1" indent="1"/>
    </xf>
    <xf numFmtId="0" fontId="10" fillId="3" borderId="63" xfId="1" applyFont="1" applyFill="1" applyBorder="1" applyAlignment="1">
      <alignment horizontal="left" vertical="center"/>
    </xf>
    <xf numFmtId="0" fontId="10" fillId="0" borderId="14" xfId="9" applyFont="1" applyFill="1" applyBorder="1" applyAlignment="1">
      <alignment horizontal="left" vertical="center" wrapText="1" indent="1"/>
    </xf>
    <xf numFmtId="0" fontId="10" fillId="0" borderId="63" xfId="9" applyFont="1" applyFill="1" applyBorder="1" applyAlignment="1">
      <alignment horizontal="left" vertical="center" wrapText="1" indent="1"/>
    </xf>
    <xf numFmtId="0" fontId="10" fillId="3" borderId="14" xfId="9" applyFont="1" applyFill="1" applyBorder="1" applyAlignment="1">
      <alignment horizontal="left" vertical="center" wrapText="1" indent="1"/>
    </xf>
    <xf numFmtId="0" fontId="10" fillId="3" borderId="39" xfId="9" applyFont="1" applyFill="1" applyBorder="1" applyAlignment="1">
      <alignment horizontal="left" vertical="center" wrapText="1" indent="1"/>
    </xf>
    <xf numFmtId="0" fontId="10" fillId="0" borderId="55" xfId="9" applyFont="1" applyFill="1" applyBorder="1" applyAlignment="1">
      <alignment horizontal="left" vertical="center" wrapText="1" indent="1"/>
    </xf>
    <xf numFmtId="3" fontId="1" fillId="4" borderId="56" xfId="8" applyNumberFormat="1" applyFont="1" applyFill="1" applyBorder="1" applyAlignment="1">
      <alignment horizontal="right" vertical="center" indent="1"/>
    </xf>
    <xf numFmtId="0" fontId="24" fillId="0" borderId="0" xfId="1" applyFont="1" applyAlignment="1">
      <alignment vertical="center" wrapText="1"/>
    </xf>
    <xf numFmtId="0" fontId="8" fillId="0" borderId="54" xfId="7" applyFont="1" applyFill="1" applyBorder="1" applyAlignment="1">
      <alignment horizontal="right" vertical="center" wrapText="1" indent="1" readingOrder="2"/>
    </xf>
    <xf numFmtId="0" fontId="10" fillId="0" borderId="39" xfId="9" applyFont="1" applyFill="1" applyBorder="1" applyAlignment="1">
      <alignment horizontal="left" vertical="center" wrapText="1" indent="1"/>
    </xf>
    <xf numFmtId="0" fontId="8" fillId="3" borderId="20" xfId="5" applyFont="1" applyFill="1" applyBorder="1" applyAlignment="1">
      <alignment horizontal="center" vertical="center" wrapText="1"/>
    </xf>
    <xf numFmtId="3" fontId="1" fillId="4" borderId="8" xfId="8" applyNumberFormat="1" applyFont="1" applyFill="1" applyBorder="1" applyAlignment="1">
      <alignment horizontal="right" vertical="center" indent="1"/>
    </xf>
    <xf numFmtId="0" fontId="3" fillId="4" borderId="0" xfId="2" applyFont="1" applyFill="1" applyAlignment="1">
      <alignment vertical="center" wrapText="1"/>
    </xf>
    <xf numFmtId="0" fontId="3" fillId="4" borderId="0" xfId="3" applyFont="1" applyFill="1" applyAlignment="1">
      <alignment vertical="center" readingOrder="2"/>
    </xf>
    <xf numFmtId="0" fontId="5" fillId="4" borderId="0" xfId="3" applyFont="1" applyFill="1" applyAlignment="1">
      <alignment vertical="center"/>
    </xf>
    <xf numFmtId="3" fontId="1" fillId="3" borderId="56" xfId="8" applyNumberFormat="1" applyFont="1" applyFill="1" applyBorder="1" applyAlignment="1">
      <alignment horizontal="right" vertical="center" indent="1"/>
    </xf>
    <xf numFmtId="3" fontId="1" fillId="0" borderId="20" xfId="8" applyNumberFormat="1" applyFont="1" applyFill="1" applyBorder="1" applyAlignment="1">
      <alignment horizontal="right" vertical="center" indent="1"/>
    </xf>
    <xf numFmtId="0" fontId="8" fillId="4" borderId="7" xfId="7" applyFont="1" applyFill="1" applyBorder="1" applyAlignment="1">
      <alignment horizontal="right" vertical="center" wrapText="1" indent="1" readingOrder="2"/>
    </xf>
    <xf numFmtId="0" fontId="10" fillId="4" borderId="9" xfId="9" applyFont="1" applyFill="1" applyBorder="1" applyAlignment="1">
      <alignment horizontal="left" vertical="center" wrapText="1" indent="1"/>
    </xf>
    <xf numFmtId="49" fontId="8" fillId="3" borderId="52" xfId="7" applyNumberFormat="1" applyFont="1" applyFill="1" applyBorder="1" applyAlignment="1">
      <alignment horizontal="right" vertical="center" wrapText="1" indent="1" readingOrder="2"/>
    </xf>
    <xf numFmtId="49" fontId="8" fillId="4" borderId="52" xfId="7" applyNumberFormat="1" applyFont="1" applyFill="1" applyBorder="1" applyAlignment="1">
      <alignment horizontal="right" vertical="center" wrapText="1" indent="1" readingOrder="2"/>
    </xf>
    <xf numFmtId="0" fontId="1" fillId="3" borderId="13" xfId="1" applyFont="1" applyFill="1" applyBorder="1" applyAlignment="1">
      <alignment horizontal="center" vertical="center"/>
    </xf>
    <xf numFmtId="49" fontId="10" fillId="3" borderId="13" xfId="9" applyNumberFormat="1" applyFont="1" applyFill="1" applyBorder="1" applyAlignment="1">
      <alignment horizontal="left" vertical="center" wrapText="1" indent="1"/>
    </xf>
    <xf numFmtId="49" fontId="24" fillId="0" borderId="8" xfId="9" applyNumberFormat="1" applyFont="1" applyFill="1" applyBorder="1" applyAlignment="1">
      <alignment horizontal="left" vertical="center" wrapText="1" indent="1"/>
    </xf>
    <xf numFmtId="49" fontId="24" fillId="3" borderId="8" xfId="9" applyNumberFormat="1" applyFont="1" applyFill="1" applyBorder="1" applyAlignment="1">
      <alignment horizontal="left" vertical="center" wrapText="1" indent="1"/>
    </xf>
    <xf numFmtId="49" fontId="24" fillId="4" borderId="8" xfId="9" applyNumberFormat="1" applyFont="1" applyFill="1" applyBorder="1" applyAlignment="1">
      <alignment horizontal="left" vertical="center" wrapText="1" indent="1"/>
    </xf>
    <xf numFmtId="49" fontId="24" fillId="3" borderId="13" xfId="9" applyNumberFormat="1" applyFont="1" applyFill="1" applyBorder="1" applyAlignment="1">
      <alignment horizontal="left" vertical="center" wrapText="1" indent="1"/>
    </xf>
    <xf numFmtId="3" fontId="8" fillId="3" borderId="68" xfId="8" applyNumberFormat="1" applyFont="1" applyFill="1" applyBorder="1" applyAlignment="1">
      <alignment horizontal="center" vertical="center"/>
    </xf>
    <xf numFmtId="0" fontId="8" fillId="3" borderId="52" xfId="7" applyFont="1" applyFill="1" applyBorder="1" applyAlignment="1">
      <alignment horizontal="right" vertical="center" wrapText="1" indent="1" readingOrder="2"/>
    </xf>
    <xf numFmtId="0" fontId="10" fillId="3" borderId="18" xfId="9" applyFont="1" applyFill="1" applyBorder="1" applyAlignment="1">
      <alignment horizontal="left" vertical="center" wrapText="1" indent="1"/>
    </xf>
    <xf numFmtId="3" fontId="1" fillId="4" borderId="64" xfId="8" applyNumberFormat="1" applyFont="1" applyFill="1" applyBorder="1" applyAlignment="1">
      <alignment horizontal="center" vertical="center"/>
    </xf>
    <xf numFmtId="3" fontId="8" fillId="4" borderId="64" xfId="8" applyNumberFormat="1" applyFont="1" applyFill="1" applyBorder="1" applyAlignment="1">
      <alignment horizontal="center" vertical="center"/>
    </xf>
    <xf numFmtId="3" fontId="1" fillId="3" borderId="6" xfId="8" applyNumberFormat="1" applyFont="1" applyFill="1" applyBorder="1" applyAlignment="1">
      <alignment horizontal="center" vertical="center"/>
    </xf>
    <xf numFmtId="3" fontId="1" fillId="3" borderId="18" xfId="8" applyNumberFormat="1" applyFont="1" applyFill="1" applyBorder="1" applyAlignment="1">
      <alignment horizontal="center" vertical="center"/>
    </xf>
    <xf numFmtId="3" fontId="8" fillId="3" borderId="56" xfId="8" applyNumberFormat="1" applyFont="1" applyFill="1" applyBorder="1" applyAlignment="1">
      <alignment horizontal="center" vertical="center"/>
    </xf>
    <xf numFmtId="3" fontId="1" fillId="4" borderId="9" xfId="8" applyNumberFormat="1" applyFont="1" applyFill="1" applyBorder="1" applyAlignment="1">
      <alignment horizontal="center" vertical="center"/>
    </xf>
    <xf numFmtId="0" fontId="8" fillId="3" borderId="20" xfId="5" applyFont="1" applyFill="1" applyBorder="1" applyAlignment="1">
      <alignment horizontal="center" vertical="center" wrapText="1"/>
    </xf>
    <xf numFmtId="0" fontId="10" fillId="3" borderId="20" xfId="5" applyFont="1" applyFill="1" applyBorder="1" applyAlignment="1">
      <alignment horizontal="center" vertical="center" wrapText="1"/>
    </xf>
    <xf numFmtId="49" fontId="5" fillId="0" borderId="4" xfId="7" applyNumberFormat="1" applyFont="1" applyFill="1" applyBorder="1" applyAlignment="1">
      <alignment horizontal="right" vertical="center" wrapText="1" indent="1" readingOrder="2"/>
    </xf>
    <xf numFmtId="49" fontId="5" fillId="3" borderId="7" xfId="7" applyNumberFormat="1" applyFont="1" applyFill="1" applyBorder="1" applyAlignment="1">
      <alignment horizontal="right" vertical="center" wrapText="1" indent="1" readingOrder="2"/>
    </xf>
    <xf numFmtId="49" fontId="5" fillId="3" borderId="4" xfId="7" applyNumberFormat="1" applyFont="1" applyFill="1" applyBorder="1" applyAlignment="1">
      <alignment horizontal="right" vertical="center" wrapText="1" indent="1" readingOrder="2"/>
    </xf>
    <xf numFmtId="49" fontId="5" fillId="4" borderId="7" xfId="7" applyNumberFormat="1" applyFont="1" applyFill="1" applyBorder="1" applyAlignment="1">
      <alignment horizontal="right" vertical="center" wrapText="1" indent="1" readingOrder="2"/>
    </xf>
    <xf numFmtId="49" fontId="5" fillId="4" borderId="4" xfId="7" applyNumberFormat="1" applyFont="1" applyFill="1" applyBorder="1" applyAlignment="1">
      <alignment horizontal="right" vertical="center" wrapText="1" indent="1" readingOrder="2"/>
    </xf>
    <xf numFmtId="49" fontId="5" fillId="3" borderId="12" xfId="7" applyNumberFormat="1" applyFont="1" applyFill="1" applyBorder="1" applyAlignment="1">
      <alignment horizontal="right" vertical="center" wrapText="1" indent="1" readingOrder="2"/>
    </xf>
    <xf numFmtId="49" fontId="5" fillId="0" borderId="19" xfId="7" applyNumberFormat="1" applyFont="1" applyFill="1" applyBorder="1" applyAlignment="1">
      <alignment horizontal="right" vertical="center" wrapText="1" indent="1" readingOrder="2"/>
    </xf>
    <xf numFmtId="0" fontId="8" fillId="0" borderId="21" xfId="9" applyFont="1" applyFill="1" applyBorder="1" applyAlignment="1">
      <alignment horizontal="left" vertical="center" wrapText="1" indent="1"/>
    </xf>
    <xf numFmtId="49" fontId="8" fillId="0" borderId="6" xfId="9" applyNumberFormat="1" applyFont="1" applyFill="1" applyBorder="1" applyAlignment="1">
      <alignment horizontal="left" vertical="center" wrapText="1" indent="1"/>
    </xf>
    <xf numFmtId="49" fontId="8" fillId="3" borderId="9" xfId="9" applyNumberFormat="1" applyFont="1" applyFill="1" applyBorder="1" applyAlignment="1">
      <alignment horizontal="left" vertical="center" wrapText="1" indent="1"/>
    </xf>
    <xf numFmtId="49" fontId="8" fillId="3" borderId="6" xfId="9" applyNumberFormat="1" applyFont="1" applyFill="1" applyBorder="1" applyAlignment="1">
      <alignment horizontal="left" vertical="center" wrapText="1" indent="1"/>
    </xf>
    <xf numFmtId="49" fontId="8" fillId="4" borderId="9" xfId="9" applyNumberFormat="1" applyFont="1" applyFill="1" applyBorder="1" applyAlignment="1">
      <alignment horizontal="left" vertical="center" wrapText="1" indent="1"/>
    </xf>
    <xf numFmtId="49" fontId="8" fillId="4" borderId="6" xfId="9" applyNumberFormat="1" applyFont="1" applyFill="1" applyBorder="1" applyAlignment="1">
      <alignment horizontal="left" vertical="center" wrapText="1" indent="1"/>
    </xf>
    <xf numFmtId="49" fontId="8" fillId="3" borderId="14" xfId="9" applyNumberFormat="1" applyFont="1" applyFill="1" applyBorder="1" applyAlignment="1">
      <alignment horizontal="left" vertical="center" wrapText="1" indent="1"/>
    </xf>
    <xf numFmtId="0" fontId="5" fillId="0" borderId="60" xfId="7" applyFont="1" applyFill="1" applyBorder="1" applyAlignment="1">
      <alignment horizontal="right" vertical="center" wrapText="1" indent="1" readingOrder="2"/>
    </xf>
    <xf numFmtId="0" fontId="5" fillId="3" borderId="60" xfId="7" applyFont="1" applyFill="1" applyBorder="1" applyAlignment="1">
      <alignment horizontal="right" vertical="center" wrapText="1" indent="1" readingOrder="2"/>
    </xf>
    <xf numFmtId="0" fontId="5" fillId="4" borderId="7" xfId="7" applyFont="1" applyFill="1" applyBorder="1" applyAlignment="1">
      <alignment horizontal="right" vertical="center" wrapText="1" indent="1" readingOrder="2"/>
    </xf>
    <xf numFmtId="0" fontId="8" fillId="0" borderId="61" xfId="9" applyFont="1" applyFill="1" applyBorder="1" applyAlignment="1">
      <alignment horizontal="left" vertical="center" wrapText="1" indent="1"/>
    </xf>
    <xf numFmtId="0" fontId="8" fillId="3" borderId="61" xfId="9" applyFont="1" applyFill="1" applyBorder="1" applyAlignment="1">
      <alignment horizontal="left" vertical="center" wrapText="1" indent="1"/>
    </xf>
    <xf numFmtId="0" fontId="8" fillId="4" borderId="9" xfId="9" applyFont="1" applyFill="1" applyBorder="1" applyAlignment="1">
      <alignment horizontal="left" vertical="center" wrapText="1" indent="1"/>
    </xf>
    <xf numFmtId="0" fontId="5" fillId="3" borderId="53" xfId="7" applyFont="1" applyFill="1" applyBorder="1" applyAlignment="1">
      <alignment horizontal="right" vertical="center" wrapText="1" indent="1" readingOrder="2"/>
    </xf>
    <xf numFmtId="0" fontId="8" fillId="3" borderId="55" xfId="9" applyFont="1" applyFill="1" applyBorder="1" applyAlignment="1">
      <alignment horizontal="left" vertical="center" wrapText="1" indent="1"/>
    </xf>
    <xf numFmtId="0" fontId="5" fillId="0" borderId="19" xfId="7" applyFont="1" applyFill="1" applyBorder="1" applyAlignment="1">
      <alignment horizontal="right" vertical="center" wrapText="1" indent="1" readingOrder="2"/>
    </xf>
    <xf numFmtId="3" fontId="1" fillId="3" borderId="64" xfId="8" applyNumberFormat="1" applyFont="1" applyFill="1" applyBorder="1" applyAlignment="1">
      <alignment horizontal="right" vertical="center" indent="1"/>
    </xf>
    <xf numFmtId="3" fontId="8" fillId="4" borderId="8" xfId="8" applyNumberFormat="1" applyFont="1" applyFill="1" applyBorder="1" applyAlignment="1">
      <alignment horizontal="right" vertical="center" indent="1"/>
    </xf>
    <xf numFmtId="3" fontId="1" fillId="3" borderId="65" xfId="8" applyNumberFormat="1" applyFont="1" applyFill="1" applyBorder="1" applyAlignment="1">
      <alignment horizontal="right" vertical="center" indent="1"/>
    </xf>
    <xf numFmtId="3" fontId="8" fillId="3" borderId="65" xfId="8" applyNumberFormat="1" applyFont="1" applyFill="1" applyBorder="1" applyAlignment="1">
      <alignment horizontal="right" vertical="center" indent="1"/>
    </xf>
    <xf numFmtId="0" fontId="8" fillId="3" borderId="70" xfId="6" applyFont="1" applyFill="1" applyBorder="1" applyAlignment="1">
      <alignment horizontal="left" vertical="center" wrapText="1"/>
    </xf>
    <xf numFmtId="1" fontId="5" fillId="3" borderId="69" xfId="4" applyFont="1" applyFill="1" applyBorder="1" applyAlignment="1">
      <alignment horizontal="right" vertical="center" wrapText="1"/>
    </xf>
    <xf numFmtId="0" fontId="5" fillId="0" borderId="4" xfId="7" applyFont="1" applyFill="1" applyBorder="1" applyAlignment="1">
      <alignment horizontal="right" vertical="center" wrapText="1" indent="1" readingOrder="2"/>
    </xf>
    <xf numFmtId="0" fontId="5" fillId="3" borderId="7" xfId="7" applyFont="1" applyFill="1" applyBorder="1" applyAlignment="1">
      <alignment horizontal="right" vertical="center" wrapText="1" indent="1" readingOrder="2"/>
    </xf>
    <xf numFmtId="0" fontId="5" fillId="0" borderId="7" xfId="7" applyFont="1" applyFill="1" applyBorder="1" applyAlignment="1">
      <alignment horizontal="right" vertical="center" wrapText="1" indent="1" readingOrder="2"/>
    </xf>
    <xf numFmtId="0" fontId="5" fillId="3" borderId="12" xfId="7" applyFont="1" applyFill="1" applyBorder="1" applyAlignment="1">
      <alignment horizontal="right" vertical="center" wrapText="1" indent="1" readingOrder="2"/>
    </xf>
    <xf numFmtId="0" fontId="5" fillId="4" borderId="19" xfId="10" applyFont="1" applyFill="1" applyBorder="1" applyAlignment="1">
      <alignment horizontal="center" vertical="center" wrapText="1"/>
    </xf>
    <xf numFmtId="0" fontId="8" fillId="0" borderId="6" xfId="9" applyFont="1" applyFill="1" applyBorder="1" applyAlignment="1">
      <alignment horizontal="left" vertical="center" wrapText="1" indent="1"/>
    </xf>
    <xf numFmtId="0" fontId="8" fillId="3" borderId="9" xfId="9" applyFont="1" applyFill="1" applyBorder="1" applyAlignment="1">
      <alignment horizontal="left" vertical="center" wrapText="1" indent="1"/>
    </xf>
    <xf numFmtId="0" fontId="8" fillId="0" borderId="9" xfId="9" applyFont="1" applyFill="1" applyBorder="1" applyAlignment="1">
      <alignment horizontal="left" vertical="center" wrapText="1" indent="1"/>
    </xf>
    <xf numFmtId="0" fontId="8" fillId="3" borderId="14" xfId="9" applyFont="1" applyFill="1" applyBorder="1" applyAlignment="1">
      <alignment horizontal="left" vertical="center" wrapText="1" indent="1"/>
    </xf>
    <xf numFmtId="0" fontId="6" fillId="0" borderId="11" xfId="1" applyFont="1" applyBorder="1" applyAlignment="1">
      <alignment vertical="center" wrapText="1"/>
    </xf>
    <xf numFmtId="0" fontId="8" fillId="0" borderId="11" xfId="1" applyFont="1" applyBorder="1" applyAlignment="1">
      <alignment horizontal="right" vertical="center" readingOrder="2"/>
    </xf>
    <xf numFmtId="0" fontId="1" fillId="0" borderId="11" xfId="1" applyFont="1" applyBorder="1" applyAlignment="1">
      <alignment horizontal="right" vertical="center" readingOrder="2"/>
    </xf>
    <xf numFmtId="0" fontId="8" fillId="0" borderId="0" xfId="1" applyFont="1" applyBorder="1" applyAlignment="1">
      <alignment horizontal="right" vertical="center" readingOrder="2"/>
    </xf>
    <xf numFmtId="0" fontId="6" fillId="0" borderId="0" xfId="1" applyFont="1" applyBorder="1" applyAlignment="1">
      <alignment vertical="center" wrapText="1"/>
    </xf>
    <xf numFmtId="0" fontId="24" fillId="0" borderId="0" xfId="1" applyFont="1" applyBorder="1" applyAlignment="1">
      <alignment vertical="center"/>
    </xf>
    <xf numFmtId="0" fontId="8" fillId="0" borderId="0" xfId="1" applyFont="1" applyAlignment="1">
      <alignment horizontal="right" vertical="center"/>
    </xf>
    <xf numFmtId="3" fontId="38" fillId="0" borderId="0" xfId="11" applyNumberFormat="1" applyFont="1"/>
    <xf numFmtId="3" fontId="39" fillId="0" borderId="0" xfId="11" applyNumberFormat="1" applyFont="1"/>
    <xf numFmtId="0" fontId="38" fillId="0" borderId="0" xfId="11" applyFont="1"/>
    <xf numFmtId="0" fontId="10" fillId="3" borderId="20" xfId="5" applyFont="1" applyFill="1" applyBorder="1" applyAlignment="1">
      <alignment horizontal="center" vertical="center" wrapText="1"/>
    </xf>
    <xf numFmtId="49" fontId="10" fillId="0" borderId="6" xfId="9" applyNumberFormat="1" applyFont="1" applyFill="1" applyBorder="1" applyAlignment="1">
      <alignment horizontal="left" vertical="center" wrapText="1" indent="1"/>
    </xf>
    <xf numFmtId="49" fontId="10" fillId="3" borderId="9" xfId="9" applyNumberFormat="1" applyFont="1" applyFill="1" applyBorder="1" applyAlignment="1">
      <alignment horizontal="left" vertical="center" wrapText="1" indent="1"/>
    </xf>
    <xf numFmtId="49" fontId="10" fillId="3" borderId="14" xfId="9" applyNumberFormat="1" applyFont="1" applyFill="1" applyBorder="1" applyAlignment="1">
      <alignment horizontal="left" vertical="center" wrapText="1" indent="1"/>
    </xf>
    <xf numFmtId="0" fontId="1" fillId="4" borderId="0" xfId="1" applyFill="1" applyAlignment="1">
      <alignment vertical="center"/>
    </xf>
    <xf numFmtId="0" fontId="13" fillId="4" borderId="0" xfId="1" applyFont="1" applyFill="1" applyAlignment="1">
      <alignment horizontal="justify" vertical="center"/>
    </xf>
    <xf numFmtId="0" fontId="1" fillId="4" borderId="0" xfId="0" applyFont="1" applyFill="1" applyAlignment="1">
      <alignment vertical="center"/>
    </xf>
    <xf numFmtId="0" fontId="32" fillId="4" borderId="0" xfId="1" applyFont="1" applyFill="1" applyBorder="1" applyAlignment="1">
      <alignment horizontal="justify" vertical="center"/>
    </xf>
    <xf numFmtId="0" fontId="31" fillId="4" borderId="0" xfId="0" applyFont="1" applyFill="1" applyAlignment="1">
      <alignment horizontal="right" vertical="top" wrapText="1" indent="1"/>
    </xf>
    <xf numFmtId="0" fontId="22" fillId="4" borderId="0" xfId="1" applyFont="1" applyFill="1" applyAlignment="1">
      <alignment vertical="top"/>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6" fillId="3" borderId="9" xfId="9" applyFont="1" applyFill="1" applyBorder="1" applyAlignment="1">
      <alignment horizontal="center" vertical="center" wrapText="1"/>
    </xf>
    <xf numFmtId="0" fontId="6" fillId="3" borderId="51" xfId="9" applyFont="1" applyFill="1" applyBorder="1" applyAlignment="1">
      <alignment horizontal="center" vertical="center" wrapText="1"/>
    </xf>
    <xf numFmtId="0" fontId="6" fillId="0" borderId="6" xfId="9" applyFont="1" applyFill="1" applyBorder="1" applyAlignment="1">
      <alignment horizontal="center" vertical="center" wrapText="1"/>
    </xf>
    <xf numFmtId="0" fontId="6" fillId="0" borderId="9" xfId="9" applyFont="1" applyFill="1" applyBorder="1" applyAlignment="1">
      <alignment horizontal="center" vertical="center" wrapText="1"/>
    </xf>
    <xf numFmtId="0" fontId="5" fillId="3" borderId="7" xfId="7" applyFont="1" applyFill="1" applyBorder="1" applyAlignment="1">
      <alignment horizontal="center" vertical="center" wrapText="1" readingOrder="2"/>
    </xf>
    <xf numFmtId="0" fontId="5" fillId="0" borderId="7" xfId="7" applyFont="1" applyFill="1" applyBorder="1" applyAlignment="1">
      <alignment horizontal="center" vertical="center" wrapText="1" readingOrder="2"/>
    </xf>
    <xf numFmtId="0" fontId="5" fillId="3" borderId="49" xfId="7" applyFont="1" applyFill="1" applyBorder="1" applyAlignment="1">
      <alignment horizontal="center" vertical="center" wrapText="1" readingOrder="2"/>
    </xf>
    <xf numFmtId="0" fontId="5" fillId="0" borderId="4" xfId="7" applyFont="1" applyFill="1" applyBorder="1" applyAlignment="1">
      <alignment horizontal="center" vertical="center" wrapText="1" readingOrder="2"/>
    </xf>
    <xf numFmtId="0" fontId="6" fillId="0" borderId="48" xfId="9" applyFont="1" applyFill="1" applyBorder="1" applyAlignment="1">
      <alignment horizontal="center" vertical="center" wrapText="1"/>
    </xf>
    <xf numFmtId="0" fontId="5" fillId="0" borderId="47" xfId="7" applyFont="1" applyFill="1" applyBorder="1" applyAlignment="1">
      <alignment horizontal="center" vertical="center" wrapText="1" readingOrder="2"/>
    </xf>
    <xf numFmtId="0" fontId="5" fillId="0" borderId="36" xfId="10" applyFont="1" applyFill="1" applyBorder="1" applyAlignment="1">
      <alignment horizontal="center" vertical="center" wrapText="1"/>
    </xf>
    <xf numFmtId="0" fontId="5" fillId="0" borderId="37" xfId="10" applyFont="1" applyFill="1" applyBorder="1" applyAlignment="1">
      <alignment horizontal="center" vertical="center" wrapText="1"/>
    </xf>
    <xf numFmtId="0" fontId="8" fillId="0" borderId="37" xfId="10" applyFont="1" applyFill="1" applyBorder="1" applyAlignment="1">
      <alignment horizontal="center" vertical="center"/>
    </xf>
    <xf numFmtId="0" fontId="8" fillId="0" borderId="38" xfId="10" applyFont="1" applyFill="1" applyBorder="1" applyAlignment="1">
      <alignment horizontal="center" vertical="center"/>
    </xf>
    <xf numFmtId="1" fontId="5" fillId="3" borderId="36" xfId="4" applyFont="1" applyFill="1" applyBorder="1" applyAlignment="1">
      <alignment horizontal="center" vertical="center"/>
    </xf>
    <xf numFmtId="1" fontId="6" fillId="3" borderId="37" xfId="4" applyFont="1" applyFill="1" applyBorder="1" applyAlignment="1">
      <alignment horizontal="center" vertical="center"/>
    </xf>
    <xf numFmtId="0" fontId="8" fillId="3" borderId="37" xfId="5" applyFont="1" applyFill="1" applyBorder="1" applyAlignment="1">
      <alignment horizontal="center" vertical="center"/>
    </xf>
    <xf numFmtId="0" fontId="8" fillId="3" borderId="38" xfId="6" applyFont="1" applyFill="1" applyBorder="1" applyAlignment="1">
      <alignment horizontal="center" vertical="center" wrapText="1"/>
    </xf>
    <xf numFmtId="0" fontId="8" fillId="3" borderId="37" xfId="5" applyFont="1" applyFill="1" applyBorder="1" applyAlignment="1">
      <alignment horizontal="center" vertical="center" wrapText="1"/>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4" borderId="40" xfId="7" applyFont="1" applyFill="1" applyBorder="1" applyAlignment="1">
      <alignment horizontal="center" vertical="center" wrapText="1" readingOrder="2"/>
    </xf>
    <xf numFmtId="0" fontId="8" fillId="4" borderId="18" xfId="7" applyFont="1" applyFill="1" applyBorder="1" applyAlignment="1">
      <alignment horizontal="center" vertical="center" wrapText="1" readingOrder="2"/>
    </xf>
    <xf numFmtId="0" fontId="8" fillId="4" borderId="39" xfId="7" applyFont="1" applyFill="1" applyBorder="1" applyAlignment="1">
      <alignment horizontal="center" vertical="center" wrapText="1" readingOrder="2"/>
    </xf>
    <xf numFmtId="0" fontId="18" fillId="4" borderId="40" xfId="9" applyFont="1" applyFill="1" applyBorder="1" applyAlignment="1">
      <alignment horizontal="center" vertical="center" wrapText="1" readingOrder="2"/>
    </xf>
    <xf numFmtId="0" fontId="18" fillId="4" borderId="18" xfId="9" applyFont="1" applyFill="1" applyBorder="1" applyAlignment="1">
      <alignment horizontal="center" vertical="center" wrapText="1" readingOrder="2"/>
    </xf>
    <xf numFmtId="0" fontId="18" fillId="4" borderId="39" xfId="9" applyFont="1" applyFill="1" applyBorder="1" applyAlignment="1">
      <alignment horizontal="center" vertical="center" wrapText="1" readingOrder="2"/>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xf>
    <xf numFmtId="0" fontId="3" fillId="4" borderId="0" xfId="2" applyFont="1" applyFill="1" applyAlignment="1">
      <alignment horizontal="center" vertical="center" readingOrder="2"/>
    </xf>
    <xf numFmtId="1" fontId="8" fillId="4" borderId="10" xfId="1" applyNumberFormat="1" applyFont="1" applyFill="1" applyBorder="1" applyAlignment="1">
      <alignment horizontal="center" vertical="center"/>
    </xf>
    <xf numFmtId="1" fontId="9" fillId="3" borderId="53" xfId="4" applyFont="1" applyFill="1" applyBorder="1" applyAlignment="1">
      <alignment horizontal="center" vertical="center"/>
    </xf>
    <xf numFmtId="1" fontId="9" fillId="3" borderId="52" xfId="4" applyFont="1" applyFill="1" applyBorder="1" applyAlignment="1">
      <alignment horizontal="center" vertical="center"/>
    </xf>
    <xf numFmtId="1" fontId="9" fillId="3" borderId="54" xfId="4" applyFont="1" applyFill="1" applyBorder="1" applyAlignment="1">
      <alignment horizontal="center" vertical="center"/>
    </xf>
    <xf numFmtId="0" fontId="33" fillId="3" borderId="55" xfId="6" applyFont="1" applyFill="1" applyBorder="1" applyAlignment="1">
      <alignment horizontal="center" vertical="center" wrapText="1"/>
    </xf>
    <xf numFmtId="0" fontId="33" fillId="3" borderId="18" xfId="6" applyFont="1" applyFill="1" applyBorder="1" applyAlignment="1">
      <alignment horizontal="center" vertical="center" wrapText="1"/>
    </xf>
    <xf numFmtId="0" fontId="33" fillId="3" borderId="39" xfId="6" applyFont="1" applyFill="1" applyBorder="1" applyAlignment="1">
      <alignment horizontal="center" vertical="center" wrapText="1"/>
    </xf>
    <xf numFmtId="0" fontId="11" fillId="3" borderId="55"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9" xfId="6" applyFont="1" applyFill="1" applyBorder="1" applyAlignment="1">
      <alignment horizontal="center" vertical="center" wrapText="1"/>
    </xf>
    <xf numFmtId="0" fontId="8" fillId="3" borderId="11" xfId="5" applyFont="1" applyFill="1" applyBorder="1" applyAlignment="1">
      <alignment horizontal="center" vertical="center" wrapText="1"/>
    </xf>
    <xf numFmtId="0" fontId="8" fillId="3" borderId="53" xfId="5" applyFont="1" applyFill="1" applyBorder="1" applyAlignment="1">
      <alignment horizontal="center" vertical="center" wrapText="1"/>
    </xf>
    <xf numFmtId="0" fontId="3" fillId="4" borderId="0" xfId="2" applyFont="1" applyFill="1" applyAlignment="1">
      <alignment horizontal="center" vertical="center" wrapText="1"/>
    </xf>
    <xf numFmtId="1" fontId="34" fillId="3" borderId="60" xfId="4" applyFont="1" applyFill="1" applyBorder="1" applyAlignment="1">
      <alignment horizontal="center" vertical="center"/>
    </xf>
    <xf numFmtId="1" fontId="34" fillId="3" borderId="62" xfId="4" applyFont="1" applyFill="1" applyBorder="1" applyAlignment="1">
      <alignment horizontal="center" vertical="center"/>
    </xf>
    <xf numFmtId="0" fontId="8" fillId="3" borderId="21" xfId="5" applyFont="1" applyFill="1" applyBorder="1" applyAlignment="1">
      <alignment horizontal="center" vertical="center" wrapText="1"/>
    </xf>
    <xf numFmtId="0" fontId="8" fillId="3" borderId="58"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8" fillId="3" borderId="61" xfId="6" applyFont="1" applyFill="1" applyBorder="1" applyAlignment="1">
      <alignment horizontal="center" vertical="center" wrapText="1"/>
    </xf>
    <xf numFmtId="0" fontId="8" fillId="3" borderId="63" xfId="6" applyFont="1" applyFill="1" applyBorder="1" applyAlignment="1">
      <alignment horizontal="center" vertical="center" wrapText="1"/>
    </xf>
    <xf numFmtId="0" fontId="6" fillId="0" borderId="0" xfId="1" applyFont="1" applyBorder="1" applyAlignment="1">
      <alignment horizontal="right" vertical="center" wrapText="1"/>
    </xf>
    <xf numFmtId="0" fontId="18" fillId="0" borderId="0" xfId="1" applyFont="1" applyAlignment="1">
      <alignment horizontal="left" vertical="center" wrapText="1"/>
    </xf>
    <xf numFmtId="1" fontId="8" fillId="3" borderId="60"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62" xfId="4" applyFont="1" applyFill="1" applyBorder="1" applyAlignment="1">
      <alignment horizontal="center" vertical="center"/>
    </xf>
    <xf numFmtId="0" fontId="8" fillId="3" borderId="65" xfId="5" applyFont="1" applyFill="1" applyBorder="1" applyAlignment="1">
      <alignment horizontal="center" vertical="center"/>
    </xf>
    <xf numFmtId="0" fontId="8" fillId="3" borderId="9" xfId="6" applyFont="1" applyFill="1" applyBorder="1" applyAlignment="1">
      <alignment horizontal="center" vertical="center" wrapText="1"/>
    </xf>
    <xf numFmtId="0" fontId="10" fillId="3" borderId="20" xfId="5" applyFont="1" applyFill="1" applyBorder="1" applyAlignment="1">
      <alignment horizontal="center" vertical="center"/>
    </xf>
    <xf numFmtId="0" fontId="10" fillId="3" borderId="20" xfId="5" applyFont="1" applyFill="1" applyBorder="1" applyAlignment="1">
      <alignment horizontal="center" vertical="center" wrapText="1"/>
    </xf>
    <xf numFmtId="0" fontId="8" fillId="0" borderId="11" xfId="1" applyFont="1" applyBorder="1" applyAlignment="1">
      <alignment horizontal="right" vertical="center" wrapText="1"/>
    </xf>
    <xf numFmtId="0" fontId="24" fillId="0" borderId="11" xfId="1" applyFont="1" applyBorder="1" applyAlignment="1">
      <alignment horizontal="left" vertical="center"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3" borderId="65" xfId="5" applyFont="1" applyFill="1" applyBorder="1" applyAlignment="1">
      <alignment horizontal="center" vertical="center" wrapText="1"/>
    </xf>
    <xf numFmtId="0" fontId="8" fillId="0" borderId="0" xfId="1" applyFont="1" applyBorder="1" applyAlignment="1">
      <alignment horizontal="right" vertical="center" wrapText="1"/>
    </xf>
    <xf numFmtId="0" fontId="8" fillId="3" borderId="55" xfId="5" applyFont="1" applyFill="1" applyBorder="1" applyAlignment="1">
      <alignment horizontal="center" vertical="center" wrapText="1"/>
    </xf>
    <xf numFmtId="0" fontId="24" fillId="0" borderId="0" xfId="1" applyFont="1" applyBorder="1" applyAlignment="1">
      <alignment horizontal="left" vertical="center" wrapText="1"/>
    </xf>
    <xf numFmtId="0" fontId="3" fillId="4" borderId="0" xfId="3" applyFont="1" applyFill="1" applyAlignment="1">
      <alignment horizontal="center" vertical="center" readingOrder="2"/>
    </xf>
    <xf numFmtId="0" fontId="8" fillId="3" borderId="55" xfId="5" applyFont="1" applyFill="1" applyBorder="1" applyAlignment="1">
      <alignment horizontal="center" vertical="center"/>
    </xf>
    <xf numFmtId="0" fontId="10" fillId="3" borderId="21" xfId="5" applyFont="1" applyFill="1" applyBorder="1" applyAlignment="1">
      <alignment horizontal="center" vertical="center" wrapText="1"/>
    </xf>
    <xf numFmtId="0" fontId="41" fillId="4" borderId="0" xfId="1" applyFont="1" applyFill="1" applyAlignment="1">
      <alignment vertical="center"/>
    </xf>
    <xf numFmtId="0" fontId="40" fillId="4" borderId="0" xfId="0" applyFont="1" applyFill="1" applyAlignment="1">
      <alignment horizontal="right" vertical="top" wrapText="1" indent="1"/>
    </xf>
    <xf numFmtId="0" fontId="40" fillId="4" borderId="0" xfId="1" applyFont="1" applyFill="1" applyAlignment="1">
      <alignment horizontal="right" vertical="top" wrapText="1" indent="1"/>
    </xf>
    <xf numFmtId="0" fontId="40" fillId="4" borderId="0" xfId="0" applyFont="1" applyFill="1" applyAlignment="1">
      <alignment horizontal="right" vertical="top" wrapText="1" indent="2" readingOrder="2"/>
    </xf>
    <xf numFmtId="0" fontId="40" fillId="4" borderId="0" xfId="0" applyFont="1" applyFill="1" applyAlignment="1">
      <alignment horizontal="right" vertical="top" wrapText="1" indent="1" readingOrder="2"/>
    </xf>
    <xf numFmtId="0" fontId="40" fillId="0" borderId="0" xfId="0" applyFont="1" applyAlignment="1">
      <alignment horizontal="right" vertical="top" wrapText="1" indent="1" readingOrder="2"/>
    </xf>
    <xf numFmtId="0" fontId="42" fillId="4" borderId="0" xfId="0" applyFont="1" applyFill="1" applyAlignment="1">
      <alignment horizontal="center" vertical="center"/>
    </xf>
    <xf numFmtId="0" fontId="43" fillId="4" borderId="0" xfId="0" applyFont="1" applyFill="1" applyAlignment="1">
      <alignment horizontal="center" vertical="center" wrapText="1"/>
    </xf>
    <xf numFmtId="0" fontId="1" fillId="4" borderId="0" xfId="1" applyNumberFormat="1" applyFont="1" applyFill="1" applyAlignment="1">
      <alignment horizontal="left" vertical="top" wrapText="1" indent="1"/>
    </xf>
    <xf numFmtId="0" fontId="1" fillId="4" borderId="0" xfId="1" applyNumberFormat="1" applyFont="1" applyFill="1" applyBorder="1" applyAlignment="1">
      <alignment horizontal="left" vertical="top" wrapText="1" indent="1"/>
    </xf>
    <xf numFmtId="0" fontId="8" fillId="4" borderId="0" xfId="1" applyNumberFormat="1" applyFont="1" applyFill="1" applyAlignment="1">
      <alignment horizontal="left" vertical="top" wrapText="1" indent="1"/>
    </xf>
    <xf numFmtId="0" fontId="1" fillId="4" borderId="0" xfId="1" applyNumberFormat="1" applyFont="1" applyFill="1" applyAlignment="1">
      <alignment horizontal="left" vertical="top" wrapText="1" indent="1" readingOrder="1"/>
    </xf>
    <xf numFmtId="0" fontId="1" fillId="0" borderId="0" xfId="1" applyNumberFormat="1" applyFont="1" applyAlignment="1">
      <alignment horizontal="left" vertical="top" wrapText="1" indent="1" readingOrder="1"/>
    </xf>
  </cellXfs>
  <cellStyles count="31">
    <cellStyle name="H1" xfId="2"/>
    <cellStyle name="H1 2" xfId="28"/>
    <cellStyle name="H2" xfId="3"/>
    <cellStyle name="H2 2" xfId="29"/>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2 3" xfId="30"/>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6.xml"/><Relationship Id="rId26" Type="http://schemas.openxmlformats.org/officeDocument/2006/relationships/worksheet" Target="worksheets/sheet23.xml"/><Relationship Id="rId39" Type="http://schemas.openxmlformats.org/officeDocument/2006/relationships/calcChain" Target="calcChain.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customXml" Target="../customXml/item3.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chartsheet" Target="chartsheets/sheet3.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externalLink" Target="externalLinks/externalLink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INDIVIDUALS WITH DISABILITIES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'179'!$B$20</c:f>
              <c:strCache>
                <c:ptCount val="1"/>
                <c:pt idx="0">
                  <c:v>Qatari   قطري</c:v>
                </c:pt>
              </c:strCache>
            </c:strRef>
          </c:tx>
          <c:spPr>
            <a:solidFill>
              <a:srgbClr val="993366"/>
            </a:solidFill>
            <a:ln w="28575">
              <a:noFill/>
            </a:ln>
          </c:spPr>
          <c:invertIfNegative val="0"/>
          <c:cat>
            <c:strRef>
              <c:f>'179'!$A$21:$A$27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'179'!$B$21:$B$27</c:f>
              <c:numCache>
                <c:formatCode>#,##0</c:formatCode>
                <c:ptCount val="7"/>
                <c:pt idx="0">
                  <c:v>1005</c:v>
                </c:pt>
                <c:pt idx="1">
                  <c:v>1540</c:v>
                </c:pt>
                <c:pt idx="2">
                  <c:v>169</c:v>
                </c:pt>
                <c:pt idx="3">
                  <c:v>17</c:v>
                </c:pt>
                <c:pt idx="4">
                  <c:v>95</c:v>
                </c:pt>
                <c:pt idx="5">
                  <c:v>43</c:v>
                </c:pt>
                <c:pt idx="6">
                  <c:v>112</c:v>
                </c:pt>
              </c:numCache>
            </c:numRef>
          </c:val>
          <c:extLst xmlns:c16r2="http://schemas.microsoft.com/office/drawing/2015/06/chart">
            <c:ext xmlns:c16="http://schemas.microsoft.com/office/drawing/2014/chart" uri="{C3380CC4-5D6E-409C-BE32-E72D297353CC}">
              <c16:uniqueId val="{00000000-BB4B-492C-921A-DBEDD1C9C76E}"/>
            </c:ext>
          </c:extLst>
        </c:ser>
        <c:ser>
          <c:idx val="1"/>
          <c:order val="1"/>
          <c:tx>
            <c:strRef>
              <c:f>'179'!$C$20</c:f>
              <c:strCache>
                <c:ptCount val="1"/>
                <c:pt idx="0">
                  <c:v>Non- Qatari   غير قطري </c:v>
                </c:pt>
              </c:strCache>
            </c:strRef>
          </c:tx>
          <c:spPr>
            <a:solidFill>
              <a:schemeClr val="bg1">
                <a:lumMod val="75000"/>
              </a:schemeClr>
            </a:solidFill>
            <a:ln w="28575">
              <a:noFill/>
            </a:ln>
          </c:spPr>
          <c:invertIfNegative val="0"/>
          <c:cat>
            <c:strRef>
              <c:f>'179'!$A$21:$A$27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'179'!$C$21:$C$27</c:f>
              <c:numCache>
                <c:formatCode>#,##0</c:formatCode>
                <c:ptCount val="7"/>
                <c:pt idx="0">
                  <c:v>2197</c:v>
                </c:pt>
                <c:pt idx="1">
                  <c:v>1457</c:v>
                </c:pt>
                <c:pt idx="2">
                  <c:v>382</c:v>
                </c:pt>
                <c:pt idx="3">
                  <c:v>182</c:v>
                </c:pt>
                <c:pt idx="4">
                  <c:v>167</c:v>
                </c:pt>
                <c:pt idx="5">
                  <c:v>20</c:v>
                </c:pt>
                <c:pt idx="6">
                  <c:v>53</c:v>
                </c:pt>
              </c:numCache>
            </c:numRef>
          </c:val>
          <c:extLst xmlns:c16r2="http://schemas.microsoft.com/office/drawing/2015/06/chart">
            <c:ext xmlns:c16="http://schemas.microsoft.com/office/drawing/2014/chart" uri="{C3380CC4-5D6E-409C-BE32-E72D297353CC}">
              <c16:uniqueId val="{00000001-BB4B-492C-921A-DBEDD1C9C76E}"/>
            </c:ext>
          </c:extLst>
        </c:ser>
        <c:dLbls>
          <c:showLegendKey val="0"/>
          <c:showVal val="0"/>
          <c:showCatName val="0"/>
          <c:showSerName val="0"/>
          <c:showPercent val="0"/>
          <c:showBubbleSize val="0"/>
        </c:dLbls>
        <c:gapWidth val="150"/>
        <c:axId val="62102528"/>
        <c:axId val="62108416"/>
      </c:barChart>
      <c:catAx>
        <c:axId val="62102528"/>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62108416"/>
        <c:crosses val="autoZero"/>
        <c:auto val="1"/>
        <c:lblAlgn val="ctr"/>
        <c:lblOffset val="100"/>
        <c:noMultiLvlLbl val="0"/>
      </c:catAx>
      <c:valAx>
        <c:axId val="62108416"/>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62102528"/>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AT DISABLED CENTERS BY NATIONALITY, GENDER &amp; TYPE OF DISIBALITY</a:t>
            </a:r>
          </a:p>
          <a:p>
            <a:pPr>
              <a:defRPr sz="1400"/>
            </a:pPr>
            <a:r>
              <a:rPr lang="en-US" sz="1200" b="1">
                <a:latin typeface="Arial" pitchFamily="34" charset="0"/>
                <a:cs typeface="Arial" pitchFamily="34" charset="0"/>
              </a:rPr>
              <a:t>2017</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69800145959973625"/>
          <c:h val="0.7296511599242308"/>
        </c:manualLayout>
      </c:layout>
      <c:barChart>
        <c:barDir val="bar"/>
        <c:grouping val="clustered"/>
        <c:varyColors val="0"/>
        <c:ser>
          <c:idx val="1"/>
          <c:order val="0"/>
          <c:tx>
            <c:strRef>
              <c:f>'189'!$C$27</c:f>
              <c:strCache>
                <c:ptCount val="1"/>
                <c:pt idx="0">
                  <c:v>Non- Qatari   غير قطري </c:v>
                </c:pt>
              </c:strCache>
            </c:strRef>
          </c:tx>
          <c:spPr>
            <a:solidFill>
              <a:schemeClr val="bg1">
                <a:lumMod val="75000"/>
              </a:schemeClr>
            </a:solidFill>
          </c:spPr>
          <c:invertIfNegative val="0"/>
          <c:cat>
            <c:strRef>
              <c:f>'189'!$A$28:$A$38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'189'!$C$28:$C$38</c:f>
              <c:numCache>
                <c:formatCode>#,##0</c:formatCode>
                <c:ptCount val="11"/>
                <c:pt idx="0">
                  <c:v>175</c:v>
                </c:pt>
                <c:pt idx="1">
                  <c:v>35</c:v>
                </c:pt>
                <c:pt idx="2">
                  <c:v>373</c:v>
                </c:pt>
                <c:pt idx="3">
                  <c:v>148</c:v>
                </c:pt>
                <c:pt idx="4">
                  <c:v>933</c:v>
                </c:pt>
                <c:pt idx="5">
                  <c:v>393</c:v>
                </c:pt>
                <c:pt idx="6">
                  <c:v>646</c:v>
                </c:pt>
                <c:pt idx="7">
                  <c:v>600</c:v>
                </c:pt>
                <c:pt idx="8">
                  <c:v>1108</c:v>
                </c:pt>
                <c:pt idx="9">
                  <c:v>1188</c:v>
                </c:pt>
                <c:pt idx="10">
                  <c:v>974</c:v>
                </c:pt>
              </c:numCache>
            </c:numRef>
          </c:val>
          <c:extLst xmlns:c16r2="http://schemas.microsoft.com/office/drawing/2015/06/chart">
            <c:ext xmlns:c16="http://schemas.microsoft.com/office/drawing/2014/chart" uri="{C3380CC4-5D6E-409C-BE32-E72D297353CC}">
              <c16:uniqueId val="{00000000-F143-4278-9B84-68A88CA90F03}"/>
            </c:ext>
          </c:extLst>
        </c:ser>
        <c:ser>
          <c:idx val="0"/>
          <c:order val="1"/>
          <c:tx>
            <c:strRef>
              <c:f>'189'!$B$27</c:f>
              <c:strCache>
                <c:ptCount val="1"/>
                <c:pt idx="0">
                  <c:v>Qatari   قطري</c:v>
                </c:pt>
              </c:strCache>
            </c:strRef>
          </c:tx>
          <c:spPr>
            <a:solidFill>
              <a:srgbClr val="993366"/>
            </a:solidFill>
          </c:spPr>
          <c:invertIfNegative val="0"/>
          <c:cat>
            <c:strRef>
              <c:f>'189'!$A$28:$A$38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داون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'189'!$B$28:$B$38</c:f>
              <c:numCache>
                <c:formatCode>#,##0</c:formatCode>
                <c:ptCount val="11"/>
                <c:pt idx="0">
                  <c:v>137</c:v>
                </c:pt>
                <c:pt idx="1">
                  <c:v>23</c:v>
                </c:pt>
                <c:pt idx="2">
                  <c:v>309</c:v>
                </c:pt>
                <c:pt idx="3">
                  <c:v>93</c:v>
                </c:pt>
                <c:pt idx="4">
                  <c:v>545</c:v>
                </c:pt>
                <c:pt idx="5">
                  <c:v>378</c:v>
                </c:pt>
                <c:pt idx="6">
                  <c:v>527</c:v>
                </c:pt>
                <c:pt idx="7">
                  <c:v>836</c:v>
                </c:pt>
                <c:pt idx="8">
                  <c:v>1589</c:v>
                </c:pt>
                <c:pt idx="9">
                  <c:v>1347</c:v>
                </c:pt>
                <c:pt idx="10">
                  <c:v>1347</c:v>
                </c:pt>
              </c:numCache>
            </c:numRef>
          </c:val>
          <c:extLst xmlns:c16r2="http://schemas.microsoft.com/office/drawing/2015/06/chart">
            <c:ext xmlns:c16="http://schemas.microsoft.com/office/drawing/2014/chart" uri="{C3380CC4-5D6E-409C-BE32-E72D297353CC}">
              <c16:uniqueId val="{00000001-F143-4278-9B84-68A88CA90F03}"/>
            </c:ext>
          </c:extLst>
        </c:ser>
        <c:dLbls>
          <c:showLegendKey val="0"/>
          <c:showVal val="0"/>
          <c:showCatName val="0"/>
          <c:showSerName val="0"/>
          <c:showPercent val="0"/>
          <c:showBubbleSize val="0"/>
        </c:dLbls>
        <c:gapWidth val="91"/>
        <c:axId val="127609088"/>
        <c:axId val="127619072"/>
      </c:barChart>
      <c:catAx>
        <c:axId val="127609088"/>
        <c:scaling>
          <c:orientation val="minMax"/>
        </c:scaling>
        <c:delete val="0"/>
        <c:axPos val="l"/>
        <c:majorGridlines>
          <c:spPr>
            <a:ln w="15875">
              <a:solidFill>
                <a:schemeClr val="bg1">
                  <a:lumMod val="75000"/>
                </a:schemeClr>
              </a:solidFill>
            </a:ln>
          </c:spPr>
        </c:majorGridlines>
        <c:numFmt formatCode="General" sourceLinked="0"/>
        <c:majorTickMark val="none"/>
        <c:minorTickMark val="none"/>
        <c:tickLblPos val="nextTo"/>
        <c:txPr>
          <a:bodyPr/>
          <a:lstStyle/>
          <a:p>
            <a:pPr>
              <a:defRPr sz="1100">
                <a:latin typeface="Arial" pitchFamily="34" charset="0"/>
                <a:cs typeface="Arial" pitchFamily="34" charset="0"/>
              </a:defRPr>
            </a:pPr>
            <a:endParaRPr lang="en-US"/>
          </a:p>
        </c:txPr>
        <c:crossAx val="127619072"/>
        <c:crosses val="autoZero"/>
        <c:auto val="1"/>
        <c:lblAlgn val="r"/>
        <c:lblOffset val="100"/>
        <c:noMultiLvlLbl val="0"/>
      </c:catAx>
      <c:valAx>
        <c:axId val="127619072"/>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27609088"/>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a:t>أعداد المسجلين في مراكز ذوي الإعاقة حسب الفئات العمرية  2017</a:t>
            </a:r>
            <a:endParaRPr lang="en-US"/>
          </a:p>
        </c:rich>
      </c:tx>
      <c:overlay val="0"/>
      <c:spPr>
        <a:ln>
          <a:noFill/>
        </a:ln>
      </c:spPr>
    </c:title>
    <c:autoTitleDeleted val="0"/>
    <c:plotArea>
      <c:layout/>
      <c:barChart>
        <c:barDir val="col"/>
        <c:grouping val="clustered"/>
        <c:varyColors val="0"/>
        <c:ser>
          <c:idx val="0"/>
          <c:order val="0"/>
          <c:tx>
            <c:strRef>
              <c:f>'191'!$H$26</c:f>
              <c:strCache>
                <c:ptCount val="1"/>
                <c:pt idx="0">
                  <c:v>ذكور 
Males</c:v>
                </c:pt>
              </c:strCache>
            </c:strRef>
          </c:tx>
          <c:invertIfNegative val="0"/>
          <c:cat>
            <c:strRef>
              <c:f>'191'!$G$27:$G$29</c:f>
              <c:strCache>
                <c:ptCount val="3"/>
                <c:pt idx="0">
                  <c:v>0-14</c:v>
                </c:pt>
                <c:pt idx="1">
                  <c:v>15-34</c:v>
                </c:pt>
                <c:pt idx="2">
                  <c:v>35+</c:v>
                </c:pt>
              </c:strCache>
            </c:strRef>
          </c:cat>
          <c:val>
            <c:numRef>
              <c:f>'191'!$H$27:$H$29</c:f>
              <c:numCache>
                <c:formatCode>#,##0</c:formatCode>
                <c:ptCount val="3"/>
                <c:pt idx="0">
                  <c:v>3743</c:v>
                </c:pt>
                <c:pt idx="1">
                  <c:v>3169</c:v>
                </c:pt>
                <c:pt idx="2">
                  <c:v>1799</c:v>
                </c:pt>
              </c:numCache>
            </c:numRef>
          </c:val>
        </c:ser>
        <c:ser>
          <c:idx val="1"/>
          <c:order val="1"/>
          <c:tx>
            <c:strRef>
              <c:f>'191'!$I$26</c:f>
              <c:strCache>
                <c:ptCount val="1"/>
                <c:pt idx="0">
                  <c:v>إناث 
Females</c:v>
                </c:pt>
              </c:strCache>
            </c:strRef>
          </c:tx>
          <c:invertIfNegative val="0"/>
          <c:cat>
            <c:strRef>
              <c:f>'191'!$G$27:$G$29</c:f>
              <c:strCache>
                <c:ptCount val="3"/>
                <c:pt idx="0">
                  <c:v>0-14</c:v>
                </c:pt>
                <c:pt idx="1">
                  <c:v>15-34</c:v>
                </c:pt>
                <c:pt idx="2">
                  <c:v>35+</c:v>
                </c:pt>
              </c:strCache>
            </c:strRef>
          </c:cat>
          <c:val>
            <c:numRef>
              <c:f>'191'!$I$27:$I$29</c:f>
              <c:numCache>
                <c:formatCode>#,##0</c:formatCode>
                <c:ptCount val="3"/>
                <c:pt idx="0">
                  <c:v>2023</c:v>
                </c:pt>
                <c:pt idx="1">
                  <c:v>1902</c:v>
                </c:pt>
                <c:pt idx="2">
                  <c:v>1068</c:v>
                </c:pt>
              </c:numCache>
            </c:numRef>
          </c:val>
        </c:ser>
        <c:dLbls>
          <c:showLegendKey val="0"/>
          <c:showVal val="0"/>
          <c:showCatName val="0"/>
          <c:showSerName val="0"/>
          <c:showPercent val="0"/>
          <c:showBubbleSize val="0"/>
        </c:dLbls>
        <c:gapWidth val="150"/>
        <c:axId val="63251968"/>
        <c:axId val="63253504"/>
      </c:barChart>
      <c:catAx>
        <c:axId val="63251968"/>
        <c:scaling>
          <c:orientation val="minMax"/>
        </c:scaling>
        <c:delete val="0"/>
        <c:axPos val="b"/>
        <c:majorGridlines>
          <c:spPr>
            <a:ln>
              <a:solidFill>
                <a:schemeClr val="bg1">
                  <a:lumMod val="85000"/>
                </a:schemeClr>
              </a:solidFill>
            </a:ln>
          </c:spPr>
        </c:majorGridlines>
        <c:majorTickMark val="none"/>
        <c:minorTickMark val="none"/>
        <c:tickLblPos val="nextTo"/>
        <c:crossAx val="63253504"/>
        <c:crosses val="autoZero"/>
        <c:auto val="1"/>
        <c:lblAlgn val="ctr"/>
        <c:lblOffset val="100"/>
        <c:noMultiLvlLbl val="0"/>
      </c:catAx>
      <c:valAx>
        <c:axId val="63253504"/>
        <c:scaling>
          <c:orientation val="minMax"/>
        </c:scaling>
        <c:delete val="0"/>
        <c:axPos val="l"/>
        <c:majorGridlines>
          <c:spPr>
            <a:ln>
              <a:solidFill>
                <a:schemeClr val="bg1">
                  <a:lumMod val="85000"/>
                </a:schemeClr>
              </a:solidFill>
            </a:ln>
          </c:spPr>
        </c:majorGridlines>
        <c:numFmt formatCode="#,##0" sourceLinked="1"/>
        <c:majorTickMark val="none"/>
        <c:minorTickMark val="none"/>
        <c:tickLblPos val="nextTo"/>
        <c:txPr>
          <a:bodyPr/>
          <a:lstStyle/>
          <a:p>
            <a:pPr>
              <a:defRPr sz="1000">
                <a:latin typeface="Arial" panose="020B0604020202020204" pitchFamily="34" charset="0"/>
                <a:cs typeface="Arial" panose="020B0604020202020204" pitchFamily="34" charset="0"/>
              </a:defRPr>
            </a:pPr>
            <a:endParaRPr lang="en-US"/>
          </a:p>
        </c:txPr>
        <c:crossAx val="63251968"/>
        <c:crosses val="autoZero"/>
        <c:crossBetween val="between"/>
      </c:valAx>
    </c:plotArea>
    <c:legend>
      <c:legendPos val="r"/>
      <c:overlay val="0"/>
    </c:legend>
    <c:plotVisOnly val="1"/>
    <c:dispBlanksAs val="gap"/>
    <c:showDLblsOverMax val="0"/>
  </c:chart>
  <c:txPr>
    <a:bodyPr/>
    <a:lstStyle/>
    <a:p>
      <a:pPr>
        <a:defRPr sz="1200">
          <a:latin typeface="Sakkal Majalla" panose="02000000000000000000" pitchFamily="2" charset="-78"/>
          <a:cs typeface="Sakkal Majalla" panose="02000000000000000000" pitchFamily="2" charset="-78"/>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AT DISABLED CENTERS BY NATIONALITY&amp; AGE GROUPS</a:t>
            </a:r>
          </a:p>
          <a:p>
            <a:pPr>
              <a:defRPr sz="1400"/>
            </a:pPr>
            <a:r>
              <a:rPr lang="en-US" sz="1200" b="1">
                <a:latin typeface="Arial" pitchFamily="34" charset="0"/>
                <a:cs typeface="Arial" pitchFamily="34" charset="0"/>
              </a:rPr>
              <a:t>2017</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08097576118E-2"/>
          <c:y val="0.20488894356955381"/>
          <c:w val="0.87792717207277715"/>
          <c:h val="0.67818786620341276"/>
        </c:manualLayout>
      </c:layout>
      <c:barChart>
        <c:barDir val="col"/>
        <c:grouping val="clustered"/>
        <c:varyColors val="0"/>
        <c:ser>
          <c:idx val="0"/>
          <c:order val="0"/>
          <c:tx>
            <c:strRef>
              <c:f>'191'!$B$26</c:f>
              <c:strCache>
                <c:ptCount val="1"/>
                <c:pt idx="0">
                  <c:v>Qatari   قطري</c:v>
                </c:pt>
              </c:strCache>
            </c:strRef>
          </c:tx>
          <c:spPr>
            <a:ln>
              <a:noFill/>
            </a:ln>
          </c:spPr>
          <c:invertIfNegative val="0"/>
          <c:cat>
            <c:strRef>
              <c:f>'191'!$A$27:$A$40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'191'!$B$27:$B$40</c:f>
              <c:numCache>
                <c:formatCode>#,##0</c:formatCode>
                <c:ptCount val="14"/>
                <c:pt idx="0">
                  <c:v>291</c:v>
                </c:pt>
                <c:pt idx="1">
                  <c:v>1162</c:v>
                </c:pt>
                <c:pt idx="2">
                  <c:v>1137</c:v>
                </c:pt>
                <c:pt idx="3">
                  <c:v>1065</c:v>
                </c:pt>
                <c:pt idx="4">
                  <c:v>722</c:v>
                </c:pt>
                <c:pt idx="5">
                  <c:v>518</c:v>
                </c:pt>
                <c:pt idx="6">
                  <c:v>408</c:v>
                </c:pt>
                <c:pt idx="7">
                  <c:v>335</c:v>
                </c:pt>
                <c:pt idx="8">
                  <c:v>309</c:v>
                </c:pt>
                <c:pt idx="9">
                  <c:v>269</c:v>
                </c:pt>
                <c:pt idx="10">
                  <c:v>237</c:v>
                </c:pt>
                <c:pt idx="11">
                  <c:v>166</c:v>
                </c:pt>
                <c:pt idx="12">
                  <c:v>154</c:v>
                </c:pt>
                <c:pt idx="13">
                  <c:v>358</c:v>
                </c:pt>
              </c:numCache>
            </c:numRef>
          </c:val>
          <c:extLst xmlns:c16r2="http://schemas.microsoft.com/office/drawing/2015/06/chart">
            <c:ext xmlns:c16="http://schemas.microsoft.com/office/drawing/2014/chart" uri="{C3380CC4-5D6E-409C-BE32-E72D297353CC}">
              <c16:uniqueId val="{00000000-A5FD-4285-B04E-DAC55D5BA894}"/>
            </c:ext>
          </c:extLst>
        </c:ser>
        <c:ser>
          <c:idx val="1"/>
          <c:order val="1"/>
          <c:tx>
            <c:strRef>
              <c:f>'191'!$C$26</c:f>
              <c:strCache>
                <c:ptCount val="1"/>
                <c:pt idx="0">
                  <c:v>Non- Qatari   غير قطري </c:v>
                </c:pt>
              </c:strCache>
            </c:strRef>
          </c:tx>
          <c:spPr>
            <a:ln>
              <a:noFill/>
            </a:ln>
          </c:spPr>
          <c:invertIfNegative val="0"/>
          <c:cat>
            <c:strRef>
              <c:f>'191'!$A$27:$A$40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'191'!$C$27:$C$40</c:f>
              <c:numCache>
                <c:formatCode>#,##0</c:formatCode>
                <c:ptCount val="14"/>
                <c:pt idx="0">
                  <c:v>520</c:v>
                </c:pt>
                <c:pt idx="1">
                  <c:v>1439</c:v>
                </c:pt>
                <c:pt idx="2">
                  <c:v>1217</c:v>
                </c:pt>
                <c:pt idx="3">
                  <c:v>1006</c:v>
                </c:pt>
                <c:pt idx="4">
                  <c:v>577</c:v>
                </c:pt>
                <c:pt idx="5">
                  <c:v>418</c:v>
                </c:pt>
                <c:pt idx="6">
                  <c:v>357</c:v>
                </c:pt>
                <c:pt idx="7">
                  <c:v>254</c:v>
                </c:pt>
                <c:pt idx="8">
                  <c:v>215</c:v>
                </c:pt>
                <c:pt idx="9">
                  <c:v>150</c:v>
                </c:pt>
                <c:pt idx="10">
                  <c:v>114</c:v>
                </c:pt>
                <c:pt idx="11">
                  <c:v>81</c:v>
                </c:pt>
                <c:pt idx="12">
                  <c:v>84</c:v>
                </c:pt>
                <c:pt idx="13">
                  <c:v>141</c:v>
                </c:pt>
              </c:numCache>
            </c:numRef>
          </c:val>
          <c:extLst xmlns:c16r2="http://schemas.microsoft.com/office/drawing/2015/06/chart">
            <c:ext xmlns:c16="http://schemas.microsoft.com/office/drawing/2014/chart" uri="{C3380CC4-5D6E-409C-BE32-E72D297353CC}">
              <c16:uniqueId val="{00000001-A5FD-4285-B04E-DAC55D5BA894}"/>
            </c:ext>
          </c:extLst>
        </c:ser>
        <c:dLbls>
          <c:showLegendKey val="0"/>
          <c:showVal val="0"/>
          <c:showCatName val="0"/>
          <c:showSerName val="0"/>
          <c:showPercent val="0"/>
          <c:showBubbleSize val="0"/>
        </c:dLbls>
        <c:gapWidth val="150"/>
        <c:axId val="63386752"/>
        <c:axId val="63388288"/>
      </c:barChart>
      <c:catAx>
        <c:axId val="63386752"/>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63388288"/>
        <c:crosses val="autoZero"/>
        <c:auto val="1"/>
        <c:lblAlgn val="ctr"/>
        <c:lblOffset val="100"/>
        <c:noMultiLvlLbl val="0"/>
      </c:catAx>
      <c:valAx>
        <c:axId val="63388288"/>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63386752"/>
        <c:crosses val="autoZero"/>
        <c:crossBetween val="between"/>
      </c:valAx>
    </c:plotArea>
    <c:legend>
      <c:legendPos val="r"/>
      <c:layout>
        <c:manualLayout>
          <c:xMode val="edge"/>
          <c:yMode val="edge"/>
          <c:x val="0.55806857887241235"/>
          <c:y val="0.14991240157480315"/>
          <c:w val="0.39816062605675456"/>
          <c:h val="5.1149606299212586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a16="http://schemas.microsoft.com/office/drawing/2014/main" xmlns=""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485775</xdr:colOff>
      <xdr:row>0</xdr:row>
      <xdr:rowOff>95250</xdr:rowOff>
    </xdr:from>
    <xdr:to>
      <xdr:col>12</xdr:col>
      <xdr:colOff>1171575</xdr:colOff>
      <xdr:row>2</xdr:row>
      <xdr:rowOff>323850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875900"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1276350</xdr:colOff>
      <xdr:row>0</xdr:row>
      <xdr:rowOff>76200</xdr:rowOff>
    </xdr:from>
    <xdr:to>
      <xdr:col>10</xdr:col>
      <xdr:colOff>1962150</xdr:colOff>
      <xdr:row>2</xdr:row>
      <xdr:rowOff>304800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665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1657350</xdr:colOff>
      <xdr:row>0</xdr:row>
      <xdr:rowOff>66675</xdr:rowOff>
    </xdr:from>
    <xdr:to>
      <xdr:col>10</xdr:col>
      <xdr:colOff>2343150</xdr:colOff>
      <xdr:row>2</xdr:row>
      <xdr:rowOff>295275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1171575</xdr:colOff>
      <xdr:row>0</xdr:row>
      <xdr:rowOff>76200</xdr:rowOff>
    </xdr:from>
    <xdr:to>
      <xdr:col>10</xdr:col>
      <xdr:colOff>1857375</xdr:colOff>
      <xdr:row>2</xdr:row>
      <xdr:rowOff>304800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570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2133600</xdr:colOff>
      <xdr:row>0</xdr:row>
      <xdr:rowOff>66675</xdr:rowOff>
    </xdr:from>
    <xdr:to>
      <xdr:col>10</xdr:col>
      <xdr:colOff>2819400</xdr:colOff>
      <xdr:row>3</xdr:row>
      <xdr:rowOff>66675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904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1162050</xdr:colOff>
      <xdr:row>0</xdr:row>
      <xdr:rowOff>66675</xdr:rowOff>
    </xdr:from>
    <xdr:to>
      <xdr:col>10</xdr:col>
      <xdr:colOff>1847850</xdr:colOff>
      <xdr:row>2</xdr:row>
      <xdr:rowOff>295275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713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18059" cy="6096000"/>
    <xdr:graphicFrame macro="">
      <xdr:nvGraphicFramePr>
        <xdr:cNvPr id="2" name="Chart 1">
          <a:extLst>
            <a:ext uri="{FF2B5EF4-FFF2-40B4-BE49-F238E27FC236}">
              <a16:creationId xmlns:a16="http://schemas.microsoft.com/office/drawing/2014/main" xmlns=""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0.00507</cdr:x>
      <cdr:y>0.00833</cdr:y>
    </cdr:from>
    <cdr:to>
      <cdr:x>0.07353</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35</xdr:row>
      <xdr:rowOff>0</xdr:rowOff>
    </xdr:from>
    <xdr:to>
      <xdr:col>11</xdr:col>
      <xdr:colOff>3810</xdr:colOff>
      <xdr:row>37</xdr:row>
      <xdr:rowOff>77693</xdr:rowOff>
    </xdr:to>
    <xdr:pic>
      <xdr:nvPicPr>
        <xdr:cNvPr id="2" name="Picture 1" descr="Ministry of Development Planning and Statistics.jpg">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10230745350" y="66675"/>
          <a:ext cx="3810" cy="626333"/>
        </a:xfrm>
        <a:prstGeom prst="rect">
          <a:avLst/>
        </a:prstGeom>
      </xdr:spPr>
    </xdr:pic>
    <xdr:clientData/>
  </xdr:twoCellAnchor>
  <xdr:twoCellAnchor editAs="oneCell">
    <xdr:from>
      <xdr:col>10</xdr:col>
      <xdr:colOff>1104900</xdr:colOff>
      <xdr:row>0</xdr:row>
      <xdr:rowOff>66675</xdr:rowOff>
    </xdr:from>
    <xdr:to>
      <xdr:col>11</xdr:col>
      <xdr:colOff>3810</xdr:colOff>
      <xdr:row>3</xdr:row>
      <xdr:rowOff>30068</xdr:rowOff>
    </xdr:to>
    <xdr:pic>
      <xdr:nvPicPr>
        <xdr:cNvPr id="3" name="Picture 2" descr="Ministry of Development Planning and Statistics.jpg">
          <a:extLst>
            <a:ext uri="{FF2B5EF4-FFF2-40B4-BE49-F238E27FC236}">
              <a16:creationId xmlns:a16="http://schemas.microsoft.com/office/drawing/2014/main" xmlns=""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10231172070" y="66675"/>
          <a:ext cx="742950" cy="626333"/>
        </a:xfrm>
        <a:prstGeom prst="rect">
          <a:avLst/>
        </a:prstGeom>
      </xdr:spPr>
    </xdr:pic>
    <xdr:clientData/>
  </xdr:twoCellAnchor>
  <xdr:twoCellAnchor editAs="oneCell">
    <xdr:from>
      <xdr:col>16</xdr:col>
      <xdr:colOff>1285875</xdr:colOff>
      <xdr:row>0</xdr:row>
      <xdr:rowOff>57150</xdr:rowOff>
    </xdr:from>
    <xdr:to>
      <xdr:col>16</xdr:col>
      <xdr:colOff>1971675</xdr:colOff>
      <xdr:row>3</xdr:row>
      <xdr:rowOff>57150</xdr:rowOff>
    </xdr:to>
    <xdr:pic>
      <xdr:nvPicPr>
        <xdr:cNvPr id="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77361300" y="571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6</xdr:col>
      <xdr:colOff>333375</xdr:colOff>
      <xdr:row>32</xdr:row>
      <xdr:rowOff>161924</xdr:rowOff>
    </xdr:from>
    <xdr:to>
      <xdr:col>11</xdr:col>
      <xdr:colOff>200025</xdr:colOff>
      <xdr:row>43</xdr:row>
      <xdr:rowOff>157161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1143000</xdr:colOff>
      <xdr:row>0</xdr:row>
      <xdr:rowOff>66675</xdr:rowOff>
    </xdr:from>
    <xdr:to>
      <xdr:col>10</xdr:col>
      <xdr:colOff>1828800</xdr:colOff>
      <xdr:row>3</xdr:row>
      <xdr:rowOff>66675</xdr:rowOff>
    </xdr:to>
    <xdr:pic>
      <xdr:nvPicPr>
        <xdr:cNvPr id="4"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15904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2409825</xdr:colOff>
      <xdr:row>0</xdr:row>
      <xdr:rowOff>485775</xdr:rowOff>
    </xdr:from>
    <xdr:to>
      <xdr:col>2</xdr:col>
      <xdr:colOff>400050</xdr:colOff>
      <xdr:row>3</xdr:row>
      <xdr:rowOff>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905475" y="485775"/>
          <a:ext cx="8477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xmlns=""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10</xdr:col>
      <xdr:colOff>1352550</xdr:colOff>
      <xdr:row>0</xdr:row>
      <xdr:rowOff>76200</xdr:rowOff>
    </xdr:from>
    <xdr:to>
      <xdr:col>10</xdr:col>
      <xdr:colOff>2038350</xdr:colOff>
      <xdr:row>3</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332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771525</xdr:colOff>
      <xdr:row>0</xdr:row>
      <xdr:rowOff>76200</xdr:rowOff>
    </xdr:from>
    <xdr:to>
      <xdr:col>13</xdr:col>
      <xdr:colOff>1457325</xdr:colOff>
      <xdr:row>2</xdr:row>
      <xdr:rowOff>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19962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962025</xdr:colOff>
      <xdr:row>0</xdr:row>
      <xdr:rowOff>76200</xdr:rowOff>
    </xdr:from>
    <xdr:to>
      <xdr:col>10</xdr:col>
      <xdr:colOff>1647825</xdr:colOff>
      <xdr:row>2</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942975</xdr:colOff>
      <xdr:row>0</xdr:row>
      <xdr:rowOff>76200</xdr:rowOff>
    </xdr:from>
    <xdr:to>
      <xdr:col>13</xdr:col>
      <xdr:colOff>1628775</xdr:colOff>
      <xdr:row>2</xdr:row>
      <xdr:rowOff>47625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091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962025</xdr:colOff>
      <xdr:row>0</xdr:row>
      <xdr:rowOff>104775</xdr:rowOff>
    </xdr:from>
    <xdr:to>
      <xdr:col>10</xdr:col>
      <xdr:colOff>1647825</xdr:colOff>
      <xdr:row>2</xdr:row>
      <xdr:rowOff>47625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1047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771525</xdr:colOff>
      <xdr:row>0</xdr:row>
      <xdr:rowOff>85725</xdr:rowOff>
    </xdr:from>
    <xdr:to>
      <xdr:col>13</xdr:col>
      <xdr:colOff>1457325</xdr:colOff>
      <xdr:row>2</xdr:row>
      <xdr:rowOff>57150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186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971550</xdr:colOff>
      <xdr:row>0</xdr:row>
      <xdr:rowOff>76200</xdr:rowOff>
    </xdr:from>
    <xdr:to>
      <xdr:col>10</xdr:col>
      <xdr:colOff>1657350</xdr:colOff>
      <xdr:row>2</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5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13</xdr:col>
      <xdr:colOff>752475</xdr:colOff>
      <xdr:row>0</xdr:row>
      <xdr:rowOff>85725</xdr:rowOff>
    </xdr:from>
    <xdr:to>
      <xdr:col>13</xdr:col>
      <xdr:colOff>1438275</xdr:colOff>
      <xdr:row>2</xdr:row>
      <xdr:rowOff>19050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3772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895350</xdr:colOff>
      <xdr:row>0</xdr:row>
      <xdr:rowOff>85725</xdr:rowOff>
    </xdr:from>
    <xdr:to>
      <xdr:col>10</xdr:col>
      <xdr:colOff>1581150</xdr:colOff>
      <xdr:row>3</xdr:row>
      <xdr:rowOff>95250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981075</xdr:colOff>
      <xdr:row>0</xdr:row>
      <xdr:rowOff>66675</xdr:rowOff>
    </xdr:from>
    <xdr:to>
      <xdr:col>10</xdr:col>
      <xdr:colOff>1666875</xdr:colOff>
      <xdr:row>2</xdr:row>
      <xdr:rowOff>9525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28425"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771525</xdr:colOff>
      <xdr:row>0</xdr:row>
      <xdr:rowOff>85725</xdr:rowOff>
    </xdr:from>
    <xdr:to>
      <xdr:col>13</xdr:col>
      <xdr:colOff>1457325</xdr:colOff>
      <xdr:row>2</xdr:row>
      <xdr:rowOff>85725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28200"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962025</xdr:colOff>
      <xdr:row>0</xdr:row>
      <xdr:rowOff>85725</xdr:rowOff>
    </xdr:from>
    <xdr:to>
      <xdr:col>10</xdr:col>
      <xdr:colOff>1647825</xdr:colOff>
      <xdr:row>2</xdr:row>
      <xdr:rowOff>104775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47475" y="857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952500</xdr:colOff>
      <xdr:row>0</xdr:row>
      <xdr:rowOff>66675</xdr:rowOff>
    </xdr:from>
    <xdr:to>
      <xdr:col>13</xdr:col>
      <xdr:colOff>1638300</xdr:colOff>
      <xdr:row>2</xdr:row>
      <xdr:rowOff>19050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2282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10</xdr:col>
      <xdr:colOff>990600</xdr:colOff>
      <xdr:row>0</xdr:row>
      <xdr:rowOff>76200</xdr:rowOff>
    </xdr:from>
    <xdr:to>
      <xdr:col>10</xdr:col>
      <xdr:colOff>1676400</xdr:colOff>
      <xdr:row>2</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18900" y="7620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10</xdr:col>
      <xdr:colOff>514350</xdr:colOff>
      <xdr:row>0</xdr:row>
      <xdr:rowOff>66675</xdr:rowOff>
    </xdr:from>
    <xdr:to>
      <xdr:col>10</xdr:col>
      <xdr:colOff>1200150</xdr:colOff>
      <xdr:row>1</xdr:row>
      <xdr:rowOff>28575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59040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4</xdr:col>
      <xdr:colOff>1066800</xdr:colOff>
      <xdr:row>0</xdr:row>
      <xdr:rowOff>95250</xdr:rowOff>
    </xdr:from>
    <xdr:to>
      <xdr:col>4</xdr:col>
      <xdr:colOff>1752600</xdr:colOff>
      <xdr:row>1</xdr:row>
      <xdr:rowOff>38100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5714725" y="95250"/>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0.0792</cdr:x>
      <cdr:y>0.12083</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666750</xdr:colOff>
      <xdr:row>0</xdr:row>
      <xdr:rowOff>66675</xdr:rowOff>
    </xdr:from>
    <xdr:to>
      <xdr:col>10</xdr:col>
      <xdr:colOff>1352550</xdr:colOff>
      <xdr:row>2</xdr:row>
      <xdr:rowOff>257175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1085850</xdr:colOff>
      <xdr:row>0</xdr:row>
      <xdr:rowOff>66675</xdr:rowOff>
    </xdr:from>
    <xdr:to>
      <xdr:col>10</xdr:col>
      <xdr:colOff>1771650</xdr:colOff>
      <xdr:row>3</xdr:row>
      <xdr:rowOff>76200</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76050" y="6667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408215</xdr:colOff>
      <xdr:row>0</xdr:row>
      <xdr:rowOff>58316</xdr:rowOff>
    </xdr:from>
    <xdr:to>
      <xdr:col>12</xdr:col>
      <xdr:colOff>1094015</xdr:colOff>
      <xdr:row>3</xdr:row>
      <xdr:rowOff>73478</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4415577" y="58316"/>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1009650</xdr:colOff>
      <xdr:row>0</xdr:row>
      <xdr:rowOff>123825</xdr:rowOff>
    </xdr:from>
    <xdr:to>
      <xdr:col>10</xdr:col>
      <xdr:colOff>1695450</xdr:colOff>
      <xdr:row>2</xdr:row>
      <xdr:rowOff>352425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85575" y="123825"/>
          <a:ext cx="6858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view="pageBreakPreview" zoomScale="98" zoomScaleNormal="100" zoomScaleSheetLayoutView="98" workbookViewId="0">
      <selection activeCell="A14" sqref="A14"/>
    </sheetView>
  </sheetViews>
  <sheetFormatPr defaultColWidth="9.140625" defaultRowHeight="12.75"/>
  <cols>
    <col min="1" max="1" width="74.85546875" style="1" customWidth="1"/>
    <col min="2" max="16384" width="9.140625" style="1"/>
  </cols>
  <sheetData>
    <row r="2" spans="1:1" ht="66" customHeight="1">
      <c r="A2" s="44"/>
    </row>
    <row r="3" spans="1:1" ht="35.25">
      <c r="A3" s="45" t="s">
        <v>245</v>
      </c>
    </row>
    <row r="4" spans="1:1" ht="26.25">
      <c r="A4" s="46"/>
    </row>
    <row r="5" spans="1:1" ht="20.25">
      <c r="A5" s="47"/>
    </row>
    <row r="7" spans="1:1" ht="42" customHeight="1"/>
    <row r="25" spans="1:1" ht="6.75" customHeight="1"/>
    <row r="26" spans="1:1" ht="20.25">
      <c r="A26" s="48"/>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N3" sqref="N3"/>
    </sheetView>
  </sheetViews>
  <sheetFormatPr defaultColWidth="9.140625" defaultRowHeight="12.75"/>
  <cols>
    <col min="1" max="1" width="30.7109375" style="36" customWidth="1"/>
    <col min="2" max="10" width="8.7109375" style="36" customWidth="1"/>
    <col min="11" max="11" width="30.7109375" style="36" customWidth="1"/>
    <col min="12" max="16384" width="9.140625" style="36"/>
  </cols>
  <sheetData>
    <row r="1" spans="1:12" ht="18">
      <c r="A1" s="451" t="s">
        <v>403</v>
      </c>
      <c r="B1" s="451"/>
      <c r="C1" s="451"/>
      <c r="D1" s="451"/>
      <c r="E1" s="451"/>
      <c r="F1" s="451"/>
      <c r="G1" s="451"/>
      <c r="H1" s="451"/>
      <c r="I1" s="451"/>
      <c r="J1" s="451"/>
      <c r="K1" s="451"/>
    </row>
    <row r="2" spans="1:12" ht="18">
      <c r="A2" s="454" t="s">
        <v>234</v>
      </c>
      <c r="B2" s="454"/>
      <c r="C2" s="454"/>
      <c r="D2" s="454"/>
      <c r="E2" s="454"/>
      <c r="F2" s="454"/>
      <c r="G2" s="454"/>
      <c r="H2" s="454"/>
      <c r="I2" s="454"/>
      <c r="J2" s="454"/>
      <c r="K2" s="454"/>
    </row>
    <row r="3" spans="1:12" ht="35.25" customHeight="1">
      <c r="A3" s="452" t="s">
        <v>372</v>
      </c>
      <c r="B3" s="452"/>
      <c r="C3" s="452"/>
      <c r="D3" s="452"/>
      <c r="E3" s="452"/>
      <c r="F3" s="452"/>
      <c r="G3" s="452"/>
      <c r="H3" s="452"/>
      <c r="I3" s="452"/>
      <c r="J3" s="452"/>
      <c r="K3" s="452"/>
    </row>
    <row r="4" spans="1:12" ht="15.75">
      <c r="A4" s="453" t="s">
        <v>363</v>
      </c>
      <c r="B4" s="453"/>
      <c r="C4" s="453"/>
      <c r="D4" s="453"/>
      <c r="E4" s="453"/>
      <c r="F4" s="453"/>
      <c r="G4" s="453"/>
      <c r="H4" s="453"/>
      <c r="I4" s="453"/>
      <c r="J4" s="453"/>
      <c r="K4" s="453"/>
    </row>
    <row r="5" spans="1:12" ht="15.75">
      <c r="A5" s="194" t="s">
        <v>432</v>
      </c>
      <c r="B5" s="195"/>
      <c r="C5" s="195"/>
      <c r="D5" s="195"/>
      <c r="E5" s="195"/>
      <c r="F5" s="195"/>
      <c r="G5" s="195"/>
      <c r="H5" s="195"/>
      <c r="I5" s="195"/>
      <c r="J5" s="195"/>
      <c r="K5" s="196" t="s">
        <v>433</v>
      </c>
    </row>
    <row r="6" spans="1:12" s="8" customFormat="1" ht="18.75" customHeight="1" thickBot="1">
      <c r="A6" s="492" t="s">
        <v>246</v>
      </c>
      <c r="B6" s="495" t="s">
        <v>193</v>
      </c>
      <c r="C6" s="495"/>
      <c r="D6" s="495"/>
      <c r="E6" s="495" t="s">
        <v>195</v>
      </c>
      <c r="F6" s="495"/>
      <c r="G6" s="495"/>
      <c r="H6" s="495" t="s">
        <v>50</v>
      </c>
      <c r="I6" s="495"/>
      <c r="J6" s="495"/>
      <c r="K6" s="492" t="s">
        <v>200</v>
      </c>
    </row>
    <row r="7" spans="1:12" s="8" customFormat="1" ht="15" customHeight="1" thickTop="1" thickBot="1">
      <c r="A7" s="493"/>
      <c r="B7" s="496" t="s">
        <v>194</v>
      </c>
      <c r="C7" s="496"/>
      <c r="D7" s="496"/>
      <c r="E7" s="496" t="s">
        <v>247</v>
      </c>
      <c r="F7" s="496"/>
      <c r="G7" s="496"/>
      <c r="H7" s="496" t="s">
        <v>12</v>
      </c>
      <c r="I7" s="496"/>
      <c r="J7" s="496"/>
      <c r="K7" s="493"/>
    </row>
    <row r="8" spans="1:12" s="8" customFormat="1" ht="17.25" customHeight="1" thickTop="1" thickBot="1">
      <c r="A8" s="493"/>
      <c r="B8" s="72" t="s">
        <v>248</v>
      </c>
      <c r="C8" s="72" t="s">
        <v>249</v>
      </c>
      <c r="D8" s="72" t="s">
        <v>50</v>
      </c>
      <c r="E8" s="72" t="s">
        <v>248</v>
      </c>
      <c r="F8" s="72" t="s">
        <v>249</v>
      </c>
      <c r="G8" s="72" t="s">
        <v>50</v>
      </c>
      <c r="H8" s="72" t="s">
        <v>248</v>
      </c>
      <c r="I8" s="72" t="s">
        <v>249</v>
      </c>
      <c r="J8" s="72" t="s">
        <v>50</v>
      </c>
      <c r="K8" s="493"/>
    </row>
    <row r="9" spans="1:12" s="8" customFormat="1" ht="13.5" customHeight="1" thickTop="1">
      <c r="A9" s="494"/>
      <c r="B9" s="73" t="s">
        <v>264</v>
      </c>
      <c r="C9" s="73" t="s">
        <v>250</v>
      </c>
      <c r="D9" s="73" t="s">
        <v>12</v>
      </c>
      <c r="E9" s="73" t="s">
        <v>264</v>
      </c>
      <c r="F9" s="73" t="s">
        <v>250</v>
      </c>
      <c r="G9" s="73" t="s">
        <v>12</v>
      </c>
      <c r="H9" s="73" t="s">
        <v>264</v>
      </c>
      <c r="I9" s="73" t="s">
        <v>250</v>
      </c>
      <c r="J9" s="73" t="s">
        <v>12</v>
      </c>
      <c r="K9" s="494"/>
    </row>
    <row r="10" spans="1:12" s="8" customFormat="1" ht="29.25" customHeight="1" thickBot="1">
      <c r="A10" s="144" t="s">
        <v>251</v>
      </c>
      <c r="B10" s="301">
        <v>16</v>
      </c>
      <c r="C10" s="301">
        <v>1</v>
      </c>
      <c r="D10" s="302">
        <f t="shared" ref="D10:D18" si="0">SUM(B10:C10)</f>
        <v>17</v>
      </c>
      <c r="E10" s="301">
        <v>141</v>
      </c>
      <c r="F10" s="301">
        <v>7</v>
      </c>
      <c r="G10" s="302">
        <f t="shared" ref="G10:G18" si="1">SUM(E10:F10)</f>
        <v>148</v>
      </c>
      <c r="H10" s="301">
        <f t="shared" ref="H10:I18" si="2">SUM(E10,B10)</f>
        <v>157</v>
      </c>
      <c r="I10" s="301">
        <f t="shared" si="2"/>
        <v>8</v>
      </c>
      <c r="J10" s="302">
        <f t="shared" ref="J10:J18" si="3">SUM(H10:I10)</f>
        <v>165</v>
      </c>
      <c r="K10" s="74" t="s">
        <v>252</v>
      </c>
      <c r="L10" s="75"/>
    </row>
    <row r="11" spans="1:12" s="8" customFormat="1" ht="29.25" customHeight="1" thickTop="1" thickBot="1">
      <c r="A11" s="145" t="s">
        <v>92</v>
      </c>
      <c r="B11" s="303">
        <v>9</v>
      </c>
      <c r="C11" s="303">
        <v>5</v>
      </c>
      <c r="D11" s="304">
        <f t="shared" si="0"/>
        <v>14</v>
      </c>
      <c r="E11" s="303">
        <v>111</v>
      </c>
      <c r="F11" s="303">
        <v>31</v>
      </c>
      <c r="G11" s="304">
        <f t="shared" si="1"/>
        <v>142</v>
      </c>
      <c r="H11" s="303">
        <f t="shared" si="2"/>
        <v>120</v>
      </c>
      <c r="I11" s="303">
        <f t="shared" si="2"/>
        <v>36</v>
      </c>
      <c r="J11" s="304">
        <f t="shared" si="3"/>
        <v>156</v>
      </c>
      <c r="K11" s="76" t="s">
        <v>93</v>
      </c>
      <c r="L11" s="75"/>
    </row>
    <row r="12" spans="1:12" s="8" customFormat="1" ht="29.25" customHeight="1" thickTop="1" thickBot="1">
      <c r="A12" s="144" t="s">
        <v>253</v>
      </c>
      <c r="B12" s="301">
        <v>34</v>
      </c>
      <c r="C12" s="301">
        <v>3</v>
      </c>
      <c r="D12" s="302">
        <f t="shared" si="0"/>
        <v>37</v>
      </c>
      <c r="E12" s="301">
        <v>121</v>
      </c>
      <c r="F12" s="301">
        <v>28</v>
      </c>
      <c r="G12" s="302">
        <f t="shared" si="1"/>
        <v>149</v>
      </c>
      <c r="H12" s="301">
        <f t="shared" si="2"/>
        <v>155</v>
      </c>
      <c r="I12" s="301">
        <f t="shared" si="2"/>
        <v>31</v>
      </c>
      <c r="J12" s="302">
        <f t="shared" si="3"/>
        <v>186</v>
      </c>
      <c r="K12" s="74" t="s">
        <v>254</v>
      </c>
      <c r="L12" s="75"/>
    </row>
    <row r="13" spans="1:12" s="8" customFormat="1" ht="29.25" customHeight="1" thickTop="1" thickBot="1">
      <c r="A13" s="145" t="s">
        <v>94</v>
      </c>
      <c r="B13" s="303">
        <v>48</v>
      </c>
      <c r="C13" s="303">
        <v>19</v>
      </c>
      <c r="D13" s="304">
        <f t="shared" si="0"/>
        <v>67</v>
      </c>
      <c r="E13" s="303">
        <v>145</v>
      </c>
      <c r="F13" s="303">
        <v>32</v>
      </c>
      <c r="G13" s="304">
        <f t="shared" si="1"/>
        <v>177</v>
      </c>
      <c r="H13" s="303">
        <f t="shared" si="2"/>
        <v>193</v>
      </c>
      <c r="I13" s="303">
        <f t="shared" si="2"/>
        <v>51</v>
      </c>
      <c r="J13" s="304">
        <f t="shared" si="3"/>
        <v>244</v>
      </c>
      <c r="K13" s="76" t="s">
        <v>95</v>
      </c>
      <c r="L13" s="75"/>
    </row>
    <row r="14" spans="1:12" s="8" customFormat="1" ht="29.25" customHeight="1" thickTop="1" thickBot="1">
      <c r="A14" s="144" t="s">
        <v>255</v>
      </c>
      <c r="B14" s="301">
        <v>4</v>
      </c>
      <c r="C14" s="301">
        <v>0</v>
      </c>
      <c r="D14" s="302">
        <f t="shared" si="0"/>
        <v>4</v>
      </c>
      <c r="E14" s="301">
        <v>126</v>
      </c>
      <c r="F14" s="301">
        <v>19</v>
      </c>
      <c r="G14" s="302">
        <f t="shared" si="1"/>
        <v>145</v>
      </c>
      <c r="H14" s="301">
        <f t="shared" si="2"/>
        <v>130</v>
      </c>
      <c r="I14" s="301">
        <f t="shared" si="2"/>
        <v>19</v>
      </c>
      <c r="J14" s="302">
        <f t="shared" si="3"/>
        <v>149</v>
      </c>
      <c r="K14" s="74" t="s">
        <v>256</v>
      </c>
      <c r="L14" s="75"/>
    </row>
    <row r="15" spans="1:12" s="8" customFormat="1" ht="29.25" customHeight="1" thickTop="1" thickBot="1">
      <c r="A15" s="145" t="s">
        <v>257</v>
      </c>
      <c r="B15" s="303">
        <v>0</v>
      </c>
      <c r="C15" s="303">
        <v>0</v>
      </c>
      <c r="D15" s="304">
        <f t="shared" si="0"/>
        <v>0</v>
      </c>
      <c r="E15" s="303">
        <v>34</v>
      </c>
      <c r="F15" s="303">
        <v>0</v>
      </c>
      <c r="G15" s="304">
        <f t="shared" si="1"/>
        <v>34</v>
      </c>
      <c r="H15" s="303">
        <f t="shared" si="2"/>
        <v>34</v>
      </c>
      <c r="I15" s="303">
        <f t="shared" si="2"/>
        <v>0</v>
      </c>
      <c r="J15" s="304">
        <f t="shared" si="3"/>
        <v>34</v>
      </c>
      <c r="K15" s="76" t="s">
        <v>258</v>
      </c>
      <c r="L15" s="75"/>
    </row>
    <row r="16" spans="1:12" s="8" customFormat="1" ht="29.25" customHeight="1" thickTop="1" thickBot="1">
      <c r="A16" s="144" t="s">
        <v>259</v>
      </c>
      <c r="B16" s="301">
        <v>7</v>
      </c>
      <c r="C16" s="301">
        <v>0</v>
      </c>
      <c r="D16" s="302">
        <f t="shared" si="0"/>
        <v>7</v>
      </c>
      <c r="E16" s="301">
        <v>206</v>
      </c>
      <c r="F16" s="301">
        <v>0</v>
      </c>
      <c r="G16" s="302">
        <f t="shared" si="1"/>
        <v>206</v>
      </c>
      <c r="H16" s="301">
        <f t="shared" si="2"/>
        <v>213</v>
      </c>
      <c r="I16" s="301">
        <f t="shared" si="2"/>
        <v>0</v>
      </c>
      <c r="J16" s="302">
        <f t="shared" si="3"/>
        <v>213</v>
      </c>
      <c r="K16" s="74" t="s">
        <v>260</v>
      </c>
      <c r="L16" s="75"/>
    </row>
    <row r="17" spans="1:12" s="8" customFormat="1" ht="29.25" customHeight="1" thickTop="1" thickBot="1">
      <c r="A17" s="145" t="s">
        <v>261</v>
      </c>
      <c r="B17" s="303">
        <v>5</v>
      </c>
      <c r="C17" s="303">
        <v>0</v>
      </c>
      <c r="D17" s="304">
        <f t="shared" si="0"/>
        <v>5</v>
      </c>
      <c r="E17" s="303">
        <v>121</v>
      </c>
      <c r="F17" s="303">
        <v>1</v>
      </c>
      <c r="G17" s="304">
        <f t="shared" si="1"/>
        <v>122</v>
      </c>
      <c r="H17" s="303">
        <f t="shared" si="2"/>
        <v>126</v>
      </c>
      <c r="I17" s="303">
        <f t="shared" si="2"/>
        <v>1</v>
      </c>
      <c r="J17" s="304">
        <f t="shared" si="3"/>
        <v>127</v>
      </c>
      <c r="K17" s="76" t="s">
        <v>262</v>
      </c>
      <c r="L17" s="75"/>
    </row>
    <row r="18" spans="1:12" s="8" customFormat="1" ht="29.25" customHeight="1" thickTop="1">
      <c r="A18" s="146" t="s">
        <v>96</v>
      </c>
      <c r="B18" s="305">
        <v>10</v>
      </c>
      <c r="C18" s="305">
        <v>2</v>
      </c>
      <c r="D18" s="306">
        <f t="shared" si="0"/>
        <v>12</v>
      </c>
      <c r="E18" s="305">
        <v>215</v>
      </c>
      <c r="F18" s="305">
        <v>69</v>
      </c>
      <c r="G18" s="306">
        <f t="shared" si="1"/>
        <v>284</v>
      </c>
      <c r="H18" s="305">
        <f t="shared" si="2"/>
        <v>225</v>
      </c>
      <c r="I18" s="305">
        <f t="shared" si="2"/>
        <v>71</v>
      </c>
      <c r="J18" s="306">
        <f t="shared" si="3"/>
        <v>296</v>
      </c>
      <c r="K18" s="77" t="s">
        <v>263</v>
      </c>
      <c r="L18" s="75"/>
    </row>
    <row r="19" spans="1:12" s="8" customFormat="1" ht="28.5" customHeight="1">
      <c r="A19" s="78" t="s">
        <v>50</v>
      </c>
      <c r="B19" s="307">
        <f t="shared" ref="B19:J19" si="4">SUM(B10:B18)</f>
        <v>133</v>
      </c>
      <c r="C19" s="307">
        <f t="shared" si="4"/>
        <v>30</v>
      </c>
      <c r="D19" s="307">
        <f t="shared" si="4"/>
        <v>163</v>
      </c>
      <c r="E19" s="307">
        <f t="shared" si="4"/>
        <v>1220</v>
      </c>
      <c r="F19" s="307">
        <f t="shared" si="4"/>
        <v>187</v>
      </c>
      <c r="G19" s="307">
        <f t="shared" si="4"/>
        <v>1407</v>
      </c>
      <c r="H19" s="307">
        <f t="shared" si="4"/>
        <v>1353</v>
      </c>
      <c r="I19" s="307">
        <f t="shared" si="4"/>
        <v>217</v>
      </c>
      <c r="J19" s="307">
        <f t="shared" si="4"/>
        <v>1570</v>
      </c>
      <c r="K19" s="78" t="s">
        <v>12</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L3" sqref="L3"/>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451" t="s">
        <v>404</v>
      </c>
      <c r="B1" s="451"/>
      <c r="C1" s="451"/>
      <c r="D1" s="451"/>
      <c r="E1" s="451"/>
      <c r="F1" s="451"/>
      <c r="G1" s="451"/>
      <c r="H1" s="451"/>
      <c r="I1" s="451"/>
      <c r="J1" s="451"/>
      <c r="K1" s="451"/>
    </row>
    <row r="2" spans="1:11" ht="18">
      <c r="A2" s="454" t="s">
        <v>234</v>
      </c>
      <c r="B2" s="454"/>
      <c r="C2" s="454"/>
      <c r="D2" s="454"/>
      <c r="E2" s="454"/>
      <c r="F2" s="454"/>
      <c r="G2" s="454"/>
      <c r="H2" s="454"/>
      <c r="I2" s="454"/>
      <c r="J2" s="454"/>
      <c r="K2" s="454"/>
    </row>
    <row r="3" spans="1:11" ht="35.25" customHeight="1">
      <c r="A3" s="452" t="s">
        <v>373</v>
      </c>
      <c r="B3" s="453"/>
      <c r="C3" s="453"/>
      <c r="D3" s="453"/>
      <c r="E3" s="453"/>
      <c r="F3" s="453"/>
      <c r="G3" s="453"/>
      <c r="H3" s="453"/>
      <c r="I3" s="453"/>
      <c r="J3" s="453"/>
      <c r="K3" s="453"/>
    </row>
    <row r="4" spans="1:11" ht="15.75">
      <c r="A4" s="453" t="s">
        <v>363</v>
      </c>
      <c r="B4" s="453"/>
      <c r="C4" s="453"/>
      <c r="D4" s="453"/>
      <c r="E4" s="453"/>
      <c r="F4" s="453"/>
      <c r="G4" s="453"/>
      <c r="H4" s="453"/>
      <c r="I4" s="453"/>
      <c r="J4" s="453"/>
      <c r="K4" s="453"/>
    </row>
    <row r="5" spans="1:11" ht="15.75">
      <c r="A5" s="194" t="s">
        <v>434</v>
      </c>
      <c r="B5" s="195"/>
      <c r="C5" s="195"/>
      <c r="D5" s="195"/>
      <c r="E5" s="195"/>
      <c r="F5" s="195"/>
      <c r="G5" s="195"/>
      <c r="H5" s="195"/>
      <c r="I5" s="195"/>
      <c r="J5" s="195"/>
      <c r="K5" s="196" t="s">
        <v>677</v>
      </c>
    </row>
    <row r="6" spans="1:11" ht="15.75">
      <c r="A6" s="455" t="s">
        <v>138</v>
      </c>
      <c r="B6" s="456" t="s">
        <v>235</v>
      </c>
      <c r="C6" s="456"/>
      <c r="D6" s="456"/>
      <c r="E6" s="456"/>
      <c r="F6" s="456"/>
      <c r="G6" s="456"/>
      <c r="H6" s="456"/>
      <c r="I6" s="456"/>
      <c r="J6" s="456"/>
      <c r="K6" s="457" t="s">
        <v>56</v>
      </c>
    </row>
    <row r="7" spans="1:11" ht="16.5" customHeight="1">
      <c r="A7" s="455"/>
      <c r="B7" s="456" t="s">
        <v>236</v>
      </c>
      <c r="C7" s="456"/>
      <c r="D7" s="456"/>
      <c r="E7" s="456" t="s">
        <v>237</v>
      </c>
      <c r="F7" s="456"/>
      <c r="G7" s="456"/>
      <c r="H7" s="458" t="s">
        <v>238</v>
      </c>
      <c r="I7" s="458"/>
      <c r="J7" s="458"/>
      <c r="K7" s="457"/>
    </row>
    <row r="8" spans="1:11" ht="25.5">
      <c r="A8" s="455"/>
      <c r="B8" s="42" t="s">
        <v>239</v>
      </c>
      <c r="C8" s="42" t="s">
        <v>240</v>
      </c>
      <c r="D8" s="42" t="s">
        <v>241</v>
      </c>
      <c r="E8" s="42" t="s">
        <v>242</v>
      </c>
      <c r="F8" s="42" t="s">
        <v>243</v>
      </c>
      <c r="G8" s="42" t="s">
        <v>244</v>
      </c>
      <c r="H8" s="42" t="s">
        <v>242</v>
      </c>
      <c r="I8" s="42" t="s">
        <v>243</v>
      </c>
      <c r="J8" s="42" t="s">
        <v>244</v>
      </c>
      <c r="K8" s="457"/>
    </row>
    <row r="9" spans="1:11" ht="14.25" customHeight="1" thickBot="1">
      <c r="A9" s="84" t="s">
        <v>139</v>
      </c>
      <c r="B9" s="297">
        <v>0</v>
      </c>
      <c r="C9" s="297">
        <v>0</v>
      </c>
      <c r="D9" s="258">
        <f t="shared" ref="D9:D29" si="0">SUM(B9:C9)</f>
        <v>0</v>
      </c>
      <c r="E9" s="297">
        <v>36</v>
      </c>
      <c r="F9" s="297">
        <v>0</v>
      </c>
      <c r="G9" s="258">
        <f t="shared" ref="G9:G29" si="1">SUM(E9:F9)</f>
        <v>36</v>
      </c>
      <c r="H9" s="297">
        <f>B9+E9</f>
        <v>36</v>
      </c>
      <c r="I9" s="297">
        <f>C9+F9</f>
        <v>0</v>
      </c>
      <c r="J9" s="258">
        <f t="shared" ref="J9:J29" si="2">SUM(H9:I9)</f>
        <v>36</v>
      </c>
      <c r="K9" s="90" t="s">
        <v>140</v>
      </c>
    </row>
    <row r="10" spans="1:11" ht="14.25" customHeight="1" thickBot="1">
      <c r="A10" s="85" t="s">
        <v>141</v>
      </c>
      <c r="B10" s="298">
        <v>0</v>
      </c>
      <c r="C10" s="298">
        <v>0</v>
      </c>
      <c r="D10" s="261">
        <f t="shared" si="0"/>
        <v>0</v>
      </c>
      <c r="E10" s="298">
        <v>34</v>
      </c>
      <c r="F10" s="298">
        <v>6</v>
      </c>
      <c r="G10" s="261">
        <f t="shared" si="1"/>
        <v>40</v>
      </c>
      <c r="H10" s="298">
        <f t="shared" ref="H10:I20" si="3">B10+E10</f>
        <v>34</v>
      </c>
      <c r="I10" s="298">
        <f t="shared" si="3"/>
        <v>6</v>
      </c>
      <c r="J10" s="261">
        <f t="shared" si="2"/>
        <v>40</v>
      </c>
      <c r="K10" s="91" t="s">
        <v>142</v>
      </c>
    </row>
    <row r="11" spans="1:11" ht="14.25" customHeight="1" thickBot="1">
      <c r="A11" s="86" t="s">
        <v>143</v>
      </c>
      <c r="B11" s="299">
        <v>3</v>
      </c>
      <c r="C11" s="299">
        <v>0</v>
      </c>
      <c r="D11" s="263">
        <f t="shared" si="0"/>
        <v>3</v>
      </c>
      <c r="E11" s="299">
        <v>67</v>
      </c>
      <c r="F11" s="299">
        <v>2</v>
      </c>
      <c r="G11" s="263">
        <f t="shared" si="1"/>
        <v>69</v>
      </c>
      <c r="H11" s="299">
        <f t="shared" si="3"/>
        <v>70</v>
      </c>
      <c r="I11" s="299">
        <f t="shared" si="3"/>
        <v>2</v>
      </c>
      <c r="J11" s="263">
        <f t="shared" si="2"/>
        <v>72</v>
      </c>
      <c r="K11" s="92" t="s">
        <v>144</v>
      </c>
    </row>
    <row r="12" spans="1:11" ht="24.75" thickBot="1">
      <c r="A12" s="85" t="s">
        <v>145</v>
      </c>
      <c r="B12" s="298">
        <v>1</v>
      </c>
      <c r="C12" s="298">
        <v>0</v>
      </c>
      <c r="D12" s="261">
        <f t="shared" si="0"/>
        <v>1</v>
      </c>
      <c r="E12" s="298">
        <v>10</v>
      </c>
      <c r="F12" s="298">
        <v>0</v>
      </c>
      <c r="G12" s="261">
        <f t="shared" si="1"/>
        <v>10</v>
      </c>
      <c r="H12" s="298">
        <f t="shared" si="3"/>
        <v>11</v>
      </c>
      <c r="I12" s="298">
        <f t="shared" si="3"/>
        <v>0</v>
      </c>
      <c r="J12" s="261">
        <f t="shared" si="2"/>
        <v>11</v>
      </c>
      <c r="K12" s="91" t="s">
        <v>146</v>
      </c>
    </row>
    <row r="13" spans="1:11" ht="26.25" thickBot="1">
      <c r="A13" s="86" t="s">
        <v>147</v>
      </c>
      <c r="B13" s="299">
        <v>0</v>
      </c>
      <c r="C13" s="299">
        <v>0</v>
      </c>
      <c r="D13" s="263">
        <f t="shared" si="0"/>
        <v>0</v>
      </c>
      <c r="E13" s="299">
        <v>1</v>
      </c>
      <c r="F13" s="299">
        <v>0</v>
      </c>
      <c r="G13" s="263">
        <f t="shared" si="1"/>
        <v>1</v>
      </c>
      <c r="H13" s="299">
        <f t="shared" si="3"/>
        <v>1</v>
      </c>
      <c r="I13" s="299">
        <f t="shared" si="3"/>
        <v>0</v>
      </c>
      <c r="J13" s="263">
        <f t="shared" si="2"/>
        <v>1</v>
      </c>
      <c r="K13" s="92" t="s">
        <v>148</v>
      </c>
    </row>
    <row r="14" spans="1:11" ht="13.5" thickBot="1">
      <c r="A14" s="87" t="s">
        <v>149</v>
      </c>
      <c r="B14" s="298">
        <v>2</v>
      </c>
      <c r="C14" s="298">
        <v>0</v>
      </c>
      <c r="D14" s="261">
        <f t="shared" si="0"/>
        <v>2</v>
      </c>
      <c r="E14" s="298">
        <v>279</v>
      </c>
      <c r="F14" s="298">
        <v>13</v>
      </c>
      <c r="G14" s="261">
        <f t="shared" si="1"/>
        <v>292</v>
      </c>
      <c r="H14" s="298">
        <f t="shared" si="3"/>
        <v>281</v>
      </c>
      <c r="I14" s="298">
        <f t="shared" si="3"/>
        <v>13</v>
      </c>
      <c r="J14" s="261">
        <f t="shared" si="2"/>
        <v>294</v>
      </c>
      <c r="K14" s="91" t="s">
        <v>150</v>
      </c>
    </row>
    <row r="15" spans="1:11" ht="26.25" thickBot="1">
      <c r="A15" s="88" t="s">
        <v>151</v>
      </c>
      <c r="B15" s="299">
        <v>4</v>
      </c>
      <c r="C15" s="299">
        <v>0</v>
      </c>
      <c r="D15" s="263">
        <f t="shared" si="0"/>
        <v>4</v>
      </c>
      <c r="E15" s="299">
        <v>246</v>
      </c>
      <c r="F15" s="299">
        <v>11</v>
      </c>
      <c r="G15" s="263">
        <f t="shared" si="1"/>
        <v>257</v>
      </c>
      <c r="H15" s="299">
        <f t="shared" si="3"/>
        <v>250</v>
      </c>
      <c r="I15" s="299">
        <f t="shared" si="3"/>
        <v>11</v>
      </c>
      <c r="J15" s="263">
        <f t="shared" si="2"/>
        <v>261</v>
      </c>
      <c r="K15" s="92" t="s">
        <v>152</v>
      </c>
    </row>
    <row r="16" spans="1:11" ht="13.5" thickBot="1">
      <c r="A16" s="87" t="s">
        <v>153</v>
      </c>
      <c r="B16" s="298">
        <v>3</v>
      </c>
      <c r="C16" s="298">
        <v>0</v>
      </c>
      <c r="D16" s="261">
        <f t="shared" si="0"/>
        <v>3</v>
      </c>
      <c r="E16" s="298">
        <v>36</v>
      </c>
      <c r="F16" s="298">
        <v>2</v>
      </c>
      <c r="G16" s="261">
        <f t="shared" si="1"/>
        <v>38</v>
      </c>
      <c r="H16" s="298">
        <f t="shared" si="3"/>
        <v>39</v>
      </c>
      <c r="I16" s="298">
        <f t="shared" si="3"/>
        <v>2</v>
      </c>
      <c r="J16" s="261">
        <f t="shared" si="2"/>
        <v>41</v>
      </c>
      <c r="K16" s="91" t="s">
        <v>154</v>
      </c>
    </row>
    <row r="17" spans="1:11" ht="13.5" thickBot="1">
      <c r="A17" s="88" t="s">
        <v>155</v>
      </c>
      <c r="B17" s="299">
        <v>1</v>
      </c>
      <c r="C17" s="299">
        <v>0</v>
      </c>
      <c r="D17" s="263">
        <f t="shared" si="0"/>
        <v>1</v>
      </c>
      <c r="E17" s="299">
        <v>25</v>
      </c>
      <c r="F17" s="299">
        <v>4</v>
      </c>
      <c r="G17" s="263">
        <f t="shared" si="1"/>
        <v>29</v>
      </c>
      <c r="H17" s="299">
        <f t="shared" si="3"/>
        <v>26</v>
      </c>
      <c r="I17" s="299">
        <f t="shared" si="3"/>
        <v>4</v>
      </c>
      <c r="J17" s="263">
        <f t="shared" si="2"/>
        <v>30</v>
      </c>
      <c r="K17" s="92" t="s">
        <v>156</v>
      </c>
    </row>
    <row r="18" spans="1:11" ht="13.5" thickBot="1">
      <c r="A18" s="87" t="s">
        <v>157</v>
      </c>
      <c r="B18" s="298">
        <v>13</v>
      </c>
      <c r="C18" s="298">
        <v>1</v>
      </c>
      <c r="D18" s="261">
        <f t="shared" si="0"/>
        <v>14</v>
      </c>
      <c r="E18" s="298">
        <v>16</v>
      </c>
      <c r="F18" s="298">
        <v>2</v>
      </c>
      <c r="G18" s="261">
        <f t="shared" si="1"/>
        <v>18</v>
      </c>
      <c r="H18" s="298">
        <f t="shared" si="3"/>
        <v>29</v>
      </c>
      <c r="I18" s="298">
        <f t="shared" si="3"/>
        <v>3</v>
      </c>
      <c r="J18" s="261">
        <f t="shared" si="2"/>
        <v>32</v>
      </c>
      <c r="K18" s="91" t="s">
        <v>158</v>
      </c>
    </row>
    <row r="19" spans="1:11" ht="13.5" thickBot="1">
      <c r="A19" s="88" t="s">
        <v>159</v>
      </c>
      <c r="B19" s="299">
        <v>5</v>
      </c>
      <c r="C19" s="299">
        <v>1</v>
      </c>
      <c r="D19" s="263">
        <f t="shared" si="0"/>
        <v>6</v>
      </c>
      <c r="E19" s="299">
        <v>30</v>
      </c>
      <c r="F19" s="299">
        <v>7</v>
      </c>
      <c r="G19" s="263">
        <f t="shared" si="1"/>
        <v>37</v>
      </c>
      <c r="H19" s="299">
        <f t="shared" si="3"/>
        <v>35</v>
      </c>
      <c r="I19" s="299">
        <f t="shared" si="3"/>
        <v>8</v>
      </c>
      <c r="J19" s="263">
        <f t="shared" si="2"/>
        <v>43</v>
      </c>
      <c r="K19" s="92" t="s">
        <v>160</v>
      </c>
    </row>
    <row r="20" spans="1:11" ht="13.5" thickBot="1">
      <c r="A20" s="87" t="s">
        <v>161</v>
      </c>
      <c r="B20" s="298">
        <v>1</v>
      </c>
      <c r="C20" s="298">
        <v>0</v>
      </c>
      <c r="D20" s="261">
        <f t="shared" si="0"/>
        <v>1</v>
      </c>
      <c r="E20" s="298">
        <v>17</v>
      </c>
      <c r="F20" s="298">
        <v>1</v>
      </c>
      <c r="G20" s="261">
        <f t="shared" si="1"/>
        <v>18</v>
      </c>
      <c r="H20" s="298">
        <f t="shared" si="3"/>
        <v>18</v>
      </c>
      <c r="I20" s="298">
        <f t="shared" si="3"/>
        <v>1</v>
      </c>
      <c r="J20" s="261">
        <f t="shared" si="2"/>
        <v>19</v>
      </c>
      <c r="K20" s="91" t="s">
        <v>162</v>
      </c>
    </row>
    <row r="21" spans="1:11" ht="24.75" thickBot="1">
      <c r="A21" s="88" t="s">
        <v>163</v>
      </c>
      <c r="B21" s="299">
        <v>0</v>
      </c>
      <c r="C21" s="299">
        <v>0</v>
      </c>
      <c r="D21" s="263">
        <f t="shared" si="0"/>
        <v>0</v>
      </c>
      <c r="E21" s="299">
        <v>35</v>
      </c>
      <c r="F21" s="299">
        <v>4</v>
      </c>
      <c r="G21" s="263">
        <f t="shared" si="1"/>
        <v>39</v>
      </c>
      <c r="H21" s="299">
        <f>B21+E21</f>
        <v>35</v>
      </c>
      <c r="I21" s="299">
        <f>C21+F21</f>
        <v>4</v>
      </c>
      <c r="J21" s="263">
        <f t="shared" si="2"/>
        <v>39</v>
      </c>
      <c r="K21" s="92" t="s">
        <v>164</v>
      </c>
    </row>
    <row r="22" spans="1:11" ht="24.75" thickBot="1">
      <c r="A22" s="87" t="s">
        <v>165</v>
      </c>
      <c r="B22" s="298">
        <v>2</v>
      </c>
      <c r="C22" s="298">
        <v>0</v>
      </c>
      <c r="D22" s="261">
        <f t="shared" si="0"/>
        <v>2</v>
      </c>
      <c r="E22" s="298">
        <v>24</v>
      </c>
      <c r="F22" s="298">
        <v>4</v>
      </c>
      <c r="G22" s="261">
        <f t="shared" si="1"/>
        <v>28</v>
      </c>
      <c r="H22" s="298">
        <f t="shared" ref="H22:I29" si="4">B22+E22</f>
        <v>26</v>
      </c>
      <c r="I22" s="298">
        <f t="shared" si="4"/>
        <v>4</v>
      </c>
      <c r="J22" s="261">
        <f t="shared" si="2"/>
        <v>30</v>
      </c>
      <c r="K22" s="91" t="s">
        <v>166</v>
      </c>
    </row>
    <row r="23" spans="1:11" ht="26.25" thickBot="1">
      <c r="A23" s="88" t="s">
        <v>167</v>
      </c>
      <c r="B23" s="299">
        <v>81</v>
      </c>
      <c r="C23" s="299">
        <v>10</v>
      </c>
      <c r="D23" s="263">
        <f t="shared" si="0"/>
        <v>91</v>
      </c>
      <c r="E23" s="299">
        <v>156</v>
      </c>
      <c r="F23" s="299">
        <v>6</v>
      </c>
      <c r="G23" s="263">
        <f t="shared" si="1"/>
        <v>162</v>
      </c>
      <c r="H23" s="299">
        <f t="shared" si="4"/>
        <v>237</v>
      </c>
      <c r="I23" s="299">
        <f t="shared" si="4"/>
        <v>16</v>
      </c>
      <c r="J23" s="263">
        <f t="shared" si="2"/>
        <v>253</v>
      </c>
      <c r="K23" s="92" t="s">
        <v>168</v>
      </c>
    </row>
    <row r="24" spans="1:11" ht="13.5" thickBot="1">
      <c r="A24" s="87" t="s">
        <v>169</v>
      </c>
      <c r="B24" s="298">
        <v>7</v>
      </c>
      <c r="C24" s="298">
        <v>8</v>
      </c>
      <c r="D24" s="261">
        <f t="shared" si="0"/>
        <v>15</v>
      </c>
      <c r="E24" s="298">
        <v>36</v>
      </c>
      <c r="F24" s="298">
        <v>28</v>
      </c>
      <c r="G24" s="261">
        <f t="shared" si="1"/>
        <v>64</v>
      </c>
      <c r="H24" s="298">
        <f t="shared" si="4"/>
        <v>43</v>
      </c>
      <c r="I24" s="298">
        <f t="shared" si="4"/>
        <v>36</v>
      </c>
      <c r="J24" s="261">
        <f t="shared" si="2"/>
        <v>79</v>
      </c>
      <c r="K24" s="91" t="s">
        <v>170</v>
      </c>
    </row>
    <row r="25" spans="1:11" ht="26.25" thickBot="1">
      <c r="A25" s="88" t="s">
        <v>171</v>
      </c>
      <c r="B25" s="299">
        <v>9</v>
      </c>
      <c r="C25" s="299">
        <v>8</v>
      </c>
      <c r="D25" s="263">
        <f t="shared" si="0"/>
        <v>17</v>
      </c>
      <c r="E25" s="299">
        <v>29</v>
      </c>
      <c r="F25" s="299">
        <v>21</v>
      </c>
      <c r="G25" s="263">
        <f t="shared" si="1"/>
        <v>50</v>
      </c>
      <c r="H25" s="299">
        <f t="shared" si="4"/>
        <v>38</v>
      </c>
      <c r="I25" s="299">
        <f t="shared" si="4"/>
        <v>29</v>
      </c>
      <c r="J25" s="263">
        <f t="shared" si="2"/>
        <v>67</v>
      </c>
      <c r="K25" s="92" t="s">
        <v>172</v>
      </c>
    </row>
    <row r="26" spans="1:11" ht="13.5" thickBot="1">
      <c r="A26" s="87" t="s">
        <v>173</v>
      </c>
      <c r="B26" s="298">
        <v>1</v>
      </c>
      <c r="C26" s="298">
        <v>0</v>
      </c>
      <c r="D26" s="261">
        <f t="shared" si="0"/>
        <v>1</v>
      </c>
      <c r="E26" s="298">
        <v>13</v>
      </c>
      <c r="F26" s="298">
        <v>0</v>
      </c>
      <c r="G26" s="261">
        <f t="shared" si="1"/>
        <v>13</v>
      </c>
      <c r="H26" s="298">
        <f t="shared" si="4"/>
        <v>14</v>
      </c>
      <c r="I26" s="298">
        <f t="shared" si="4"/>
        <v>0</v>
      </c>
      <c r="J26" s="261">
        <f t="shared" si="2"/>
        <v>14</v>
      </c>
      <c r="K26" s="91" t="s">
        <v>174</v>
      </c>
    </row>
    <row r="27" spans="1:11" ht="13.5" thickBot="1">
      <c r="A27" s="88" t="s">
        <v>175</v>
      </c>
      <c r="B27" s="299">
        <v>0</v>
      </c>
      <c r="C27" s="299">
        <v>2</v>
      </c>
      <c r="D27" s="263">
        <f t="shared" si="0"/>
        <v>2</v>
      </c>
      <c r="E27" s="299">
        <v>20</v>
      </c>
      <c r="F27" s="299">
        <v>2</v>
      </c>
      <c r="G27" s="263">
        <f t="shared" si="1"/>
        <v>22</v>
      </c>
      <c r="H27" s="299">
        <f t="shared" si="4"/>
        <v>20</v>
      </c>
      <c r="I27" s="299">
        <f t="shared" si="4"/>
        <v>4</v>
      </c>
      <c r="J27" s="263">
        <f t="shared" si="2"/>
        <v>24</v>
      </c>
      <c r="K27" s="92" t="s">
        <v>176</v>
      </c>
    </row>
    <row r="28" spans="1:11" ht="48.75" thickBot="1">
      <c r="A28" s="87" t="s">
        <v>177</v>
      </c>
      <c r="B28" s="298">
        <v>0</v>
      </c>
      <c r="C28" s="298">
        <v>0</v>
      </c>
      <c r="D28" s="261">
        <f t="shared" si="0"/>
        <v>0</v>
      </c>
      <c r="E28" s="298">
        <v>103</v>
      </c>
      <c r="F28" s="298">
        <v>73</v>
      </c>
      <c r="G28" s="261">
        <f t="shared" si="1"/>
        <v>176</v>
      </c>
      <c r="H28" s="298">
        <f t="shared" si="4"/>
        <v>103</v>
      </c>
      <c r="I28" s="298">
        <f t="shared" si="4"/>
        <v>73</v>
      </c>
      <c r="J28" s="261">
        <f t="shared" si="2"/>
        <v>176</v>
      </c>
      <c r="K28" s="91" t="s">
        <v>178</v>
      </c>
    </row>
    <row r="29" spans="1:11" ht="25.5">
      <c r="A29" s="89" t="s">
        <v>179</v>
      </c>
      <c r="B29" s="300">
        <v>0</v>
      </c>
      <c r="C29" s="300">
        <v>0</v>
      </c>
      <c r="D29" s="283">
        <f t="shared" si="0"/>
        <v>0</v>
      </c>
      <c r="E29" s="300">
        <v>7</v>
      </c>
      <c r="F29" s="300">
        <v>1</v>
      </c>
      <c r="G29" s="283">
        <f t="shared" si="1"/>
        <v>8</v>
      </c>
      <c r="H29" s="300">
        <f t="shared" si="4"/>
        <v>7</v>
      </c>
      <c r="I29" s="300">
        <f t="shared" si="4"/>
        <v>1</v>
      </c>
      <c r="J29" s="283">
        <f t="shared" si="2"/>
        <v>8</v>
      </c>
      <c r="K29" s="93" t="s">
        <v>180</v>
      </c>
    </row>
    <row r="30" spans="1:11" ht="30" customHeight="1">
      <c r="A30" s="81" t="s">
        <v>50</v>
      </c>
      <c r="B30" s="82">
        <f>SUM(B9:B29)</f>
        <v>133</v>
      </c>
      <c r="C30" s="82">
        <f t="shared" ref="C30:J30" si="5">SUM(C9:C29)</f>
        <v>30</v>
      </c>
      <c r="D30" s="82">
        <f t="shared" si="5"/>
        <v>163</v>
      </c>
      <c r="E30" s="82">
        <f t="shared" si="5"/>
        <v>1220</v>
      </c>
      <c r="F30" s="82">
        <f t="shared" si="5"/>
        <v>187</v>
      </c>
      <c r="G30" s="82">
        <f t="shared" si="5"/>
        <v>1407</v>
      </c>
      <c r="H30" s="82">
        <f t="shared" si="5"/>
        <v>1353</v>
      </c>
      <c r="I30" s="82">
        <f t="shared" si="5"/>
        <v>217</v>
      </c>
      <c r="J30" s="82">
        <f t="shared" si="5"/>
        <v>1570</v>
      </c>
      <c r="K30" s="83" t="s">
        <v>51</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M3" sqref="M3"/>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451" t="s">
        <v>405</v>
      </c>
      <c r="B1" s="451"/>
      <c r="C1" s="451"/>
      <c r="D1" s="451"/>
      <c r="E1" s="451"/>
      <c r="F1" s="451"/>
      <c r="G1" s="451"/>
      <c r="H1" s="451"/>
      <c r="I1" s="451"/>
      <c r="J1" s="451"/>
      <c r="K1" s="451"/>
    </row>
    <row r="2" spans="1:11" ht="18">
      <c r="A2" s="454" t="s">
        <v>234</v>
      </c>
      <c r="B2" s="454"/>
      <c r="C2" s="454"/>
      <c r="D2" s="454"/>
      <c r="E2" s="454"/>
      <c r="F2" s="454"/>
      <c r="G2" s="454"/>
      <c r="H2" s="454"/>
      <c r="I2" s="454"/>
      <c r="J2" s="454"/>
      <c r="K2" s="454"/>
    </row>
    <row r="3" spans="1:11" ht="33" customHeight="1">
      <c r="A3" s="452" t="s">
        <v>374</v>
      </c>
      <c r="B3" s="453"/>
      <c r="C3" s="453"/>
      <c r="D3" s="453"/>
      <c r="E3" s="453"/>
      <c r="F3" s="453"/>
      <c r="G3" s="453"/>
      <c r="H3" s="453"/>
      <c r="I3" s="453"/>
      <c r="J3" s="453"/>
      <c r="K3" s="453"/>
    </row>
    <row r="4" spans="1:11" ht="15.75">
      <c r="A4" s="453" t="s">
        <v>363</v>
      </c>
      <c r="B4" s="453"/>
      <c r="C4" s="453"/>
      <c r="D4" s="453"/>
      <c r="E4" s="453"/>
      <c r="F4" s="453"/>
      <c r="G4" s="453"/>
      <c r="H4" s="453"/>
      <c r="I4" s="453"/>
      <c r="J4" s="453"/>
      <c r="K4" s="453"/>
    </row>
    <row r="5" spans="1:11" ht="15.75">
      <c r="A5" s="194" t="s">
        <v>435</v>
      </c>
      <c r="B5" s="195"/>
      <c r="C5" s="195"/>
      <c r="D5" s="195"/>
      <c r="E5" s="195"/>
      <c r="F5" s="195"/>
      <c r="G5" s="195"/>
      <c r="H5" s="195"/>
      <c r="I5" s="195"/>
      <c r="J5" s="195"/>
      <c r="K5" s="196" t="s">
        <v>436</v>
      </c>
    </row>
    <row r="6" spans="1:11" ht="15.75">
      <c r="A6" s="455" t="s">
        <v>123</v>
      </c>
      <c r="B6" s="456" t="s">
        <v>235</v>
      </c>
      <c r="C6" s="456"/>
      <c r="D6" s="456"/>
      <c r="E6" s="456"/>
      <c r="F6" s="456"/>
      <c r="G6" s="456"/>
      <c r="H6" s="456"/>
      <c r="I6" s="456"/>
      <c r="J6" s="456"/>
      <c r="K6" s="457" t="s">
        <v>124</v>
      </c>
    </row>
    <row r="7" spans="1:11" ht="16.5" customHeight="1">
      <c r="A7" s="455"/>
      <c r="B7" s="456" t="s">
        <v>236</v>
      </c>
      <c r="C7" s="456"/>
      <c r="D7" s="456"/>
      <c r="E7" s="456" t="s">
        <v>237</v>
      </c>
      <c r="F7" s="456"/>
      <c r="G7" s="456"/>
      <c r="H7" s="458" t="s">
        <v>238</v>
      </c>
      <c r="I7" s="458"/>
      <c r="J7" s="458"/>
      <c r="K7" s="457"/>
    </row>
    <row r="8" spans="1:11" ht="25.5">
      <c r="A8" s="455"/>
      <c r="B8" s="42" t="s">
        <v>239</v>
      </c>
      <c r="C8" s="42" t="s">
        <v>240</v>
      </c>
      <c r="D8" s="42" t="s">
        <v>241</v>
      </c>
      <c r="E8" s="42" t="s">
        <v>242</v>
      </c>
      <c r="F8" s="42" t="s">
        <v>243</v>
      </c>
      <c r="G8" s="42" t="s">
        <v>244</v>
      </c>
      <c r="H8" s="42" t="s">
        <v>242</v>
      </c>
      <c r="I8" s="42" t="s">
        <v>243</v>
      </c>
      <c r="J8" s="42" t="s">
        <v>244</v>
      </c>
      <c r="K8" s="457"/>
    </row>
    <row r="9" spans="1:11" ht="27" customHeight="1" thickBot="1">
      <c r="A9" s="84" t="s">
        <v>125</v>
      </c>
      <c r="B9" s="297">
        <v>96</v>
      </c>
      <c r="C9" s="297">
        <v>21</v>
      </c>
      <c r="D9" s="258">
        <f t="shared" ref="D9:D15" si="0">SUM(B9:C9)</f>
        <v>117</v>
      </c>
      <c r="E9" s="297">
        <v>211</v>
      </c>
      <c r="F9" s="297">
        <v>26</v>
      </c>
      <c r="G9" s="258">
        <f t="shared" ref="G9:G15" si="1">SUM(E9:F9)</f>
        <v>237</v>
      </c>
      <c r="H9" s="297">
        <f>B9+E9</f>
        <v>307</v>
      </c>
      <c r="I9" s="297">
        <f>C9+F9</f>
        <v>47</v>
      </c>
      <c r="J9" s="258">
        <f t="shared" ref="J9:J15" si="2">SUM(H9:I9)</f>
        <v>354</v>
      </c>
      <c r="K9" s="94" t="s">
        <v>126</v>
      </c>
    </row>
    <row r="10" spans="1:11" ht="27" customHeight="1" thickBot="1">
      <c r="A10" s="85" t="s">
        <v>127</v>
      </c>
      <c r="B10" s="298">
        <v>15</v>
      </c>
      <c r="C10" s="298">
        <v>6</v>
      </c>
      <c r="D10" s="261">
        <f t="shared" si="0"/>
        <v>21</v>
      </c>
      <c r="E10" s="298">
        <v>68</v>
      </c>
      <c r="F10" s="298">
        <v>24</v>
      </c>
      <c r="G10" s="261">
        <f t="shared" si="1"/>
        <v>92</v>
      </c>
      <c r="H10" s="298">
        <f t="shared" ref="H10:I15" si="3">B10+E10</f>
        <v>83</v>
      </c>
      <c r="I10" s="298">
        <f t="shared" si="3"/>
        <v>30</v>
      </c>
      <c r="J10" s="261">
        <f t="shared" si="2"/>
        <v>113</v>
      </c>
      <c r="K10" s="95" t="s">
        <v>128</v>
      </c>
    </row>
    <row r="11" spans="1:11" ht="27" customHeight="1" thickBot="1">
      <c r="A11" s="86" t="s">
        <v>129</v>
      </c>
      <c r="B11" s="299">
        <v>7</v>
      </c>
      <c r="C11" s="299">
        <v>1</v>
      </c>
      <c r="D11" s="263">
        <f t="shared" si="0"/>
        <v>8</v>
      </c>
      <c r="E11" s="299">
        <v>46</v>
      </c>
      <c r="F11" s="299">
        <v>3</v>
      </c>
      <c r="G11" s="263">
        <f t="shared" si="1"/>
        <v>49</v>
      </c>
      <c r="H11" s="299">
        <f t="shared" si="3"/>
        <v>53</v>
      </c>
      <c r="I11" s="299">
        <f t="shared" si="3"/>
        <v>4</v>
      </c>
      <c r="J11" s="263">
        <f t="shared" si="2"/>
        <v>57</v>
      </c>
      <c r="K11" s="96" t="s">
        <v>130</v>
      </c>
    </row>
    <row r="12" spans="1:11" ht="27" customHeight="1" thickBot="1">
      <c r="A12" s="85" t="s">
        <v>131</v>
      </c>
      <c r="B12" s="298">
        <v>14</v>
      </c>
      <c r="C12" s="298">
        <v>0</v>
      </c>
      <c r="D12" s="261">
        <f t="shared" si="0"/>
        <v>14</v>
      </c>
      <c r="E12" s="298">
        <v>783</v>
      </c>
      <c r="F12" s="298">
        <v>60</v>
      </c>
      <c r="G12" s="261">
        <f t="shared" si="1"/>
        <v>843</v>
      </c>
      <c r="H12" s="298">
        <f t="shared" si="3"/>
        <v>797</v>
      </c>
      <c r="I12" s="298">
        <f t="shared" si="3"/>
        <v>60</v>
      </c>
      <c r="J12" s="261">
        <f t="shared" si="2"/>
        <v>857</v>
      </c>
      <c r="K12" s="95" t="s">
        <v>132</v>
      </c>
    </row>
    <row r="13" spans="1:11" ht="27" customHeight="1" thickBot="1">
      <c r="A13" s="86" t="s">
        <v>693</v>
      </c>
      <c r="B13" s="299">
        <v>0</v>
      </c>
      <c r="C13" s="299">
        <v>0</v>
      </c>
      <c r="D13" s="263">
        <f t="shared" si="0"/>
        <v>0</v>
      </c>
      <c r="E13" s="299">
        <v>7</v>
      </c>
      <c r="F13" s="299">
        <v>1</v>
      </c>
      <c r="G13" s="263">
        <f t="shared" si="1"/>
        <v>8</v>
      </c>
      <c r="H13" s="299">
        <f t="shared" si="3"/>
        <v>7</v>
      </c>
      <c r="I13" s="299">
        <f t="shared" si="3"/>
        <v>1</v>
      </c>
      <c r="J13" s="263">
        <f t="shared" si="2"/>
        <v>8</v>
      </c>
      <c r="K13" s="96" t="s">
        <v>133</v>
      </c>
    </row>
    <row r="14" spans="1:11" ht="27" customHeight="1" thickBot="1">
      <c r="A14" s="85" t="s">
        <v>134</v>
      </c>
      <c r="B14" s="298">
        <v>1</v>
      </c>
      <c r="C14" s="298">
        <v>2</v>
      </c>
      <c r="D14" s="261">
        <f t="shared" si="0"/>
        <v>3</v>
      </c>
      <c r="E14" s="298">
        <v>2</v>
      </c>
      <c r="F14" s="298">
        <v>0</v>
      </c>
      <c r="G14" s="261">
        <f t="shared" si="1"/>
        <v>2</v>
      </c>
      <c r="H14" s="298">
        <f t="shared" si="3"/>
        <v>3</v>
      </c>
      <c r="I14" s="298">
        <f t="shared" si="3"/>
        <v>2</v>
      </c>
      <c r="J14" s="261">
        <f t="shared" si="2"/>
        <v>5</v>
      </c>
      <c r="K14" s="95" t="s">
        <v>135</v>
      </c>
    </row>
    <row r="15" spans="1:11" ht="27" customHeight="1">
      <c r="A15" s="98" t="s">
        <v>136</v>
      </c>
      <c r="B15" s="300">
        <v>0</v>
      </c>
      <c r="C15" s="300">
        <v>0</v>
      </c>
      <c r="D15" s="283">
        <f t="shared" si="0"/>
        <v>0</v>
      </c>
      <c r="E15" s="300">
        <v>103</v>
      </c>
      <c r="F15" s="300">
        <v>73</v>
      </c>
      <c r="G15" s="283">
        <f t="shared" si="1"/>
        <v>176</v>
      </c>
      <c r="H15" s="300">
        <f t="shared" si="3"/>
        <v>103</v>
      </c>
      <c r="I15" s="300">
        <f t="shared" si="3"/>
        <v>73</v>
      </c>
      <c r="J15" s="283">
        <f t="shared" si="2"/>
        <v>176</v>
      </c>
      <c r="K15" s="97" t="s">
        <v>137</v>
      </c>
    </row>
    <row r="16" spans="1:11" ht="33.75" customHeight="1">
      <c r="A16" s="142" t="s">
        <v>50</v>
      </c>
      <c r="B16" s="266">
        <f>SUM(B9:B15)</f>
        <v>133</v>
      </c>
      <c r="C16" s="266">
        <f t="shared" ref="C16:J16" si="4">SUM(C9:C15)</f>
        <v>30</v>
      </c>
      <c r="D16" s="266">
        <f t="shared" si="4"/>
        <v>163</v>
      </c>
      <c r="E16" s="266">
        <f t="shared" si="4"/>
        <v>1220</v>
      </c>
      <c r="F16" s="266">
        <f t="shared" si="4"/>
        <v>187</v>
      </c>
      <c r="G16" s="266">
        <f t="shared" si="4"/>
        <v>1407</v>
      </c>
      <c r="H16" s="266">
        <f t="shared" si="4"/>
        <v>1353</v>
      </c>
      <c r="I16" s="266">
        <f t="shared" si="4"/>
        <v>217</v>
      </c>
      <c r="J16" s="266">
        <f t="shared" si="4"/>
        <v>1570</v>
      </c>
      <c r="K16" s="124" t="s">
        <v>51</v>
      </c>
    </row>
    <row r="19" spans="1:4">
      <c r="A19" s="192" t="s">
        <v>417</v>
      </c>
      <c r="B19" s="167">
        <f>B9+B10</f>
        <v>111</v>
      </c>
      <c r="C19" s="167">
        <f t="shared" ref="C19:D19" si="5">C9+C10</f>
        <v>27</v>
      </c>
      <c r="D19" s="167">
        <f t="shared" si="5"/>
        <v>138</v>
      </c>
    </row>
    <row r="20" spans="1:4">
      <c r="A20" s="192" t="s">
        <v>418</v>
      </c>
      <c r="B20" s="167">
        <f>B11</f>
        <v>7</v>
      </c>
      <c r="C20" s="167">
        <f t="shared" ref="C20:D20" si="6">C11</f>
        <v>1</v>
      </c>
      <c r="D20" s="167">
        <f t="shared" si="6"/>
        <v>8</v>
      </c>
    </row>
    <row r="21" spans="1:4">
      <c r="A21" s="192" t="s">
        <v>131</v>
      </c>
      <c r="B21" s="167">
        <f>B12</f>
        <v>14</v>
      </c>
      <c r="C21" s="167">
        <f>C12</f>
        <v>0</v>
      </c>
      <c r="D21" s="167">
        <f>D12</f>
        <v>14</v>
      </c>
    </row>
    <row r="22" spans="1:4">
      <c r="A22" s="192" t="s">
        <v>419</v>
      </c>
      <c r="B22" s="167">
        <f>B13+B14+B15</f>
        <v>1</v>
      </c>
      <c r="C22" s="167">
        <f t="shared" ref="C22:D22" si="7">C13+C14+C15</f>
        <v>2</v>
      </c>
      <c r="D22" s="167">
        <f t="shared" si="7"/>
        <v>3</v>
      </c>
    </row>
    <row r="23" spans="1:4">
      <c r="B23" s="167">
        <f>SUM(B19:B22)</f>
        <v>133</v>
      </c>
      <c r="C23" s="167">
        <f t="shared" ref="C23:D23" si="8">SUM(C19:C22)</f>
        <v>30</v>
      </c>
      <c r="D23" s="167">
        <f t="shared" si="8"/>
        <v>163</v>
      </c>
    </row>
    <row r="25" spans="1:4">
      <c r="B25" s="193">
        <f>B19/$B$23*100</f>
        <v>83.458646616541358</v>
      </c>
      <c r="C25" s="193">
        <f>C19/$C$23*100</f>
        <v>90</v>
      </c>
      <c r="D25" s="193">
        <f>D19/$D$23*100</f>
        <v>84.662576687116569</v>
      </c>
    </row>
    <row r="26" spans="1:4">
      <c r="B26" s="193">
        <f t="shared" ref="B26:B29" si="9">B20/$B$23*100</f>
        <v>5.2631578947368416</v>
      </c>
      <c r="C26" s="193">
        <f t="shared" ref="C26:C29" si="10">C20/$C$23*100</f>
        <v>3.3333333333333335</v>
      </c>
      <c r="D26" s="193">
        <f t="shared" ref="D26:D29" si="11">D20/$D$23*100</f>
        <v>4.9079754601226995</v>
      </c>
    </row>
    <row r="27" spans="1:4">
      <c r="B27" s="193">
        <f t="shared" si="9"/>
        <v>10.526315789473683</v>
      </c>
      <c r="C27" s="193">
        <f t="shared" si="10"/>
        <v>0</v>
      </c>
      <c r="D27" s="193">
        <f t="shared" si="11"/>
        <v>8.5889570552147241</v>
      </c>
    </row>
    <row r="28" spans="1:4">
      <c r="B28" s="193">
        <f t="shared" si="9"/>
        <v>0.75187969924812026</v>
      </c>
      <c r="C28" s="193">
        <f t="shared" si="10"/>
        <v>6.666666666666667</v>
      </c>
      <c r="D28" s="193">
        <f t="shared" si="11"/>
        <v>1.8404907975460123</v>
      </c>
    </row>
    <row r="29" spans="1:4">
      <c r="B29" s="193">
        <f t="shared" si="9"/>
        <v>100</v>
      </c>
      <c r="C29" s="193">
        <f t="shared" si="10"/>
        <v>100</v>
      </c>
      <c r="D29" s="193">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9"/>
  <sheetViews>
    <sheetView rightToLeft="1" view="pageBreakPreview" zoomScaleNormal="100" zoomScaleSheetLayoutView="100" workbookViewId="0">
      <selection activeCell="M7" sqref="M7"/>
    </sheetView>
  </sheetViews>
  <sheetFormatPr defaultColWidth="9.140625" defaultRowHeight="20.100000000000001" customHeight="1"/>
  <cols>
    <col min="1" max="1" width="36" style="11" customWidth="1"/>
    <col min="2" max="2" width="7.85546875" style="12" customWidth="1"/>
    <col min="3" max="10" width="7.85546875" style="11" customWidth="1"/>
    <col min="11" max="11" width="43.285156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51" t="s">
        <v>350</v>
      </c>
      <c r="B1" s="451"/>
      <c r="C1" s="451"/>
      <c r="D1" s="451"/>
      <c r="E1" s="451"/>
      <c r="F1" s="451"/>
      <c r="G1" s="451"/>
      <c r="H1" s="451"/>
      <c r="I1" s="451"/>
      <c r="J1" s="451"/>
      <c r="K1" s="45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v>2017</v>
      </c>
      <c r="B2" s="497"/>
      <c r="C2" s="497"/>
      <c r="D2" s="497"/>
      <c r="E2" s="497"/>
      <c r="F2" s="497"/>
      <c r="G2" s="497"/>
      <c r="H2" s="497"/>
      <c r="I2" s="497"/>
      <c r="J2" s="497"/>
      <c r="K2" s="497"/>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53" t="s">
        <v>666</v>
      </c>
      <c r="B3" s="453"/>
      <c r="C3" s="453"/>
      <c r="D3" s="453"/>
      <c r="E3" s="453"/>
      <c r="F3" s="453"/>
      <c r="G3" s="453"/>
      <c r="H3" s="453"/>
      <c r="I3" s="453"/>
      <c r="J3" s="453"/>
      <c r="K3" s="45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v>2017</v>
      </c>
      <c r="B4" s="453"/>
      <c r="C4" s="453"/>
      <c r="D4" s="453"/>
      <c r="E4" s="453"/>
      <c r="F4" s="453"/>
      <c r="G4" s="453"/>
      <c r="H4" s="453"/>
      <c r="I4" s="453"/>
      <c r="J4" s="453"/>
      <c r="K4" s="45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437</v>
      </c>
      <c r="B5" s="498"/>
      <c r="C5" s="498"/>
      <c r="D5" s="498"/>
      <c r="E5" s="498"/>
      <c r="F5" s="498"/>
      <c r="G5" s="498"/>
      <c r="H5" s="498"/>
      <c r="I5" s="498"/>
      <c r="J5" s="498"/>
      <c r="K5" s="101" t="s">
        <v>438</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0.25" customHeight="1">
      <c r="A6" s="499" t="s">
        <v>181</v>
      </c>
      <c r="B6" s="456" t="s">
        <v>235</v>
      </c>
      <c r="C6" s="456"/>
      <c r="D6" s="456"/>
      <c r="E6" s="456"/>
      <c r="F6" s="456"/>
      <c r="G6" s="456"/>
      <c r="H6" s="456"/>
      <c r="I6" s="456"/>
      <c r="J6" s="456"/>
      <c r="K6" s="502" t="s">
        <v>182</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15.75" customHeight="1">
      <c r="A7" s="500"/>
      <c r="B7" s="456" t="s">
        <v>290</v>
      </c>
      <c r="C7" s="456"/>
      <c r="D7" s="456"/>
      <c r="E7" s="456" t="s">
        <v>291</v>
      </c>
      <c r="F7" s="456"/>
      <c r="G7" s="456"/>
      <c r="H7" s="458" t="s">
        <v>292</v>
      </c>
      <c r="I7" s="458"/>
      <c r="J7" s="458"/>
      <c r="K7" s="50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501"/>
      <c r="B8" s="256" t="s">
        <v>239</v>
      </c>
      <c r="C8" s="256" t="s">
        <v>240</v>
      </c>
      <c r="D8" s="256" t="s">
        <v>292</v>
      </c>
      <c r="E8" s="256" t="s">
        <v>239</v>
      </c>
      <c r="F8" s="256" t="s">
        <v>240</v>
      </c>
      <c r="G8" s="256" t="s">
        <v>266</v>
      </c>
      <c r="H8" s="256" t="s">
        <v>239</v>
      </c>
      <c r="I8" s="256" t="s">
        <v>240</v>
      </c>
      <c r="J8" s="256" t="s">
        <v>266</v>
      </c>
      <c r="K8" s="504"/>
      <c r="M8" s="156"/>
      <c r="N8" s="157"/>
      <c r="O8" s="156"/>
    </row>
    <row r="9" spans="1:63" s="30" customFormat="1" ht="15" customHeight="1" thickBot="1">
      <c r="A9" s="154" t="s">
        <v>189</v>
      </c>
      <c r="B9" s="102">
        <v>2021</v>
      </c>
      <c r="C9" s="102">
        <v>1336</v>
      </c>
      <c r="D9" s="204">
        <f t="shared" ref="D9:D38" si="0">B9+C9</f>
        <v>3357</v>
      </c>
      <c r="E9" s="102">
        <v>1788</v>
      </c>
      <c r="F9" s="102">
        <v>1019</v>
      </c>
      <c r="G9" s="204">
        <f t="shared" ref="G9:G38" si="1">E9+F9</f>
        <v>2807</v>
      </c>
      <c r="H9" s="102">
        <f t="shared" ref="H9:H38" si="2">B9+E9</f>
        <v>3809</v>
      </c>
      <c r="I9" s="102">
        <f t="shared" ref="I9:I38" si="3">C9+F9</f>
        <v>2355</v>
      </c>
      <c r="J9" s="50">
        <f t="shared" ref="J9:J38" si="4">D9+G9</f>
        <v>6164</v>
      </c>
      <c r="K9" s="153" t="s">
        <v>356</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15" customHeight="1" thickBot="1">
      <c r="A10" s="87" t="s">
        <v>542</v>
      </c>
      <c r="B10" s="103">
        <v>112</v>
      </c>
      <c r="C10" s="103">
        <v>51</v>
      </c>
      <c r="D10" s="165">
        <f t="shared" si="0"/>
        <v>163</v>
      </c>
      <c r="E10" s="103">
        <v>194</v>
      </c>
      <c r="F10" s="103">
        <v>122</v>
      </c>
      <c r="G10" s="165">
        <f t="shared" si="1"/>
        <v>316</v>
      </c>
      <c r="H10" s="170">
        <f t="shared" si="2"/>
        <v>306</v>
      </c>
      <c r="I10" s="170">
        <f t="shared" si="3"/>
        <v>173</v>
      </c>
      <c r="J10" s="165">
        <f t="shared" si="4"/>
        <v>479</v>
      </c>
      <c r="K10" s="152" t="s">
        <v>552</v>
      </c>
      <c r="L10" s="11"/>
      <c r="M10" s="11"/>
      <c r="N10" s="11"/>
      <c r="O10" s="11"/>
      <c r="P10" s="11"/>
      <c r="Q10" s="11"/>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320"/>
      <c r="BG10" s="320"/>
      <c r="BH10" s="320"/>
      <c r="BI10" s="320"/>
      <c r="BJ10" s="320"/>
      <c r="BK10" s="320"/>
    </row>
    <row r="11" spans="1:63" s="30" customFormat="1" ht="15" customHeight="1" thickBot="1">
      <c r="A11" s="154" t="s">
        <v>439</v>
      </c>
      <c r="B11" s="201">
        <v>1155</v>
      </c>
      <c r="C11" s="201">
        <v>758</v>
      </c>
      <c r="D11" s="204">
        <f t="shared" si="0"/>
        <v>1913</v>
      </c>
      <c r="E11" s="201">
        <v>1099</v>
      </c>
      <c r="F11" s="201">
        <v>551</v>
      </c>
      <c r="G11" s="204">
        <f t="shared" si="1"/>
        <v>1650</v>
      </c>
      <c r="H11" s="201">
        <f t="shared" si="2"/>
        <v>2254</v>
      </c>
      <c r="I11" s="102">
        <f t="shared" si="3"/>
        <v>1309</v>
      </c>
      <c r="J11" s="50">
        <f t="shared" si="4"/>
        <v>3563</v>
      </c>
      <c r="K11" s="153" t="s">
        <v>440</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15" customHeight="1" thickBot="1">
      <c r="A12" s="87" t="s">
        <v>183</v>
      </c>
      <c r="B12" s="103">
        <v>271</v>
      </c>
      <c r="C12" s="103">
        <v>149</v>
      </c>
      <c r="D12" s="165">
        <f t="shared" si="0"/>
        <v>420</v>
      </c>
      <c r="E12" s="103">
        <v>150</v>
      </c>
      <c r="F12" s="103">
        <v>83</v>
      </c>
      <c r="G12" s="165">
        <f t="shared" si="1"/>
        <v>233</v>
      </c>
      <c r="H12" s="170">
        <f t="shared" si="2"/>
        <v>421</v>
      </c>
      <c r="I12" s="170">
        <f t="shared" si="3"/>
        <v>232</v>
      </c>
      <c r="J12" s="165">
        <f t="shared" si="4"/>
        <v>653</v>
      </c>
      <c r="K12" s="200" t="s">
        <v>184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15" customHeight="1" thickBot="1">
      <c r="A13" s="154" t="s">
        <v>635</v>
      </c>
      <c r="B13" s="201">
        <v>101</v>
      </c>
      <c r="C13" s="201">
        <v>53</v>
      </c>
      <c r="D13" s="204">
        <f t="shared" si="0"/>
        <v>154</v>
      </c>
      <c r="E13" s="201">
        <v>177</v>
      </c>
      <c r="F13" s="201">
        <v>49</v>
      </c>
      <c r="G13" s="204">
        <f t="shared" si="1"/>
        <v>226</v>
      </c>
      <c r="H13" s="201">
        <f t="shared" si="2"/>
        <v>278</v>
      </c>
      <c r="I13" s="102">
        <f t="shared" si="3"/>
        <v>102</v>
      </c>
      <c r="J13" s="50">
        <f t="shared" si="4"/>
        <v>380</v>
      </c>
      <c r="K13" s="153" t="s">
        <v>636</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15" customHeight="1" thickBot="1">
      <c r="A14" s="87" t="s">
        <v>185</v>
      </c>
      <c r="B14" s="103">
        <v>139</v>
      </c>
      <c r="C14" s="103">
        <v>153</v>
      </c>
      <c r="D14" s="165">
        <f t="shared" si="0"/>
        <v>292</v>
      </c>
      <c r="E14" s="103">
        <v>133</v>
      </c>
      <c r="F14" s="103">
        <v>110</v>
      </c>
      <c r="G14" s="165">
        <f t="shared" si="1"/>
        <v>243</v>
      </c>
      <c r="H14" s="170">
        <f t="shared" si="2"/>
        <v>272</v>
      </c>
      <c r="I14" s="170">
        <f t="shared" si="3"/>
        <v>263</v>
      </c>
      <c r="J14" s="165">
        <f t="shared" si="4"/>
        <v>535</v>
      </c>
      <c r="K14" s="200" t="s">
        <v>357</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15" customHeight="1" thickBot="1">
      <c r="A15" s="154" t="s">
        <v>190</v>
      </c>
      <c r="B15" s="201">
        <v>75</v>
      </c>
      <c r="C15" s="201">
        <v>63</v>
      </c>
      <c r="D15" s="204">
        <f t="shared" si="0"/>
        <v>138</v>
      </c>
      <c r="E15" s="201">
        <v>156</v>
      </c>
      <c r="F15" s="201">
        <v>39</v>
      </c>
      <c r="G15" s="204">
        <f t="shared" si="1"/>
        <v>195</v>
      </c>
      <c r="H15" s="201">
        <f t="shared" si="2"/>
        <v>231</v>
      </c>
      <c r="I15" s="102">
        <f t="shared" si="3"/>
        <v>102</v>
      </c>
      <c r="J15" s="50">
        <f t="shared" si="4"/>
        <v>333</v>
      </c>
      <c r="K15" s="153" t="s">
        <v>355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15" customHeight="1" thickBot="1">
      <c r="A16" s="87" t="s">
        <v>192</v>
      </c>
      <c r="B16" s="103">
        <v>73</v>
      </c>
      <c r="C16" s="103">
        <v>62</v>
      </c>
      <c r="D16" s="165">
        <f t="shared" si="0"/>
        <v>135</v>
      </c>
      <c r="E16" s="103">
        <v>80</v>
      </c>
      <c r="F16" s="103">
        <v>42</v>
      </c>
      <c r="G16" s="165">
        <f t="shared" si="1"/>
        <v>122</v>
      </c>
      <c r="H16" s="170">
        <f t="shared" si="2"/>
        <v>153</v>
      </c>
      <c r="I16" s="170">
        <f t="shared" si="3"/>
        <v>104</v>
      </c>
      <c r="J16" s="165">
        <f t="shared" si="4"/>
        <v>257</v>
      </c>
      <c r="K16" s="200" t="s">
        <v>359</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57" s="30" customFormat="1" ht="15" customHeight="1" thickBot="1">
      <c r="A17" s="154" t="s">
        <v>188</v>
      </c>
      <c r="B17" s="201">
        <v>66</v>
      </c>
      <c r="C17" s="201">
        <v>23</v>
      </c>
      <c r="D17" s="204">
        <f t="shared" si="0"/>
        <v>89</v>
      </c>
      <c r="E17" s="201">
        <v>49</v>
      </c>
      <c r="F17" s="201">
        <v>21</v>
      </c>
      <c r="G17" s="204">
        <f t="shared" si="1"/>
        <v>70</v>
      </c>
      <c r="H17" s="201">
        <f t="shared" si="2"/>
        <v>115</v>
      </c>
      <c r="I17" s="102">
        <f t="shared" si="3"/>
        <v>44</v>
      </c>
      <c r="J17" s="50">
        <f t="shared" si="4"/>
        <v>159</v>
      </c>
      <c r="K17" s="153" t="s">
        <v>358</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57" s="27" customFormat="1" ht="15" customHeight="1" thickBot="1">
      <c r="A18" s="87" t="s">
        <v>191</v>
      </c>
      <c r="B18" s="103">
        <v>88</v>
      </c>
      <c r="C18" s="103">
        <v>15</v>
      </c>
      <c r="D18" s="165">
        <f t="shared" si="0"/>
        <v>103</v>
      </c>
      <c r="E18" s="103">
        <v>46</v>
      </c>
      <c r="F18" s="103">
        <v>7</v>
      </c>
      <c r="G18" s="165">
        <f t="shared" si="1"/>
        <v>53</v>
      </c>
      <c r="H18" s="170">
        <f t="shared" si="2"/>
        <v>134</v>
      </c>
      <c r="I18" s="170">
        <f t="shared" si="3"/>
        <v>22</v>
      </c>
      <c r="J18" s="165">
        <f t="shared" si="4"/>
        <v>156</v>
      </c>
      <c r="K18" s="200" t="s">
        <v>354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57" s="30" customFormat="1" ht="15" customHeight="1" thickBot="1">
      <c r="A19" s="154" t="s">
        <v>443</v>
      </c>
      <c r="B19" s="201">
        <v>9</v>
      </c>
      <c r="C19" s="201">
        <v>3</v>
      </c>
      <c r="D19" s="204">
        <f t="shared" si="0"/>
        <v>12</v>
      </c>
      <c r="E19" s="201">
        <v>43</v>
      </c>
      <c r="F19" s="201">
        <v>13</v>
      </c>
      <c r="G19" s="204">
        <f t="shared" si="1"/>
        <v>56</v>
      </c>
      <c r="H19" s="201">
        <f t="shared" si="2"/>
        <v>52</v>
      </c>
      <c r="I19" s="102">
        <f t="shared" si="3"/>
        <v>16</v>
      </c>
      <c r="J19" s="50">
        <f t="shared" si="4"/>
        <v>68</v>
      </c>
      <c r="K19" s="153" t="s">
        <v>444</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57" s="27" customFormat="1" ht="15" customHeight="1" thickBot="1">
      <c r="A20" s="87" t="s">
        <v>273</v>
      </c>
      <c r="B20" s="103">
        <v>7</v>
      </c>
      <c r="C20" s="103">
        <v>1</v>
      </c>
      <c r="D20" s="165">
        <f t="shared" si="0"/>
        <v>8</v>
      </c>
      <c r="E20" s="103">
        <v>60</v>
      </c>
      <c r="F20" s="103">
        <v>17</v>
      </c>
      <c r="G20" s="165">
        <f t="shared" si="1"/>
        <v>77</v>
      </c>
      <c r="H20" s="170">
        <f t="shared" si="2"/>
        <v>67</v>
      </c>
      <c r="I20" s="170">
        <f t="shared" si="3"/>
        <v>18</v>
      </c>
      <c r="J20" s="165">
        <f t="shared" si="4"/>
        <v>85</v>
      </c>
      <c r="K20" s="200" t="s">
        <v>274</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57" s="30" customFormat="1" ht="15" customHeight="1" thickBot="1">
      <c r="A21" s="154" t="s">
        <v>445</v>
      </c>
      <c r="B21" s="201">
        <v>16</v>
      </c>
      <c r="C21" s="201">
        <v>2</v>
      </c>
      <c r="D21" s="204">
        <f t="shared" si="0"/>
        <v>18</v>
      </c>
      <c r="E21" s="201">
        <v>54</v>
      </c>
      <c r="F21" s="201">
        <v>12</v>
      </c>
      <c r="G21" s="204">
        <f t="shared" si="1"/>
        <v>66</v>
      </c>
      <c r="H21" s="201">
        <f t="shared" si="2"/>
        <v>70</v>
      </c>
      <c r="I21" s="102">
        <f t="shared" si="3"/>
        <v>14</v>
      </c>
      <c r="J21" s="50">
        <f t="shared" si="4"/>
        <v>84</v>
      </c>
      <c r="K21" s="153" t="s">
        <v>446</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57" s="27" customFormat="1" ht="15" customHeight="1" thickBot="1">
      <c r="A22" s="87" t="s">
        <v>271</v>
      </c>
      <c r="B22" s="103">
        <v>1</v>
      </c>
      <c r="C22" s="103">
        <v>1</v>
      </c>
      <c r="D22" s="165">
        <f t="shared" si="0"/>
        <v>2</v>
      </c>
      <c r="E22" s="103">
        <v>76</v>
      </c>
      <c r="F22" s="103">
        <v>17</v>
      </c>
      <c r="G22" s="165">
        <f t="shared" si="1"/>
        <v>93</v>
      </c>
      <c r="H22" s="170">
        <f t="shared" si="2"/>
        <v>77</v>
      </c>
      <c r="I22" s="170">
        <f t="shared" si="3"/>
        <v>18</v>
      </c>
      <c r="J22" s="165">
        <f t="shared" si="4"/>
        <v>95</v>
      </c>
      <c r="K22" s="200" t="s">
        <v>272</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57" s="30" customFormat="1" ht="15" customHeight="1" thickBot="1">
      <c r="A23" s="154" t="s">
        <v>275</v>
      </c>
      <c r="B23" s="201">
        <v>6</v>
      </c>
      <c r="C23" s="201">
        <v>5</v>
      </c>
      <c r="D23" s="204">
        <f t="shared" si="0"/>
        <v>11</v>
      </c>
      <c r="E23" s="201">
        <v>12</v>
      </c>
      <c r="F23" s="201">
        <v>22</v>
      </c>
      <c r="G23" s="204">
        <f t="shared" si="1"/>
        <v>34</v>
      </c>
      <c r="H23" s="201">
        <f t="shared" si="2"/>
        <v>18</v>
      </c>
      <c r="I23" s="102">
        <f t="shared" si="3"/>
        <v>27</v>
      </c>
      <c r="J23" s="50">
        <f t="shared" si="4"/>
        <v>45</v>
      </c>
      <c r="K23" s="153" t="s">
        <v>353</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57" s="27" customFormat="1" ht="15" customHeight="1" thickBot="1">
      <c r="A24" s="87" t="s">
        <v>186</v>
      </c>
      <c r="B24" s="103">
        <v>17</v>
      </c>
      <c r="C24" s="103">
        <v>7</v>
      </c>
      <c r="D24" s="165">
        <f t="shared" si="0"/>
        <v>24</v>
      </c>
      <c r="E24" s="103">
        <v>31</v>
      </c>
      <c r="F24" s="103">
        <v>8</v>
      </c>
      <c r="G24" s="165">
        <f t="shared" si="1"/>
        <v>39</v>
      </c>
      <c r="H24" s="170">
        <f t="shared" si="2"/>
        <v>48</v>
      </c>
      <c r="I24" s="170">
        <f t="shared" si="3"/>
        <v>15</v>
      </c>
      <c r="J24" s="165">
        <f t="shared" si="4"/>
        <v>63</v>
      </c>
      <c r="K24" s="200" t="s">
        <v>187</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57" s="30" customFormat="1" ht="15" customHeight="1" thickBot="1">
      <c r="A25" s="154" t="s">
        <v>543</v>
      </c>
      <c r="B25" s="201">
        <v>14</v>
      </c>
      <c r="C25" s="201">
        <v>6</v>
      </c>
      <c r="D25" s="204">
        <f t="shared" si="0"/>
        <v>20</v>
      </c>
      <c r="E25" s="201">
        <v>12</v>
      </c>
      <c r="F25" s="201">
        <v>8</v>
      </c>
      <c r="G25" s="204">
        <f t="shared" si="1"/>
        <v>20</v>
      </c>
      <c r="H25" s="201">
        <f t="shared" si="2"/>
        <v>26</v>
      </c>
      <c r="I25" s="102">
        <f t="shared" si="3"/>
        <v>14</v>
      </c>
      <c r="J25" s="50">
        <f t="shared" si="4"/>
        <v>40</v>
      </c>
      <c r="K25" s="153" t="s">
        <v>544</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57" s="27" customFormat="1" ht="15" customHeight="1" thickBot="1">
      <c r="A26" s="87" t="s">
        <v>456</v>
      </c>
      <c r="B26" s="103">
        <v>70</v>
      </c>
      <c r="C26" s="103">
        <v>44</v>
      </c>
      <c r="D26" s="165">
        <f t="shared" si="0"/>
        <v>114</v>
      </c>
      <c r="E26" s="103">
        <v>1</v>
      </c>
      <c r="F26" s="103">
        <v>1</v>
      </c>
      <c r="G26" s="165">
        <f t="shared" si="1"/>
        <v>2</v>
      </c>
      <c r="H26" s="170">
        <f t="shared" si="2"/>
        <v>71</v>
      </c>
      <c r="I26" s="170">
        <f t="shared" si="3"/>
        <v>45</v>
      </c>
      <c r="J26" s="165">
        <f t="shared" si="4"/>
        <v>116</v>
      </c>
      <c r="K26" s="200" t="s">
        <v>455</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57" s="30" customFormat="1" ht="15" customHeight="1" thickBot="1">
      <c r="A27" s="154" t="s">
        <v>545</v>
      </c>
      <c r="B27" s="201">
        <v>13</v>
      </c>
      <c r="C27" s="201">
        <v>3</v>
      </c>
      <c r="D27" s="204">
        <f t="shared" si="0"/>
        <v>16</v>
      </c>
      <c r="E27" s="201">
        <v>52</v>
      </c>
      <c r="F27" s="201">
        <v>16</v>
      </c>
      <c r="G27" s="204">
        <f t="shared" si="1"/>
        <v>68</v>
      </c>
      <c r="H27" s="201">
        <f t="shared" si="2"/>
        <v>65</v>
      </c>
      <c r="I27" s="102">
        <f t="shared" si="3"/>
        <v>19</v>
      </c>
      <c r="J27" s="50">
        <f t="shared" si="4"/>
        <v>84</v>
      </c>
      <c r="K27" s="153" t="s">
        <v>546</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57" s="27" customFormat="1" ht="15" customHeight="1" thickBot="1">
      <c r="A28" s="87" t="s">
        <v>548</v>
      </c>
      <c r="B28" s="103">
        <v>6</v>
      </c>
      <c r="C28" s="103">
        <v>3</v>
      </c>
      <c r="D28" s="165">
        <f t="shared" si="0"/>
        <v>9</v>
      </c>
      <c r="E28" s="103">
        <v>14</v>
      </c>
      <c r="F28" s="103">
        <v>8</v>
      </c>
      <c r="G28" s="165">
        <f t="shared" si="1"/>
        <v>22</v>
      </c>
      <c r="H28" s="170">
        <f t="shared" si="2"/>
        <v>20</v>
      </c>
      <c r="I28" s="170">
        <f t="shared" si="3"/>
        <v>11</v>
      </c>
      <c r="J28" s="165">
        <f t="shared" si="4"/>
        <v>31</v>
      </c>
      <c r="K28" s="200" t="s">
        <v>549</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57" s="30" customFormat="1" ht="15" customHeight="1" thickBot="1">
      <c r="A29" s="154" t="s">
        <v>447</v>
      </c>
      <c r="B29" s="201">
        <v>11</v>
      </c>
      <c r="C29" s="201">
        <v>12</v>
      </c>
      <c r="D29" s="204">
        <f t="shared" si="0"/>
        <v>23</v>
      </c>
      <c r="E29" s="201">
        <v>12</v>
      </c>
      <c r="F29" s="201">
        <v>5</v>
      </c>
      <c r="G29" s="204">
        <f t="shared" si="1"/>
        <v>17</v>
      </c>
      <c r="H29" s="201">
        <f t="shared" si="2"/>
        <v>23</v>
      </c>
      <c r="I29" s="102">
        <f t="shared" si="3"/>
        <v>17</v>
      </c>
      <c r="J29" s="50">
        <f t="shared" si="4"/>
        <v>40</v>
      </c>
      <c r="K29" s="153" t="s">
        <v>448</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57" s="27" customFormat="1" ht="15" customHeight="1" thickBot="1">
      <c r="A30" s="87" t="s">
        <v>335</v>
      </c>
      <c r="B30" s="103">
        <v>0</v>
      </c>
      <c r="C30" s="103">
        <v>0</v>
      </c>
      <c r="D30" s="165">
        <f t="shared" si="0"/>
        <v>0</v>
      </c>
      <c r="E30" s="103">
        <v>20</v>
      </c>
      <c r="F30" s="103">
        <v>7</v>
      </c>
      <c r="G30" s="165">
        <f t="shared" si="1"/>
        <v>27</v>
      </c>
      <c r="H30" s="170">
        <f t="shared" si="2"/>
        <v>20</v>
      </c>
      <c r="I30" s="170">
        <f t="shared" si="3"/>
        <v>7</v>
      </c>
      <c r="J30" s="165">
        <f t="shared" si="4"/>
        <v>27</v>
      </c>
      <c r="K30" s="200" t="s">
        <v>344</v>
      </c>
      <c r="L30" s="25"/>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row>
    <row r="31" spans="1:57" s="30" customFormat="1" ht="15" customHeight="1" thickBot="1">
      <c r="A31" s="154" t="s">
        <v>451</v>
      </c>
      <c r="B31" s="201">
        <v>4</v>
      </c>
      <c r="C31" s="201">
        <v>2</v>
      </c>
      <c r="D31" s="204">
        <f t="shared" si="0"/>
        <v>6</v>
      </c>
      <c r="E31" s="201">
        <v>16</v>
      </c>
      <c r="F31" s="201">
        <v>8</v>
      </c>
      <c r="G31" s="204">
        <f t="shared" si="1"/>
        <v>24</v>
      </c>
      <c r="H31" s="201">
        <f t="shared" si="2"/>
        <v>20</v>
      </c>
      <c r="I31" s="102">
        <f t="shared" si="3"/>
        <v>10</v>
      </c>
      <c r="J31" s="50">
        <f t="shared" si="4"/>
        <v>30</v>
      </c>
      <c r="K31" s="153" t="s">
        <v>452</v>
      </c>
      <c r="L31" s="28"/>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row>
    <row r="32" spans="1:57" s="27" customFormat="1" ht="15" customHeight="1" thickBot="1">
      <c r="A32" s="87" t="s">
        <v>441</v>
      </c>
      <c r="B32" s="103">
        <v>0</v>
      </c>
      <c r="C32" s="103">
        <v>0</v>
      </c>
      <c r="D32" s="165">
        <f t="shared" si="0"/>
        <v>0</v>
      </c>
      <c r="E32" s="103">
        <v>18</v>
      </c>
      <c r="F32" s="103">
        <v>5</v>
      </c>
      <c r="G32" s="165">
        <f t="shared" si="1"/>
        <v>23</v>
      </c>
      <c r="H32" s="170">
        <f t="shared" si="2"/>
        <v>18</v>
      </c>
      <c r="I32" s="170">
        <f t="shared" si="3"/>
        <v>5</v>
      </c>
      <c r="J32" s="165">
        <f t="shared" si="4"/>
        <v>23</v>
      </c>
      <c r="K32" s="200" t="s">
        <v>442</v>
      </c>
      <c r="L32" s="25"/>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row>
    <row r="33" spans="1:63" s="30" customFormat="1" ht="15" customHeight="1" thickBot="1">
      <c r="A33" s="154" t="s">
        <v>449</v>
      </c>
      <c r="B33" s="201">
        <v>16</v>
      </c>
      <c r="C33" s="201">
        <v>8</v>
      </c>
      <c r="D33" s="204">
        <f t="shared" si="0"/>
        <v>24</v>
      </c>
      <c r="E33" s="201">
        <v>2</v>
      </c>
      <c r="F33" s="201">
        <v>3</v>
      </c>
      <c r="G33" s="204">
        <f t="shared" si="1"/>
        <v>5</v>
      </c>
      <c r="H33" s="201">
        <f t="shared" si="2"/>
        <v>18</v>
      </c>
      <c r="I33" s="102">
        <f t="shared" si="3"/>
        <v>11</v>
      </c>
      <c r="J33" s="50">
        <f t="shared" si="4"/>
        <v>29</v>
      </c>
      <c r="K33" s="153" t="s">
        <v>450</v>
      </c>
      <c r="L33" s="28"/>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row>
    <row r="34" spans="1:63" s="27" customFormat="1" ht="15" customHeight="1" thickBot="1">
      <c r="A34" s="87" t="s">
        <v>547</v>
      </c>
      <c r="B34" s="103">
        <v>3</v>
      </c>
      <c r="C34" s="103">
        <v>2</v>
      </c>
      <c r="D34" s="165">
        <f t="shared" si="0"/>
        <v>5</v>
      </c>
      <c r="E34" s="103">
        <v>6</v>
      </c>
      <c r="F34" s="103">
        <v>0</v>
      </c>
      <c r="G34" s="165">
        <f t="shared" si="1"/>
        <v>6</v>
      </c>
      <c r="H34" s="170">
        <f t="shared" si="2"/>
        <v>9</v>
      </c>
      <c r="I34" s="170">
        <f t="shared" si="3"/>
        <v>2</v>
      </c>
      <c r="J34" s="165">
        <f t="shared" si="4"/>
        <v>11</v>
      </c>
      <c r="K34" s="200" t="s">
        <v>551</v>
      </c>
      <c r="L34" s="25"/>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row>
    <row r="35" spans="1:63" s="27" customFormat="1" ht="15" customHeight="1" thickBot="1">
      <c r="A35" s="151" t="s">
        <v>602</v>
      </c>
      <c r="B35" s="361">
        <v>3</v>
      </c>
      <c r="C35" s="361">
        <v>4</v>
      </c>
      <c r="D35" s="255">
        <f t="shared" ref="D35" si="5">B35+C35</f>
        <v>7</v>
      </c>
      <c r="E35" s="361">
        <v>5</v>
      </c>
      <c r="F35" s="361">
        <v>5</v>
      </c>
      <c r="G35" s="255">
        <f t="shared" ref="G35" si="6">E35+F35</f>
        <v>10</v>
      </c>
      <c r="H35" s="361">
        <f t="shared" ref="H35" si="7">B35+E35</f>
        <v>8</v>
      </c>
      <c r="I35" s="132">
        <f t="shared" ref="I35" si="8">C35+F35</f>
        <v>9</v>
      </c>
      <c r="J35" s="131">
        <f t="shared" ref="J35" si="9">D35+G35</f>
        <v>17</v>
      </c>
      <c r="K35" s="378" t="s">
        <v>606</v>
      </c>
      <c r="L35" s="25"/>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row>
    <row r="36" spans="1:63" s="27" customFormat="1" ht="15" customHeight="1" thickBot="1">
      <c r="A36" s="374" t="s">
        <v>603</v>
      </c>
      <c r="B36" s="370">
        <v>8</v>
      </c>
      <c r="C36" s="370">
        <v>8</v>
      </c>
      <c r="D36" s="173">
        <f t="shared" ref="D36" si="10">B36+C36</f>
        <v>16</v>
      </c>
      <c r="E36" s="370">
        <v>36</v>
      </c>
      <c r="F36" s="370">
        <v>9</v>
      </c>
      <c r="G36" s="173">
        <f t="shared" ref="G36" si="11">E36+F36</f>
        <v>45</v>
      </c>
      <c r="H36" s="370">
        <f t="shared" ref="H36" si="12">B36+E36</f>
        <v>44</v>
      </c>
      <c r="I36" s="370">
        <f t="shared" ref="I36" si="13">C36+F36</f>
        <v>17</v>
      </c>
      <c r="J36" s="173">
        <f t="shared" ref="J36" si="14">D36+G36</f>
        <v>61</v>
      </c>
      <c r="K36" s="379" t="s">
        <v>607</v>
      </c>
      <c r="L36" s="25"/>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row>
    <row r="37" spans="1:63" s="27" customFormat="1" ht="15" customHeight="1" thickBot="1">
      <c r="A37" s="151" t="s">
        <v>604</v>
      </c>
      <c r="B37" s="361">
        <v>26</v>
      </c>
      <c r="C37" s="361">
        <v>7</v>
      </c>
      <c r="D37" s="255">
        <f t="shared" ref="D37" si="15">B37+C37</f>
        <v>33</v>
      </c>
      <c r="E37" s="361">
        <v>0</v>
      </c>
      <c r="F37" s="361">
        <v>0</v>
      </c>
      <c r="G37" s="255">
        <f t="shared" ref="G37" si="16">E37+F37</f>
        <v>0</v>
      </c>
      <c r="H37" s="361">
        <f t="shared" ref="H37" si="17">B37+E37</f>
        <v>26</v>
      </c>
      <c r="I37" s="132">
        <f t="shared" ref="I37" si="18">C37+F37</f>
        <v>7</v>
      </c>
      <c r="J37" s="131">
        <f t="shared" ref="J37" si="19">D37+G37</f>
        <v>33</v>
      </c>
      <c r="K37" s="380" t="s">
        <v>608</v>
      </c>
      <c r="L37" s="25"/>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row>
    <row r="38" spans="1:63" s="30" customFormat="1" ht="15" customHeight="1">
      <c r="A38" s="374" t="s">
        <v>605</v>
      </c>
      <c r="B38" s="370">
        <v>17</v>
      </c>
      <c r="C38" s="370">
        <v>2</v>
      </c>
      <c r="D38" s="173">
        <f t="shared" si="0"/>
        <v>19</v>
      </c>
      <c r="E38" s="370">
        <v>21</v>
      </c>
      <c r="F38" s="370">
        <v>3</v>
      </c>
      <c r="G38" s="173">
        <f t="shared" si="1"/>
        <v>24</v>
      </c>
      <c r="H38" s="370">
        <f t="shared" si="2"/>
        <v>38</v>
      </c>
      <c r="I38" s="370">
        <f t="shared" si="3"/>
        <v>5</v>
      </c>
      <c r="J38" s="173">
        <f t="shared" si="4"/>
        <v>43</v>
      </c>
      <c r="K38" s="381" t="s">
        <v>609</v>
      </c>
      <c r="L38" s="28"/>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row>
    <row r="39" spans="1:63" ht="19.5" customHeight="1">
      <c r="A39" s="149" t="s">
        <v>11</v>
      </c>
      <c r="B39" s="43">
        <f>SUM(B9:B38)</f>
        <v>4348</v>
      </c>
      <c r="C39" s="43">
        <f t="shared" ref="C39:J39" si="20">SUM(C9:C38)</f>
        <v>2783</v>
      </c>
      <c r="D39" s="43">
        <f t="shared" si="20"/>
        <v>7131</v>
      </c>
      <c r="E39" s="43">
        <f t="shared" si="20"/>
        <v>4363</v>
      </c>
      <c r="F39" s="43">
        <f t="shared" si="20"/>
        <v>2210</v>
      </c>
      <c r="G39" s="43">
        <f t="shared" si="20"/>
        <v>6573</v>
      </c>
      <c r="H39" s="43">
        <f t="shared" si="20"/>
        <v>8711</v>
      </c>
      <c r="I39" s="43">
        <f t="shared" si="20"/>
        <v>4993</v>
      </c>
      <c r="J39" s="43">
        <f t="shared" si="20"/>
        <v>13704</v>
      </c>
      <c r="K39" s="148" t="s">
        <v>12</v>
      </c>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12.75">
      <c r="A40" s="11" t="s">
        <v>415</v>
      </c>
      <c r="B40" s="147"/>
      <c r="D40" s="10"/>
      <c r="J40" s="10"/>
      <c r="K40" s="11" t="s">
        <v>416</v>
      </c>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12.75">
      <c r="A41" s="321" t="s">
        <v>559</v>
      </c>
      <c r="K41" s="322" t="s">
        <v>560</v>
      </c>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row>
    <row r="42" spans="1:63" ht="20.100000000000001" customHeight="1">
      <c r="B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row>
    <row r="43" spans="1:63" ht="20.100000000000001" customHeight="1">
      <c r="B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row>
    <row r="44" spans="1:63" ht="20.100000000000001" customHeight="1">
      <c r="B44" s="11"/>
    </row>
    <row r="45" spans="1:63" ht="20.100000000000001" customHeight="1">
      <c r="B45" s="11"/>
    </row>
    <row r="46" spans="1:63" ht="20.100000000000001" customHeight="1">
      <c r="B46" s="11"/>
    </row>
    <row r="47" spans="1:63" ht="20.100000000000001" customHeight="1">
      <c r="B47" s="11"/>
    </row>
    <row r="48" spans="1:63" ht="20.100000000000001" customHeight="1">
      <c r="B48" s="11"/>
    </row>
    <row r="49" spans="2:2" ht="20.100000000000001" customHeight="1">
      <c r="B49" s="11"/>
    </row>
  </sheetData>
  <sortState ref="A2:BK47">
    <sortCondition descending="1" ref="J2:J47"/>
  </sortState>
  <mergeCells count="11">
    <mergeCell ref="H7:J7"/>
    <mergeCell ref="A1:K1"/>
    <mergeCell ref="A2:K2"/>
    <mergeCell ref="A3:K3"/>
    <mergeCell ref="A4:K4"/>
    <mergeCell ref="B5:J5"/>
    <mergeCell ref="A6:A8"/>
    <mergeCell ref="B6:J6"/>
    <mergeCell ref="K6:K8"/>
    <mergeCell ref="B7:D7"/>
    <mergeCell ref="E7:G7"/>
  </mergeCells>
  <printOptions horizontalCentered="1" verticalCentered="1"/>
  <pageMargins left="0" right="0" top="0" bottom="0" header="0" footer="0"/>
  <pageSetup paperSize="9" scale="90" orientation="landscape"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M4" sqref="M4"/>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51" t="s">
        <v>342</v>
      </c>
      <c r="B1" s="451"/>
      <c r="C1" s="451"/>
      <c r="D1" s="451"/>
      <c r="E1" s="451"/>
      <c r="F1" s="451"/>
      <c r="G1" s="451"/>
      <c r="H1" s="451"/>
      <c r="I1" s="451"/>
      <c r="J1" s="451"/>
      <c r="K1" s="45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v>2017</v>
      </c>
      <c r="B2" s="497"/>
      <c r="C2" s="497"/>
      <c r="D2" s="497"/>
      <c r="E2" s="497"/>
      <c r="F2" s="497"/>
      <c r="G2" s="497"/>
      <c r="H2" s="497"/>
      <c r="I2" s="497"/>
      <c r="J2" s="497"/>
      <c r="K2" s="497"/>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36" customHeight="1">
      <c r="A3" s="452" t="s">
        <v>667</v>
      </c>
      <c r="B3" s="453"/>
      <c r="C3" s="453"/>
      <c r="D3" s="453"/>
      <c r="E3" s="453"/>
      <c r="F3" s="453"/>
      <c r="G3" s="453"/>
      <c r="H3" s="453"/>
      <c r="I3" s="453"/>
      <c r="J3" s="453"/>
      <c r="K3" s="45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v>2017</v>
      </c>
      <c r="B4" s="453"/>
      <c r="C4" s="453"/>
      <c r="D4" s="453"/>
      <c r="E4" s="453"/>
      <c r="F4" s="453"/>
      <c r="G4" s="453"/>
      <c r="H4" s="453"/>
      <c r="I4" s="453"/>
      <c r="J4" s="453"/>
      <c r="K4" s="45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457</v>
      </c>
      <c r="B5" s="498"/>
      <c r="C5" s="498"/>
      <c r="D5" s="498"/>
      <c r="E5" s="498"/>
      <c r="F5" s="498"/>
      <c r="G5" s="498"/>
      <c r="H5" s="498"/>
      <c r="I5" s="498"/>
      <c r="J5" s="498"/>
      <c r="K5" s="101" t="s">
        <v>562</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99" t="s">
        <v>196</v>
      </c>
      <c r="B6" s="456" t="s">
        <v>265</v>
      </c>
      <c r="C6" s="456"/>
      <c r="D6" s="456"/>
      <c r="E6" s="456"/>
      <c r="F6" s="456"/>
      <c r="G6" s="456"/>
      <c r="H6" s="456"/>
      <c r="I6" s="456"/>
      <c r="J6" s="456"/>
      <c r="K6" s="502" t="s">
        <v>694</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500"/>
      <c r="B7" s="456" t="s">
        <v>267</v>
      </c>
      <c r="C7" s="456"/>
      <c r="D7" s="456"/>
      <c r="E7" s="456" t="s">
        <v>268</v>
      </c>
      <c r="F7" s="456"/>
      <c r="G7" s="456"/>
      <c r="H7" s="458" t="s">
        <v>269</v>
      </c>
      <c r="I7" s="458"/>
      <c r="J7" s="458"/>
      <c r="K7" s="50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501"/>
      <c r="B8" s="174" t="s">
        <v>239</v>
      </c>
      <c r="C8" s="174" t="s">
        <v>240</v>
      </c>
      <c r="D8" s="174" t="s">
        <v>266</v>
      </c>
      <c r="E8" s="174" t="s">
        <v>239</v>
      </c>
      <c r="F8" s="174" t="s">
        <v>240</v>
      </c>
      <c r="G8" s="174" t="s">
        <v>266</v>
      </c>
      <c r="H8" s="174" t="s">
        <v>239</v>
      </c>
      <c r="I8" s="174" t="s">
        <v>240</v>
      </c>
      <c r="J8" s="174" t="s">
        <v>266</v>
      </c>
      <c r="K8" s="504"/>
      <c r="M8" s="156"/>
      <c r="N8" s="157"/>
      <c r="O8" s="156"/>
    </row>
    <row r="9" spans="1:63" s="30" customFormat="1" ht="26.25" customHeight="1" thickBot="1">
      <c r="A9" s="154" t="s">
        <v>385</v>
      </c>
      <c r="B9" s="102">
        <v>863</v>
      </c>
      <c r="C9" s="102">
        <v>484</v>
      </c>
      <c r="D9" s="50">
        <f>B9+C9</f>
        <v>1347</v>
      </c>
      <c r="E9" s="102">
        <v>682</v>
      </c>
      <c r="F9" s="102">
        <v>292</v>
      </c>
      <c r="G9" s="50">
        <f>E9+F9</f>
        <v>974</v>
      </c>
      <c r="H9" s="102">
        <f t="shared" ref="H9:I19" si="0">B9+E9</f>
        <v>1545</v>
      </c>
      <c r="I9" s="102">
        <f t="shared" si="0"/>
        <v>776</v>
      </c>
      <c r="J9" s="50">
        <f>H9+I9</f>
        <v>2321</v>
      </c>
      <c r="K9" s="153" t="s">
        <v>197</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6.25" customHeight="1" thickBot="1">
      <c r="A10" s="87" t="s">
        <v>386</v>
      </c>
      <c r="B10" s="103">
        <v>958</v>
      </c>
      <c r="C10" s="103">
        <v>631</v>
      </c>
      <c r="D10" s="165">
        <f t="shared" ref="D10:D19" si="1">B10+C10</f>
        <v>1589</v>
      </c>
      <c r="E10" s="103">
        <v>718</v>
      </c>
      <c r="F10" s="103">
        <v>390</v>
      </c>
      <c r="G10" s="165">
        <f t="shared" ref="G10:G19" si="2">E10+F10</f>
        <v>1108</v>
      </c>
      <c r="H10" s="103">
        <f t="shared" si="0"/>
        <v>1676</v>
      </c>
      <c r="I10" s="103">
        <f t="shared" si="0"/>
        <v>1021</v>
      </c>
      <c r="J10" s="165">
        <f t="shared" ref="J10:J20" si="3">H10+I10</f>
        <v>2697</v>
      </c>
      <c r="K10" s="152"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6.25" customHeight="1" thickBot="1">
      <c r="A11" s="154" t="s">
        <v>387</v>
      </c>
      <c r="B11" s="102">
        <v>452</v>
      </c>
      <c r="C11" s="102">
        <v>384</v>
      </c>
      <c r="D11" s="50">
        <f t="shared" si="1"/>
        <v>836</v>
      </c>
      <c r="E11" s="102">
        <v>375</v>
      </c>
      <c r="F11" s="102">
        <v>225</v>
      </c>
      <c r="G11" s="50">
        <f t="shared" si="2"/>
        <v>600</v>
      </c>
      <c r="H11" s="102">
        <f t="shared" si="0"/>
        <v>827</v>
      </c>
      <c r="I11" s="102">
        <f t="shared" si="0"/>
        <v>609</v>
      </c>
      <c r="J11" s="50">
        <f t="shared" si="3"/>
        <v>1436</v>
      </c>
      <c r="K11" s="153"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6.25" customHeight="1" thickBot="1">
      <c r="A12" s="87" t="s">
        <v>388</v>
      </c>
      <c r="B12" s="103">
        <v>278</v>
      </c>
      <c r="C12" s="103">
        <v>249</v>
      </c>
      <c r="D12" s="165">
        <f t="shared" si="1"/>
        <v>527</v>
      </c>
      <c r="E12" s="103">
        <v>422</v>
      </c>
      <c r="F12" s="103">
        <v>224</v>
      </c>
      <c r="G12" s="165">
        <f t="shared" si="2"/>
        <v>646</v>
      </c>
      <c r="H12" s="103">
        <f t="shared" si="0"/>
        <v>700</v>
      </c>
      <c r="I12" s="103">
        <f t="shared" si="0"/>
        <v>473</v>
      </c>
      <c r="J12" s="165">
        <f t="shared" si="3"/>
        <v>1173</v>
      </c>
      <c r="K12" s="152"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6.25" customHeight="1" thickBot="1">
      <c r="A13" s="154" t="s">
        <v>198</v>
      </c>
      <c r="B13" s="102">
        <v>203</v>
      </c>
      <c r="C13" s="102">
        <v>106</v>
      </c>
      <c r="D13" s="50">
        <f t="shared" si="1"/>
        <v>309</v>
      </c>
      <c r="E13" s="102">
        <v>258</v>
      </c>
      <c r="F13" s="102">
        <v>115</v>
      </c>
      <c r="G13" s="50">
        <f t="shared" si="2"/>
        <v>373</v>
      </c>
      <c r="H13" s="102">
        <f t="shared" si="0"/>
        <v>461</v>
      </c>
      <c r="I13" s="102">
        <f t="shared" si="0"/>
        <v>221</v>
      </c>
      <c r="J13" s="50">
        <f t="shared" si="3"/>
        <v>682</v>
      </c>
      <c r="K13" s="153" t="s">
        <v>199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6.25" customHeight="1" thickBot="1">
      <c r="A14" s="87" t="s">
        <v>398</v>
      </c>
      <c r="B14" s="103">
        <v>19</v>
      </c>
      <c r="C14" s="103">
        <v>4</v>
      </c>
      <c r="D14" s="165">
        <f t="shared" si="1"/>
        <v>23</v>
      </c>
      <c r="E14" s="103">
        <v>23</v>
      </c>
      <c r="F14" s="103">
        <v>12</v>
      </c>
      <c r="G14" s="165">
        <f t="shared" si="2"/>
        <v>35</v>
      </c>
      <c r="H14" s="103">
        <f t="shared" si="0"/>
        <v>42</v>
      </c>
      <c r="I14" s="103">
        <f t="shared" si="0"/>
        <v>16</v>
      </c>
      <c r="J14" s="165">
        <f t="shared" si="3"/>
        <v>58</v>
      </c>
      <c r="K14" s="152" t="s">
        <v>360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6.25" customHeight="1" thickBot="1">
      <c r="A15" s="154" t="s">
        <v>389</v>
      </c>
      <c r="B15" s="102">
        <v>810</v>
      </c>
      <c r="C15" s="102">
        <v>537</v>
      </c>
      <c r="D15" s="50">
        <f t="shared" si="1"/>
        <v>1347</v>
      </c>
      <c r="E15" s="102">
        <v>706</v>
      </c>
      <c r="F15" s="102">
        <v>482</v>
      </c>
      <c r="G15" s="50">
        <f t="shared" si="2"/>
        <v>1188</v>
      </c>
      <c r="H15" s="102">
        <f t="shared" si="0"/>
        <v>1516</v>
      </c>
      <c r="I15" s="102">
        <f t="shared" si="0"/>
        <v>1019</v>
      </c>
      <c r="J15" s="50">
        <f t="shared" si="3"/>
        <v>2535</v>
      </c>
      <c r="K15" s="153" t="s">
        <v>35</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6.25" customHeight="1" thickBot="1">
      <c r="A16" s="87" t="s">
        <v>390</v>
      </c>
      <c r="B16" s="103">
        <v>52</v>
      </c>
      <c r="C16" s="103">
        <v>41</v>
      </c>
      <c r="D16" s="165">
        <f t="shared" si="1"/>
        <v>93</v>
      </c>
      <c r="E16" s="103">
        <v>104</v>
      </c>
      <c r="F16" s="103">
        <v>44</v>
      </c>
      <c r="G16" s="165">
        <f t="shared" si="2"/>
        <v>148</v>
      </c>
      <c r="H16" s="103">
        <f t="shared" si="0"/>
        <v>156</v>
      </c>
      <c r="I16" s="103">
        <f t="shared" si="0"/>
        <v>85</v>
      </c>
      <c r="J16" s="165">
        <f t="shared" si="3"/>
        <v>241</v>
      </c>
      <c r="K16" s="152" t="s">
        <v>36</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6.25" customHeight="1" thickBot="1">
      <c r="A17" s="154" t="s">
        <v>668</v>
      </c>
      <c r="B17" s="102">
        <v>210</v>
      </c>
      <c r="C17" s="102">
        <v>168</v>
      </c>
      <c r="D17" s="50">
        <f t="shared" si="1"/>
        <v>378</v>
      </c>
      <c r="E17" s="102">
        <v>219</v>
      </c>
      <c r="F17" s="102">
        <v>174</v>
      </c>
      <c r="G17" s="50">
        <f t="shared" si="2"/>
        <v>393</v>
      </c>
      <c r="H17" s="102">
        <f t="shared" si="0"/>
        <v>429</v>
      </c>
      <c r="I17" s="102">
        <f t="shared" si="0"/>
        <v>342</v>
      </c>
      <c r="J17" s="50">
        <f t="shared" si="3"/>
        <v>771</v>
      </c>
      <c r="K17" s="153" t="s">
        <v>347</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6.25" customHeight="1" thickBot="1">
      <c r="A18" s="87" t="s">
        <v>333</v>
      </c>
      <c r="B18" s="103">
        <v>419</v>
      </c>
      <c r="C18" s="103">
        <v>126</v>
      </c>
      <c r="D18" s="165">
        <f t="shared" si="1"/>
        <v>545</v>
      </c>
      <c r="E18" s="103">
        <v>735</v>
      </c>
      <c r="F18" s="103">
        <v>198</v>
      </c>
      <c r="G18" s="165">
        <f t="shared" si="2"/>
        <v>933</v>
      </c>
      <c r="H18" s="103">
        <f t="shared" si="0"/>
        <v>1154</v>
      </c>
      <c r="I18" s="103">
        <f t="shared" si="0"/>
        <v>324</v>
      </c>
      <c r="J18" s="165">
        <f t="shared" si="3"/>
        <v>1478</v>
      </c>
      <c r="K18" s="152" t="s">
        <v>334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6.25" customHeight="1">
      <c r="A19" s="151" t="s">
        <v>24</v>
      </c>
      <c r="B19" s="132">
        <v>84</v>
      </c>
      <c r="C19" s="132">
        <v>53</v>
      </c>
      <c r="D19" s="131">
        <f t="shared" si="1"/>
        <v>137</v>
      </c>
      <c r="E19" s="132">
        <v>121</v>
      </c>
      <c r="F19" s="132">
        <v>54</v>
      </c>
      <c r="G19" s="131">
        <f t="shared" si="2"/>
        <v>175</v>
      </c>
      <c r="H19" s="132">
        <f t="shared" si="0"/>
        <v>205</v>
      </c>
      <c r="I19" s="132">
        <f t="shared" si="0"/>
        <v>107</v>
      </c>
      <c r="J19" s="131">
        <f t="shared" si="3"/>
        <v>312</v>
      </c>
      <c r="K19" s="150" t="s">
        <v>25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30" customFormat="1" ht="26.25" customHeight="1">
      <c r="A20" s="149" t="s">
        <v>50</v>
      </c>
      <c r="B20" s="43">
        <f>SUM(B9:B19)</f>
        <v>4348</v>
      </c>
      <c r="C20" s="43">
        <f>SUM(C9:C19)</f>
        <v>2783</v>
      </c>
      <c r="D20" s="43">
        <f>B20+C20</f>
        <v>7131</v>
      </c>
      <c r="E20" s="43">
        <f>SUM(E9:E19)</f>
        <v>4363</v>
      </c>
      <c r="F20" s="43">
        <f>SUM(F9:F19)</f>
        <v>2210</v>
      </c>
      <c r="G20" s="43">
        <f t="shared" ref="G20" si="4">E20+F20</f>
        <v>6573</v>
      </c>
      <c r="H20" s="43">
        <f>SUM(H9:H19)</f>
        <v>8711</v>
      </c>
      <c r="I20" s="43">
        <f>SUM(I9:I19)</f>
        <v>4993</v>
      </c>
      <c r="J20" s="43">
        <f t="shared" si="3"/>
        <v>13704</v>
      </c>
      <c r="K20" s="148" t="s">
        <v>51</v>
      </c>
      <c r="L20" s="28"/>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row>
    <row r="21" spans="1:63" ht="12.75">
      <c r="A21" s="11" t="s">
        <v>415</v>
      </c>
      <c r="B21" s="147"/>
      <c r="D21" s="10"/>
      <c r="J21" s="10"/>
      <c r="K21" s="11" t="s">
        <v>416</v>
      </c>
      <c r="BF21" s="11"/>
      <c r="BG21" s="11"/>
      <c r="BH21" s="11"/>
      <c r="BI21" s="11"/>
      <c r="BJ21" s="11"/>
      <c r="BK21" s="11"/>
    </row>
    <row r="22" spans="1:63" ht="20.100000000000001" customHeight="1">
      <c r="B22" s="147"/>
      <c r="D22" s="10"/>
      <c r="J22" s="10"/>
      <c r="BF22" s="11"/>
      <c r="BG22" s="11"/>
      <c r="BH22" s="11"/>
      <c r="BI22" s="11"/>
      <c r="BJ22" s="11"/>
      <c r="BK22" s="11"/>
    </row>
    <row r="23" spans="1:63" ht="20.100000000000001" customHeight="1">
      <c r="B23" s="147"/>
      <c r="D23" s="10"/>
      <c r="G23" s="139"/>
      <c r="J23" s="10"/>
      <c r="L23" s="139"/>
      <c r="M23" s="139"/>
      <c r="BF23" s="11"/>
      <c r="BG23" s="11"/>
      <c r="BH23" s="11"/>
      <c r="BI23" s="11"/>
      <c r="BJ23" s="11"/>
      <c r="BK23" s="11"/>
    </row>
    <row r="24" spans="1:63" ht="20.100000000000001" customHeight="1">
      <c r="B24" s="147"/>
      <c r="D24" s="10"/>
      <c r="G24" s="139"/>
      <c r="J24" s="10"/>
      <c r="L24" s="139"/>
      <c r="M24" s="139"/>
      <c r="BF24" s="11"/>
      <c r="BG24" s="11"/>
      <c r="BH24" s="11"/>
      <c r="BI24" s="11"/>
      <c r="BJ24" s="11"/>
      <c r="BK24" s="11"/>
    </row>
    <row r="25" spans="1:63" ht="20.100000000000001" customHeight="1">
      <c r="B25" s="147"/>
      <c r="D25" s="10"/>
      <c r="G25" s="139"/>
      <c r="J25" s="10"/>
      <c r="L25" s="139"/>
      <c r="M25" s="139"/>
      <c r="BF25" s="11"/>
      <c r="BG25" s="11"/>
      <c r="BH25" s="11"/>
      <c r="BI25" s="11"/>
      <c r="BJ25" s="11"/>
      <c r="BK25" s="11"/>
    </row>
    <row r="26" spans="1:63" ht="20.100000000000001" customHeight="1">
      <c r="B26" s="147"/>
      <c r="D26" s="10"/>
      <c r="G26" s="139"/>
      <c r="J26" s="10"/>
      <c r="L26" s="139"/>
      <c r="M26" s="139"/>
      <c r="BF26" s="11"/>
      <c r="BG26" s="11"/>
      <c r="BH26" s="11"/>
      <c r="BI26" s="11"/>
      <c r="BJ26" s="11"/>
      <c r="BK26" s="11"/>
    </row>
    <row r="27" spans="1:63" ht="20.100000000000001" customHeight="1">
      <c r="B27" s="162" t="s">
        <v>290</v>
      </c>
      <c r="C27" s="162" t="s">
        <v>291</v>
      </c>
      <c r="D27" s="163"/>
      <c r="E27" s="164"/>
      <c r="G27" s="139"/>
      <c r="L27" s="139"/>
      <c r="M27" s="139"/>
      <c r="O27" s="139"/>
      <c r="BF27" s="11"/>
      <c r="BG27" s="11"/>
      <c r="BH27" s="11"/>
      <c r="BI27" s="11"/>
      <c r="BJ27" s="11"/>
      <c r="BK27" s="11"/>
    </row>
    <row r="28" spans="1:63" ht="30" customHeight="1">
      <c r="A28" s="176" t="s">
        <v>366</v>
      </c>
      <c r="B28" s="139">
        <f>D19</f>
        <v>137</v>
      </c>
      <c r="C28" s="139">
        <f>G19</f>
        <v>175</v>
      </c>
    </row>
    <row r="29" spans="1:63" ht="30" customHeight="1">
      <c r="A29" s="176" t="s">
        <v>397</v>
      </c>
      <c r="B29" s="139">
        <f>D14</f>
        <v>23</v>
      </c>
      <c r="C29" s="139">
        <f>G14</f>
        <v>35</v>
      </c>
      <c r="G29" s="139"/>
      <c r="L29" s="139"/>
      <c r="M29" s="139"/>
    </row>
    <row r="30" spans="1:63" ht="30" customHeight="1">
      <c r="A30" s="176" t="s">
        <v>364</v>
      </c>
      <c r="B30" s="139">
        <f>D13</f>
        <v>309</v>
      </c>
      <c r="C30" s="139">
        <f>G13</f>
        <v>373</v>
      </c>
      <c r="G30" s="139"/>
      <c r="L30" s="139"/>
      <c r="M30" s="139"/>
    </row>
    <row r="31" spans="1:63" ht="30" customHeight="1">
      <c r="A31" s="176" t="s">
        <v>396</v>
      </c>
      <c r="B31" s="139">
        <f>D16</f>
        <v>93</v>
      </c>
      <c r="C31" s="139">
        <f>G16</f>
        <v>148</v>
      </c>
    </row>
    <row r="32" spans="1:63" ht="30" customHeight="1">
      <c r="A32" s="176" t="s">
        <v>365</v>
      </c>
      <c r="B32" s="139">
        <f>D18</f>
        <v>545</v>
      </c>
      <c r="C32" s="139">
        <f>G18</f>
        <v>933</v>
      </c>
    </row>
    <row r="33" spans="1:63" ht="30" customHeight="1">
      <c r="A33" s="176" t="s">
        <v>669</v>
      </c>
      <c r="B33" s="139">
        <f>D17</f>
        <v>378</v>
      </c>
      <c r="C33" s="139">
        <f>G17</f>
        <v>393</v>
      </c>
    </row>
    <row r="34" spans="1:63" ht="30" customHeight="1">
      <c r="A34" s="176" t="s">
        <v>391</v>
      </c>
      <c r="B34" s="139">
        <f>D12</f>
        <v>527</v>
      </c>
      <c r="C34" s="139">
        <f>G12</f>
        <v>646</v>
      </c>
      <c r="G34" s="139"/>
      <c r="L34" s="139"/>
      <c r="M34" s="139"/>
    </row>
    <row r="35" spans="1:63" ht="30" customHeight="1">
      <c r="A35" s="176" t="s">
        <v>392</v>
      </c>
      <c r="B35" s="139">
        <f>D11</f>
        <v>836</v>
      </c>
      <c r="C35" s="139">
        <f>G11</f>
        <v>600</v>
      </c>
      <c r="G35" s="139"/>
      <c r="L35" s="139"/>
      <c r="M35" s="139"/>
    </row>
    <row r="36" spans="1:63" ht="30" customHeight="1">
      <c r="A36" s="176" t="s">
        <v>393</v>
      </c>
      <c r="B36" s="139">
        <f>D10</f>
        <v>1589</v>
      </c>
      <c r="C36" s="139">
        <f>G10</f>
        <v>1108</v>
      </c>
      <c r="G36" s="139"/>
      <c r="L36" s="139"/>
      <c r="M36" s="139"/>
      <c r="O36" s="139"/>
      <c r="BF36" s="11"/>
      <c r="BG36" s="11"/>
      <c r="BH36" s="11"/>
      <c r="BI36" s="11"/>
      <c r="BJ36" s="11"/>
      <c r="BK36" s="11"/>
    </row>
    <row r="37" spans="1:63" ht="30" customHeight="1">
      <c r="A37" s="176" t="s">
        <v>394</v>
      </c>
      <c r="B37" s="139">
        <f>D15</f>
        <v>1347</v>
      </c>
      <c r="C37" s="139">
        <f>G15</f>
        <v>1188</v>
      </c>
    </row>
    <row r="38" spans="1:63" ht="30" customHeight="1">
      <c r="A38" s="176" t="s">
        <v>395</v>
      </c>
      <c r="B38" s="139">
        <f>D9</f>
        <v>1347</v>
      </c>
      <c r="C38" s="139">
        <f>G9</f>
        <v>974</v>
      </c>
      <c r="G38" s="139"/>
      <c r="L38" s="139"/>
      <c r="M38" s="139"/>
    </row>
    <row r="39" spans="1:63" ht="20.100000000000001" customHeight="1">
      <c r="B39" s="147">
        <f>SUM(B28:B38)</f>
        <v>7131</v>
      </c>
      <c r="C39" s="147">
        <f>SUM(C28:C38)</f>
        <v>6573</v>
      </c>
    </row>
    <row r="40" spans="1:63" ht="20.100000000000001" customHeight="1">
      <c r="A40" s="161"/>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8"/>
  <sheetViews>
    <sheetView rightToLeft="1" view="pageBreakPreview" zoomScaleNormal="100" zoomScaleSheetLayoutView="100" workbookViewId="0">
      <selection activeCell="T4" sqref="T4"/>
    </sheetView>
  </sheetViews>
  <sheetFormatPr defaultColWidth="9.140625" defaultRowHeight="20.100000000000001" customHeight="1"/>
  <cols>
    <col min="1" max="1" width="32.5703125" style="11" customWidth="1"/>
    <col min="2" max="2" width="10" style="12" customWidth="1"/>
    <col min="3" max="3" width="5.5703125" style="11" bestFit="1" customWidth="1"/>
    <col min="4" max="14" width="6.42578125" style="11" bestFit="1" customWidth="1"/>
    <col min="15" max="15" width="8.42578125" style="11" customWidth="1"/>
    <col min="16" max="16" width="9.85546875" style="11" bestFit="1" customWidth="1"/>
    <col min="17" max="17" width="30.140625" style="17" customWidth="1"/>
    <col min="18" max="59" width="9.140625" style="17"/>
    <col min="60" max="16384" width="9.140625" style="11"/>
  </cols>
  <sheetData>
    <row r="1" spans="1:63" s="9" customFormat="1" ht="18">
      <c r="A1" s="451" t="s">
        <v>568</v>
      </c>
      <c r="B1" s="451"/>
      <c r="C1" s="451"/>
      <c r="D1" s="451"/>
      <c r="E1" s="451"/>
      <c r="F1" s="451"/>
      <c r="G1" s="451"/>
      <c r="H1" s="451"/>
      <c r="I1" s="451"/>
      <c r="J1" s="451"/>
      <c r="K1" s="451"/>
      <c r="L1" s="451"/>
      <c r="M1" s="451"/>
      <c r="N1" s="451"/>
      <c r="O1" s="451"/>
      <c r="P1" s="451"/>
      <c r="Q1" s="451"/>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v>2017</v>
      </c>
      <c r="B2" s="497"/>
      <c r="C2" s="497"/>
      <c r="D2" s="497"/>
      <c r="E2" s="497"/>
      <c r="F2" s="497"/>
      <c r="G2" s="497"/>
      <c r="H2" s="497"/>
      <c r="I2" s="497"/>
      <c r="J2" s="497"/>
      <c r="K2" s="497"/>
      <c r="L2" s="497"/>
      <c r="M2" s="497"/>
      <c r="N2" s="497"/>
      <c r="O2" s="497"/>
      <c r="P2" s="497"/>
      <c r="Q2" s="497"/>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53" t="s">
        <v>670</v>
      </c>
      <c r="B3" s="453"/>
      <c r="C3" s="453"/>
      <c r="D3" s="453"/>
      <c r="E3" s="453"/>
      <c r="F3" s="453"/>
      <c r="G3" s="453"/>
      <c r="H3" s="453"/>
      <c r="I3" s="453"/>
      <c r="J3" s="453"/>
      <c r="K3" s="453"/>
      <c r="L3" s="453"/>
      <c r="M3" s="453"/>
      <c r="N3" s="453"/>
      <c r="O3" s="453"/>
      <c r="P3" s="453"/>
      <c r="Q3" s="453"/>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v>2017</v>
      </c>
      <c r="B4" s="453"/>
      <c r="C4" s="453"/>
      <c r="D4" s="453"/>
      <c r="E4" s="453"/>
      <c r="F4" s="453"/>
      <c r="G4" s="453"/>
      <c r="H4" s="453"/>
      <c r="I4" s="453"/>
      <c r="J4" s="453"/>
      <c r="K4" s="453"/>
      <c r="L4" s="453"/>
      <c r="M4" s="453"/>
      <c r="N4" s="453"/>
      <c r="O4" s="453"/>
      <c r="P4" s="453"/>
      <c r="Q4" s="453"/>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461</v>
      </c>
      <c r="B5" s="498"/>
      <c r="C5" s="498"/>
      <c r="D5" s="498"/>
      <c r="E5" s="498"/>
      <c r="F5" s="498"/>
      <c r="G5" s="498"/>
      <c r="H5" s="498"/>
      <c r="I5" s="498"/>
      <c r="J5" s="498"/>
      <c r="K5" s="323"/>
      <c r="L5" s="323"/>
      <c r="M5" s="323"/>
      <c r="N5" s="323"/>
      <c r="O5" s="323"/>
      <c r="P5" s="323"/>
      <c r="Q5" s="101" t="s">
        <v>569</v>
      </c>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ht="30.75" customHeight="1">
      <c r="A6" s="336" t="s">
        <v>181</v>
      </c>
      <c r="B6" s="340" t="s">
        <v>337</v>
      </c>
      <c r="C6" s="340" t="s">
        <v>105</v>
      </c>
      <c r="D6" s="340" t="s">
        <v>107</v>
      </c>
      <c r="E6" s="340" t="s">
        <v>108</v>
      </c>
      <c r="F6" s="340" t="s">
        <v>109</v>
      </c>
      <c r="G6" s="340" t="s">
        <v>110</v>
      </c>
      <c r="H6" s="340" t="s">
        <v>111</v>
      </c>
      <c r="I6" s="340" t="s">
        <v>112</v>
      </c>
      <c r="J6" s="340" t="s">
        <v>113</v>
      </c>
      <c r="K6" s="340" t="s">
        <v>114</v>
      </c>
      <c r="L6" s="340" t="s">
        <v>115</v>
      </c>
      <c r="M6" s="340" t="s">
        <v>116</v>
      </c>
      <c r="N6" s="340" t="s">
        <v>117</v>
      </c>
      <c r="O6" s="340" t="s">
        <v>351</v>
      </c>
      <c r="P6" s="344" t="s">
        <v>563</v>
      </c>
      <c r="Q6" s="337" t="s">
        <v>182</v>
      </c>
    </row>
    <row r="7" spans="1:63" ht="23.25" thickBot="1">
      <c r="A7" s="341" t="s">
        <v>189</v>
      </c>
      <c r="B7" s="334">
        <v>86</v>
      </c>
      <c r="C7" s="334">
        <v>666</v>
      </c>
      <c r="D7" s="334">
        <v>709</v>
      </c>
      <c r="E7" s="334">
        <v>739</v>
      </c>
      <c r="F7" s="334">
        <v>652</v>
      </c>
      <c r="G7" s="334">
        <v>631</v>
      </c>
      <c r="H7" s="334">
        <v>523</v>
      </c>
      <c r="I7" s="334">
        <v>428</v>
      </c>
      <c r="J7" s="334">
        <v>413</v>
      </c>
      <c r="K7" s="334">
        <v>305</v>
      </c>
      <c r="L7" s="334">
        <v>283</v>
      </c>
      <c r="M7" s="334">
        <v>181</v>
      </c>
      <c r="N7" s="334">
        <v>176</v>
      </c>
      <c r="O7" s="334">
        <v>372</v>
      </c>
      <c r="P7" s="342">
        <f t="shared" ref="P7:P36" si="0">SUM(B7:O7)</f>
        <v>6164</v>
      </c>
      <c r="Q7" s="335" t="s">
        <v>356</v>
      </c>
    </row>
    <row r="8" spans="1:63" ht="22.5" customHeight="1" thickBot="1">
      <c r="A8" s="326" t="s">
        <v>542</v>
      </c>
      <c r="B8" s="327">
        <v>251</v>
      </c>
      <c r="C8" s="327">
        <v>163</v>
      </c>
      <c r="D8" s="327">
        <v>46</v>
      </c>
      <c r="E8" s="327">
        <v>19</v>
      </c>
      <c r="F8" s="327">
        <v>0</v>
      </c>
      <c r="G8" s="327">
        <v>0</v>
      </c>
      <c r="H8" s="327">
        <v>0</v>
      </c>
      <c r="I8" s="327">
        <v>0</v>
      </c>
      <c r="J8" s="327">
        <v>0</v>
      </c>
      <c r="K8" s="327">
        <v>0</v>
      </c>
      <c r="L8" s="327">
        <v>0</v>
      </c>
      <c r="M8" s="327">
        <v>0</v>
      </c>
      <c r="N8" s="327">
        <v>0</v>
      </c>
      <c r="O8" s="327">
        <v>0</v>
      </c>
      <c r="P8" s="261">
        <f t="shared" si="0"/>
        <v>479</v>
      </c>
      <c r="Q8" s="328" t="s">
        <v>552</v>
      </c>
    </row>
    <row r="9" spans="1:63" ht="13.5" thickBot="1">
      <c r="A9" s="329" t="s">
        <v>439</v>
      </c>
      <c r="B9" s="330">
        <v>207</v>
      </c>
      <c r="C9" s="330">
        <v>840</v>
      </c>
      <c r="D9" s="330">
        <v>906</v>
      </c>
      <c r="E9" s="330">
        <v>695</v>
      </c>
      <c r="F9" s="330">
        <v>282</v>
      </c>
      <c r="G9" s="330">
        <v>125</v>
      </c>
      <c r="H9" s="330">
        <v>86</v>
      </c>
      <c r="I9" s="330">
        <v>56</v>
      </c>
      <c r="J9" s="330">
        <v>56</v>
      </c>
      <c r="K9" s="330">
        <v>60</v>
      </c>
      <c r="L9" s="330">
        <v>33</v>
      </c>
      <c r="M9" s="330">
        <v>46</v>
      </c>
      <c r="N9" s="330">
        <v>50</v>
      </c>
      <c r="O9" s="330">
        <v>121</v>
      </c>
      <c r="P9" s="343">
        <f t="shared" si="0"/>
        <v>3563</v>
      </c>
      <c r="Q9" s="325" t="s">
        <v>440</v>
      </c>
    </row>
    <row r="10" spans="1:63" ht="13.5" thickBot="1">
      <c r="A10" s="326" t="s">
        <v>183</v>
      </c>
      <c r="B10" s="259">
        <v>16</v>
      </c>
      <c r="C10" s="259">
        <v>117</v>
      </c>
      <c r="D10" s="259">
        <v>178</v>
      </c>
      <c r="E10" s="259">
        <v>203</v>
      </c>
      <c r="F10" s="259">
        <v>134</v>
      </c>
      <c r="G10" s="259">
        <v>5</v>
      </c>
      <c r="H10" s="259">
        <v>0</v>
      </c>
      <c r="I10" s="259">
        <v>0</v>
      </c>
      <c r="J10" s="259">
        <v>0</v>
      </c>
      <c r="K10" s="259">
        <v>0</v>
      </c>
      <c r="L10" s="259">
        <v>0</v>
      </c>
      <c r="M10" s="259">
        <v>0</v>
      </c>
      <c r="N10" s="259">
        <v>0</v>
      </c>
      <c r="O10" s="259">
        <v>0</v>
      </c>
      <c r="P10" s="261">
        <f t="shared" si="0"/>
        <v>653</v>
      </c>
      <c r="Q10" s="328" t="s">
        <v>184</v>
      </c>
    </row>
    <row r="11" spans="1:63" ht="13.5" thickBot="1">
      <c r="A11" s="331" t="s">
        <v>561</v>
      </c>
      <c r="B11" s="332">
        <v>0</v>
      </c>
      <c r="C11" s="332">
        <v>143</v>
      </c>
      <c r="D11" s="332">
        <v>118</v>
      </c>
      <c r="E11" s="332">
        <v>116</v>
      </c>
      <c r="F11" s="332">
        <v>2</v>
      </c>
      <c r="G11" s="332">
        <v>1</v>
      </c>
      <c r="H11" s="332">
        <v>0</v>
      </c>
      <c r="I11" s="332">
        <v>0</v>
      </c>
      <c r="J11" s="332">
        <v>0</v>
      </c>
      <c r="K11" s="332">
        <v>0</v>
      </c>
      <c r="L11" s="332">
        <v>0</v>
      </c>
      <c r="M11" s="332">
        <v>0</v>
      </c>
      <c r="N11" s="332">
        <v>0</v>
      </c>
      <c r="O11" s="332">
        <v>0</v>
      </c>
      <c r="P11" s="263">
        <f t="shared" si="0"/>
        <v>380</v>
      </c>
      <c r="Q11" s="325" t="s">
        <v>550</v>
      </c>
    </row>
    <row r="12" spans="1:63" ht="13.5" thickBot="1">
      <c r="A12" s="326" t="s">
        <v>185</v>
      </c>
      <c r="B12" s="259">
        <v>23</v>
      </c>
      <c r="C12" s="259">
        <v>82</v>
      </c>
      <c r="D12" s="259">
        <v>103</v>
      </c>
      <c r="E12" s="259">
        <v>113</v>
      </c>
      <c r="F12" s="259">
        <v>76</v>
      </c>
      <c r="G12" s="259">
        <v>47</v>
      </c>
      <c r="H12" s="259">
        <v>34</v>
      </c>
      <c r="I12" s="259">
        <v>21</v>
      </c>
      <c r="J12" s="259">
        <v>14</v>
      </c>
      <c r="K12" s="259">
        <v>8</v>
      </c>
      <c r="L12" s="259">
        <v>6</v>
      </c>
      <c r="M12" s="259">
        <v>3</v>
      </c>
      <c r="N12" s="259">
        <v>1</v>
      </c>
      <c r="O12" s="259">
        <v>4</v>
      </c>
      <c r="P12" s="261">
        <f t="shared" si="0"/>
        <v>535</v>
      </c>
      <c r="Q12" s="328" t="s">
        <v>357</v>
      </c>
    </row>
    <row r="13" spans="1:63" ht="22.5" customHeight="1" thickBot="1">
      <c r="A13" s="329" t="s">
        <v>190</v>
      </c>
      <c r="B13" s="324">
        <v>0</v>
      </c>
      <c r="C13" s="324">
        <v>0</v>
      </c>
      <c r="D13" s="324">
        <v>0</v>
      </c>
      <c r="E13" s="324">
        <v>8</v>
      </c>
      <c r="F13" s="324">
        <v>43</v>
      </c>
      <c r="G13" s="324">
        <v>48</v>
      </c>
      <c r="H13" s="324">
        <v>61</v>
      </c>
      <c r="I13" s="324">
        <v>65</v>
      </c>
      <c r="J13" s="324">
        <v>27</v>
      </c>
      <c r="K13" s="324">
        <v>36</v>
      </c>
      <c r="L13" s="324">
        <v>21</v>
      </c>
      <c r="M13" s="324">
        <v>15</v>
      </c>
      <c r="N13" s="324">
        <v>9</v>
      </c>
      <c r="O13" s="324">
        <v>0</v>
      </c>
      <c r="P13" s="343">
        <f t="shared" si="0"/>
        <v>333</v>
      </c>
      <c r="Q13" s="325" t="s">
        <v>355</v>
      </c>
    </row>
    <row r="14" spans="1:63" ht="21" customHeight="1" thickBot="1">
      <c r="A14" s="326" t="s">
        <v>192</v>
      </c>
      <c r="B14" s="259">
        <v>0</v>
      </c>
      <c r="C14" s="259">
        <v>13</v>
      </c>
      <c r="D14" s="259">
        <v>30</v>
      </c>
      <c r="E14" s="259">
        <v>49</v>
      </c>
      <c r="F14" s="259">
        <v>42</v>
      </c>
      <c r="G14" s="259">
        <v>28</v>
      </c>
      <c r="H14" s="259">
        <v>39</v>
      </c>
      <c r="I14" s="259">
        <v>18</v>
      </c>
      <c r="J14" s="259">
        <v>14</v>
      </c>
      <c r="K14" s="259">
        <v>10</v>
      </c>
      <c r="L14" s="259">
        <v>8</v>
      </c>
      <c r="M14" s="259">
        <v>2</v>
      </c>
      <c r="N14" s="259">
        <v>2</v>
      </c>
      <c r="O14" s="259">
        <v>2</v>
      </c>
      <c r="P14" s="261">
        <f t="shared" si="0"/>
        <v>257</v>
      </c>
      <c r="Q14" s="328" t="s">
        <v>359</v>
      </c>
    </row>
    <row r="15" spans="1:63" ht="21" customHeight="1" thickBot="1">
      <c r="A15" s="329" t="s">
        <v>188</v>
      </c>
      <c r="B15" s="324">
        <v>9</v>
      </c>
      <c r="C15" s="324">
        <v>75</v>
      </c>
      <c r="D15" s="324">
        <v>51</v>
      </c>
      <c r="E15" s="324">
        <v>15</v>
      </c>
      <c r="F15" s="324">
        <v>8</v>
      </c>
      <c r="G15" s="324">
        <v>1</v>
      </c>
      <c r="H15" s="324">
        <v>0</v>
      </c>
      <c r="I15" s="324">
        <v>0</v>
      </c>
      <c r="J15" s="324">
        <v>0</v>
      </c>
      <c r="K15" s="324">
        <v>0</v>
      </c>
      <c r="L15" s="324">
        <v>0</v>
      </c>
      <c r="M15" s="324">
        <v>0</v>
      </c>
      <c r="N15" s="324">
        <v>0</v>
      </c>
      <c r="O15" s="324">
        <v>0</v>
      </c>
      <c r="P15" s="343">
        <f t="shared" si="0"/>
        <v>159</v>
      </c>
      <c r="Q15" s="325" t="s">
        <v>358</v>
      </c>
    </row>
    <row r="16" spans="1:63" s="17" customFormat="1" ht="13.5" thickBot="1">
      <c r="A16" s="326" t="s">
        <v>191</v>
      </c>
      <c r="B16" s="259">
        <v>3</v>
      </c>
      <c r="C16" s="259">
        <v>11</v>
      </c>
      <c r="D16" s="259">
        <v>20</v>
      </c>
      <c r="E16" s="259">
        <v>28</v>
      </c>
      <c r="F16" s="259">
        <v>36</v>
      </c>
      <c r="G16" s="259">
        <v>39</v>
      </c>
      <c r="H16" s="259">
        <v>19</v>
      </c>
      <c r="I16" s="259">
        <v>0</v>
      </c>
      <c r="J16" s="259">
        <v>0</v>
      </c>
      <c r="K16" s="259">
        <v>0</v>
      </c>
      <c r="L16" s="259">
        <v>0</v>
      </c>
      <c r="M16" s="259">
        <v>0</v>
      </c>
      <c r="N16" s="259">
        <v>0</v>
      </c>
      <c r="O16" s="259">
        <v>0</v>
      </c>
      <c r="P16" s="261">
        <f t="shared" si="0"/>
        <v>156</v>
      </c>
      <c r="Q16" s="328" t="s">
        <v>354</v>
      </c>
      <c r="BH16" s="11"/>
      <c r="BI16" s="11"/>
      <c r="BJ16" s="11"/>
      <c r="BK16" s="11"/>
    </row>
    <row r="17" spans="1:63" s="17" customFormat="1" ht="13.5" thickBot="1">
      <c r="A17" s="331" t="s">
        <v>443</v>
      </c>
      <c r="B17" s="332">
        <v>15</v>
      </c>
      <c r="C17" s="332">
        <v>45</v>
      </c>
      <c r="D17" s="332">
        <v>7</v>
      </c>
      <c r="E17" s="332">
        <v>1</v>
      </c>
      <c r="F17" s="332">
        <v>0</v>
      </c>
      <c r="G17" s="332">
        <v>0</v>
      </c>
      <c r="H17" s="332">
        <v>0</v>
      </c>
      <c r="I17" s="332">
        <v>0</v>
      </c>
      <c r="J17" s="332">
        <v>0</v>
      </c>
      <c r="K17" s="332">
        <v>0</v>
      </c>
      <c r="L17" s="332">
        <v>0</v>
      </c>
      <c r="M17" s="332">
        <v>0</v>
      </c>
      <c r="N17" s="332">
        <v>0</v>
      </c>
      <c r="O17" s="332">
        <v>0</v>
      </c>
      <c r="P17" s="263">
        <f t="shared" si="0"/>
        <v>68</v>
      </c>
      <c r="Q17" s="325" t="s">
        <v>444</v>
      </c>
      <c r="BH17" s="11"/>
      <c r="BI17" s="11"/>
      <c r="BJ17" s="11"/>
      <c r="BK17" s="11"/>
    </row>
    <row r="18" spans="1:63" s="17" customFormat="1" ht="13.5" thickBot="1">
      <c r="A18" s="326" t="s">
        <v>273</v>
      </c>
      <c r="B18" s="259">
        <v>31</v>
      </c>
      <c r="C18" s="259">
        <v>42</v>
      </c>
      <c r="D18" s="259">
        <v>12</v>
      </c>
      <c r="E18" s="259">
        <v>0</v>
      </c>
      <c r="F18" s="259">
        <v>0</v>
      </c>
      <c r="G18" s="259">
        <v>0</v>
      </c>
      <c r="H18" s="259">
        <v>0</v>
      </c>
      <c r="I18" s="259">
        <v>0</v>
      </c>
      <c r="J18" s="259">
        <v>0</v>
      </c>
      <c r="K18" s="259">
        <v>0</v>
      </c>
      <c r="L18" s="259">
        <v>0</v>
      </c>
      <c r="M18" s="259">
        <v>0</v>
      </c>
      <c r="N18" s="259">
        <v>0</v>
      </c>
      <c r="O18" s="259">
        <v>0</v>
      </c>
      <c r="P18" s="261">
        <f t="shared" si="0"/>
        <v>85</v>
      </c>
      <c r="Q18" s="328" t="s">
        <v>274</v>
      </c>
      <c r="BH18" s="11"/>
      <c r="BI18" s="11"/>
      <c r="BJ18" s="11"/>
      <c r="BK18" s="11"/>
    </row>
    <row r="19" spans="1:63" s="17" customFormat="1" ht="23.25" thickBot="1">
      <c r="A19" s="329" t="s">
        <v>445</v>
      </c>
      <c r="B19" s="324">
        <v>45</v>
      </c>
      <c r="C19" s="324">
        <v>38</v>
      </c>
      <c r="D19" s="324">
        <v>1</v>
      </c>
      <c r="E19" s="324">
        <v>0</v>
      </c>
      <c r="F19" s="324">
        <v>0</v>
      </c>
      <c r="G19" s="324">
        <v>0</v>
      </c>
      <c r="H19" s="324">
        <v>0</v>
      </c>
      <c r="I19" s="324">
        <v>0</v>
      </c>
      <c r="J19" s="324">
        <v>0</v>
      </c>
      <c r="K19" s="324">
        <v>0</v>
      </c>
      <c r="L19" s="324">
        <v>0</v>
      </c>
      <c r="M19" s="324">
        <v>0</v>
      </c>
      <c r="N19" s="324">
        <v>0</v>
      </c>
      <c r="O19" s="324">
        <v>0</v>
      </c>
      <c r="P19" s="343">
        <f t="shared" si="0"/>
        <v>84</v>
      </c>
      <c r="Q19" s="325" t="s">
        <v>446</v>
      </c>
      <c r="BH19" s="11"/>
      <c r="BI19" s="11"/>
      <c r="BJ19" s="11"/>
      <c r="BK19" s="11"/>
    </row>
    <row r="20" spans="1:63" s="17" customFormat="1" ht="15.75" customHeight="1" thickBot="1">
      <c r="A20" s="326" t="s">
        <v>271</v>
      </c>
      <c r="B20" s="259">
        <v>8</v>
      </c>
      <c r="C20" s="259">
        <v>46</v>
      </c>
      <c r="D20" s="259">
        <v>31</v>
      </c>
      <c r="E20" s="259">
        <v>8</v>
      </c>
      <c r="F20" s="259">
        <v>2</v>
      </c>
      <c r="G20" s="259">
        <v>0</v>
      </c>
      <c r="H20" s="259">
        <v>0</v>
      </c>
      <c r="I20" s="259">
        <v>0</v>
      </c>
      <c r="J20" s="259">
        <v>0</v>
      </c>
      <c r="K20" s="259">
        <v>0</v>
      </c>
      <c r="L20" s="259">
        <v>0</v>
      </c>
      <c r="M20" s="259">
        <v>0</v>
      </c>
      <c r="N20" s="259">
        <v>0</v>
      </c>
      <c r="O20" s="259">
        <v>0</v>
      </c>
      <c r="P20" s="261">
        <f t="shared" si="0"/>
        <v>95</v>
      </c>
      <c r="Q20" s="328" t="s">
        <v>272</v>
      </c>
      <c r="BH20" s="11"/>
      <c r="BI20" s="11"/>
      <c r="BJ20" s="11"/>
      <c r="BK20" s="11"/>
    </row>
    <row r="21" spans="1:63" s="17" customFormat="1" ht="13.5" thickBot="1">
      <c r="A21" s="329" t="s">
        <v>275</v>
      </c>
      <c r="B21" s="324">
        <v>0</v>
      </c>
      <c r="C21" s="324">
        <v>17</v>
      </c>
      <c r="D21" s="324">
        <v>14</v>
      </c>
      <c r="E21" s="324">
        <v>10</v>
      </c>
      <c r="F21" s="324">
        <v>2</v>
      </c>
      <c r="G21" s="324">
        <v>2</v>
      </c>
      <c r="H21" s="324">
        <v>0</v>
      </c>
      <c r="I21" s="324">
        <v>0</v>
      </c>
      <c r="J21" s="324">
        <v>0</v>
      </c>
      <c r="K21" s="324">
        <v>0</v>
      </c>
      <c r="L21" s="324">
        <v>0</v>
      </c>
      <c r="M21" s="324">
        <v>0</v>
      </c>
      <c r="N21" s="324">
        <v>0</v>
      </c>
      <c r="O21" s="324">
        <v>0</v>
      </c>
      <c r="P21" s="343">
        <f t="shared" si="0"/>
        <v>45</v>
      </c>
      <c r="Q21" s="325" t="s">
        <v>353</v>
      </c>
      <c r="BH21" s="11"/>
      <c r="BI21" s="11"/>
      <c r="BJ21" s="11"/>
      <c r="BK21" s="11"/>
    </row>
    <row r="22" spans="1:63" s="17" customFormat="1" ht="22.5" customHeight="1" thickBot="1">
      <c r="A22" s="326" t="s">
        <v>186</v>
      </c>
      <c r="B22" s="259">
        <v>0</v>
      </c>
      <c r="C22" s="259">
        <v>28</v>
      </c>
      <c r="D22" s="259">
        <v>22</v>
      </c>
      <c r="E22" s="259">
        <v>12</v>
      </c>
      <c r="F22" s="259">
        <v>0</v>
      </c>
      <c r="G22" s="259">
        <v>0</v>
      </c>
      <c r="H22" s="259">
        <v>1</v>
      </c>
      <c r="I22" s="259">
        <v>0</v>
      </c>
      <c r="J22" s="259">
        <v>0</v>
      </c>
      <c r="K22" s="259">
        <v>0</v>
      </c>
      <c r="L22" s="259">
        <v>0</v>
      </c>
      <c r="M22" s="259">
        <v>0</v>
      </c>
      <c r="N22" s="259">
        <v>0</v>
      </c>
      <c r="O22" s="259">
        <v>0</v>
      </c>
      <c r="P22" s="261">
        <f t="shared" si="0"/>
        <v>63</v>
      </c>
      <c r="Q22" s="328" t="s">
        <v>187</v>
      </c>
      <c r="BH22" s="11"/>
      <c r="BI22" s="11"/>
      <c r="BJ22" s="11"/>
      <c r="BK22" s="11"/>
    </row>
    <row r="23" spans="1:63" s="17" customFormat="1" ht="18" customHeight="1" thickBot="1">
      <c r="A23" s="331" t="s">
        <v>543</v>
      </c>
      <c r="B23" s="332">
        <v>8</v>
      </c>
      <c r="C23" s="332">
        <v>8</v>
      </c>
      <c r="D23" s="332">
        <v>7</v>
      </c>
      <c r="E23" s="332">
        <v>9</v>
      </c>
      <c r="F23" s="332">
        <v>6</v>
      </c>
      <c r="G23" s="332">
        <v>2</v>
      </c>
      <c r="H23" s="332">
        <v>0</v>
      </c>
      <c r="I23" s="332">
        <v>0</v>
      </c>
      <c r="J23" s="332">
        <v>0</v>
      </c>
      <c r="K23" s="332">
        <v>0</v>
      </c>
      <c r="L23" s="332">
        <v>0</v>
      </c>
      <c r="M23" s="332">
        <v>0</v>
      </c>
      <c r="N23" s="332">
        <v>0</v>
      </c>
      <c r="O23" s="332">
        <v>0</v>
      </c>
      <c r="P23" s="263">
        <f t="shared" si="0"/>
        <v>40</v>
      </c>
      <c r="Q23" s="333" t="s">
        <v>544</v>
      </c>
      <c r="BH23" s="11"/>
      <c r="BI23" s="11"/>
      <c r="BJ23" s="11"/>
      <c r="BK23" s="11"/>
    </row>
    <row r="24" spans="1:63" s="17" customFormat="1" ht="13.5" thickBot="1">
      <c r="A24" s="326" t="s">
        <v>456</v>
      </c>
      <c r="B24" s="259">
        <v>0</v>
      </c>
      <c r="C24" s="259">
        <v>67</v>
      </c>
      <c r="D24" s="259">
        <v>34</v>
      </c>
      <c r="E24" s="259">
        <v>15</v>
      </c>
      <c r="F24" s="259">
        <v>0</v>
      </c>
      <c r="G24" s="259">
        <v>0</v>
      </c>
      <c r="H24" s="259">
        <v>0</v>
      </c>
      <c r="I24" s="259">
        <v>0</v>
      </c>
      <c r="J24" s="259">
        <v>0</v>
      </c>
      <c r="K24" s="259">
        <v>0</v>
      </c>
      <c r="L24" s="259">
        <v>0</v>
      </c>
      <c r="M24" s="259">
        <v>0</v>
      </c>
      <c r="N24" s="259">
        <v>0</v>
      </c>
      <c r="O24" s="259">
        <v>0</v>
      </c>
      <c r="P24" s="261">
        <f t="shared" si="0"/>
        <v>116</v>
      </c>
      <c r="Q24" s="328" t="s">
        <v>455</v>
      </c>
      <c r="BH24" s="11"/>
      <c r="BI24" s="11"/>
      <c r="BJ24" s="11"/>
      <c r="BK24" s="11"/>
    </row>
    <row r="25" spans="1:63" s="17" customFormat="1" ht="15.75" customHeight="1" thickBot="1">
      <c r="A25" s="331" t="s">
        <v>545</v>
      </c>
      <c r="B25" s="332">
        <v>44</v>
      </c>
      <c r="C25" s="332">
        <v>32</v>
      </c>
      <c r="D25" s="332">
        <v>5</v>
      </c>
      <c r="E25" s="332">
        <v>3</v>
      </c>
      <c r="F25" s="332">
        <v>0</v>
      </c>
      <c r="G25" s="332">
        <v>0</v>
      </c>
      <c r="H25" s="332">
        <v>0</v>
      </c>
      <c r="I25" s="332">
        <v>0</v>
      </c>
      <c r="J25" s="332">
        <v>0</v>
      </c>
      <c r="K25" s="332">
        <v>0</v>
      </c>
      <c r="L25" s="332">
        <v>0</v>
      </c>
      <c r="M25" s="332">
        <v>0</v>
      </c>
      <c r="N25" s="332">
        <v>0</v>
      </c>
      <c r="O25" s="332">
        <v>0</v>
      </c>
      <c r="P25" s="263">
        <f t="shared" si="0"/>
        <v>84</v>
      </c>
      <c r="Q25" s="333" t="s">
        <v>546</v>
      </c>
      <c r="BH25" s="11"/>
      <c r="BI25" s="11"/>
      <c r="BJ25" s="11"/>
      <c r="BK25" s="11"/>
    </row>
    <row r="26" spans="1:63" s="17" customFormat="1" ht="18" customHeight="1" thickBot="1">
      <c r="A26" s="326" t="s">
        <v>548</v>
      </c>
      <c r="B26" s="259">
        <v>10</v>
      </c>
      <c r="C26" s="259">
        <v>19</v>
      </c>
      <c r="D26" s="259">
        <v>2</v>
      </c>
      <c r="E26" s="259">
        <v>0</v>
      </c>
      <c r="F26" s="259">
        <v>0</v>
      </c>
      <c r="G26" s="259">
        <v>0</v>
      </c>
      <c r="H26" s="259">
        <v>0</v>
      </c>
      <c r="I26" s="259">
        <v>0</v>
      </c>
      <c r="J26" s="259">
        <v>0</v>
      </c>
      <c r="K26" s="259">
        <v>0</v>
      </c>
      <c r="L26" s="259">
        <v>0</v>
      </c>
      <c r="M26" s="259">
        <v>0</v>
      </c>
      <c r="N26" s="259">
        <v>0</v>
      </c>
      <c r="O26" s="259">
        <v>0</v>
      </c>
      <c r="P26" s="261">
        <f t="shared" si="0"/>
        <v>31</v>
      </c>
      <c r="Q26" s="328" t="s">
        <v>549</v>
      </c>
      <c r="BH26" s="11"/>
      <c r="BI26" s="11"/>
      <c r="BJ26" s="11"/>
      <c r="BK26" s="11"/>
    </row>
    <row r="27" spans="1:63" s="17" customFormat="1" ht="13.5" thickBot="1">
      <c r="A27" s="331" t="s">
        <v>447</v>
      </c>
      <c r="B27" s="332">
        <v>19</v>
      </c>
      <c r="C27" s="332">
        <v>17</v>
      </c>
      <c r="D27" s="332">
        <v>2</v>
      </c>
      <c r="E27" s="332">
        <v>1</v>
      </c>
      <c r="F27" s="332">
        <v>0</v>
      </c>
      <c r="G27" s="332">
        <v>1</v>
      </c>
      <c r="H27" s="332">
        <v>0</v>
      </c>
      <c r="I27" s="332">
        <v>0</v>
      </c>
      <c r="J27" s="332">
        <v>0</v>
      </c>
      <c r="K27" s="332">
        <v>0</v>
      </c>
      <c r="L27" s="332">
        <v>0</v>
      </c>
      <c r="M27" s="332">
        <v>0</v>
      </c>
      <c r="N27" s="332">
        <v>0</v>
      </c>
      <c r="O27" s="332">
        <v>0</v>
      </c>
      <c r="P27" s="263">
        <f t="shared" si="0"/>
        <v>40</v>
      </c>
      <c r="Q27" s="325" t="s">
        <v>448</v>
      </c>
      <c r="BH27" s="11"/>
      <c r="BI27" s="11"/>
      <c r="BJ27" s="11"/>
      <c r="BK27" s="11"/>
    </row>
    <row r="28" spans="1:63" s="17" customFormat="1" ht="18.75" customHeight="1" thickBot="1">
      <c r="A28" s="326" t="s">
        <v>335</v>
      </c>
      <c r="B28" s="259">
        <v>0</v>
      </c>
      <c r="C28" s="259">
        <v>8</v>
      </c>
      <c r="D28" s="259">
        <v>13</v>
      </c>
      <c r="E28" s="259">
        <v>6</v>
      </c>
      <c r="F28" s="259">
        <v>0</v>
      </c>
      <c r="G28" s="259">
        <v>0</v>
      </c>
      <c r="H28" s="259">
        <v>0</v>
      </c>
      <c r="I28" s="259">
        <v>0</v>
      </c>
      <c r="J28" s="259">
        <v>0</v>
      </c>
      <c r="K28" s="259">
        <v>0</v>
      </c>
      <c r="L28" s="259">
        <v>0</v>
      </c>
      <c r="M28" s="259">
        <v>0</v>
      </c>
      <c r="N28" s="259">
        <v>0</v>
      </c>
      <c r="O28" s="259">
        <v>0</v>
      </c>
      <c r="P28" s="261">
        <f>SUM(B28:O28)</f>
        <v>27</v>
      </c>
      <c r="Q28" s="328" t="s">
        <v>344</v>
      </c>
      <c r="BH28" s="11"/>
      <c r="BI28" s="11"/>
      <c r="BJ28" s="11"/>
      <c r="BK28" s="11"/>
    </row>
    <row r="29" spans="1:63" s="17" customFormat="1" ht="23.25" thickBot="1">
      <c r="A29" s="331" t="s">
        <v>451</v>
      </c>
      <c r="B29" s="332">
        <v>0</v>
      </c>
      <c r="C29" s="332">
        <v>20</v>
      </c>
      <c r="D29" s="332">
        <v>10</v>
      </c>
      <c r="E29" s="332">
        <v>0</v>
      </c>
      <c r="F29" s="332">
        <v>0</v>
      </c>
      <c r="G29" s="332">
        <v>0</v>
      </c>
      <c r="H29" s="332">
        <v>0</v>
      </c>
      <c r="I29" s="332">
        <v>0</v>
      </c>
      <c r="J29" s="332">
        <v>0</v>
      </c>
      <c r="K29" s="332">
        <v>0</v>
      </c>
      <c r="L29" s="332">
        <v>0</v>
      </c>
      <c r="M29" s="332">
        <v>0</v>
      </c>
      <c r="N29" s="332">
        <v>0</v>
      </c>
      <c r="O29" s="332">
        <v>0</v>
      </c>
      <c r="P29" s="263">
        <f t="shared" si="0"/>
        <v>30</v>
      </c>
      <c r="Q29" s="325" t="s">
        <v>452</v>
      </c>
      <c r="BH29" s="11"/>
      <c r="BI29" s="11"/>
      <c r="BJ29" s="11"/>
      <c r="BK29" s="11"/>
    </row>
    <row r="30" spans="1:63" s="17" customFormat="1" ht="13.5" thickBot="1">
      <c r="A30" s="326" t="s">
        <v>441</v>
      </c>
      <c r="B30" s="259">
        <v>0</v>
      </c>
      <c r="C30" s="259">
        <v>9</v>
      </c>
      <c r="D30" s="259">
        <v>8</v>
      </c>
      <c r="E30" s="259">
        <v>4</v>
      </c>
      <c r="F30" s="259">
        <v>2</v>
      </c>
      <c r="G30" s="259">
        <v>0</v>
      </c>
      <c r="H30" s="259">
        <v>0</v>
      </c>
      <c r="I30" s="259">
        <v>0</v>
      </c>
      <c r="J30" s="259">
        <v>0</v>
      </c>
      <c r="K30" s="259">
        <v>0</v>
      </c>
      <c r="L30" s="259">
        <v>0</v>
      </c>
      <c r="M30" s="259">
        <v>0</v>
      </c>
      <c r="N30" s="259">
        <v>0</v>
      </c>
      <c r="O30" s="259">
        <v>0</v>
      </c>
      <c r="P30" s="261">
        <f t="shared" si="0"/>
        <v>23</v>
      </c>
      <c r="Q30" s="328" t="s">
        <v>442</v>
      </c>
      <c r="BH30" s="11"/>
      <c r="BI30" s="11"/>
      <c r="BJ30" s="11"/>
      <c r="BK30" s="11"/>
    </row>
    <row r="31" spans="1:63" s="17" customFormat="1" ht="13.5" thickBot="1">
      <c r="A31" s="331" t="s">
        <v>449</v>
      </c>
      <c r="B31" s="332">
        <v>0</v>
      </c>
      <c r="C31" s="332">
        <v>20</v>
      </c>
      <c r="D31" s="332">
        <v>7</v>
      </c>
      <c r="E31" s="332">
        <v>1</v>
      </c>
      <c r="F31" s="332">
        <v>1</v>
      </c>
      <c r="G31" s="332">
        <v>0</v>
      </c>
      <c r="H31" s="332">
        <v>0</v>
      </c>
      <c r="I31" s="332">
        <v>0</v>
      </c>
      <c r="J31" s="332">
        <v>0</v>
      </c>
      <c r="K31" s="332">
        <v>0</v>
      </c>
      <c r="L31" s="332">
        <v>0</v>
      </c>
      <c r="M31" s="332">
        <v>0</v>
      </c>
      <c r="N31" s="332">
        <v>0</v>
      </c>
      <c r="O31" s="332">
        <v>0</v>
      </c>
      <c r="P31" s="263">
        <f t="shared" ref="P31:P33" si="1">SUM(B31:O31)</f>
        <v>29</v>
      </c>
      <c r="Q31" s="325" t="s">
        <v>450</v>
      </c>
      <c r="BH31" s="11"/>
      <c r="BI31" s="11"/>
      <c r="BJ31" s="11"/>
      <c r="BK31" s="11"/>
    </row>
    <row r="32" spans="1:63" s="17" customFormat="1" ht="19.5" customHeight="1" thickBot="1">
      <c r="A32" s="326" t="s">
        <v>547</v>
      </c>
      <c r="B32" s="259">
        <v>0</v>
      </c>
      <c r="C32" s="259">
        <v>2</v>
      </c>
      <c r="D32" s="259">
        <v>2</v>
      </c>
      <c r="E32" s="259">
        <v>3</v>
      </c>
      <c r="F32" s="259">
        <v>0</v>
      </c>
      <c r="G32" s="259">
        <v>3</v>
      </c>
      <c r="H32" s="259">
        <v>0</v>
      </c>
      <c r="I32" s="259">
        <v>1</v>
      </c>
      <c r="J32" s="259">
        <v>0</v>
      </c>
      <c r="K32" s="259">
        <v>0</v>
      </c>
      <c r="L32" s="259">
        <v>0</v>
      </c>
      <c r="M32" s="259">
        <v>0</v>
      </c>
      <c r="N32" s="259">
        <v>0</v>
      </c>
      <c r="O32" s="259">
        <v>0</v>
      </c>
      <c r="P32" s="261">
        <f t="shared" si="1"/>
        <v>11</v>
      </c>
      <c r="Q32" s="328" t="s">
        <v>551</v>
      </c>
      <c r="BH32" s="11"/>
      <c r="BI32" s="11"/>
      <c r="BJ32" s="11"/>
      <c r="BK32" s="11"/>
    </row>
    <row r="33" spans="1:63" s="17" customFormat="1" ht="13.5" thickBot="1">
      <c r="A33" s="151" t="s">
        <v>602</v>
      </c>
      <c r="B33" s="332">
        <v>6</v>
      </c>
      <c r="C33" s="332">
        <v>10</v>
      </c>
      <c r="D33" s="332">
        <v>0</v>
      </c>
      <c r="E33" s="332">
        <v>1</v>
      </c>
      <c r="F33" s="332">
        <v>0</v>
      </c>
      <c r="G33" s="332">
        <v>0</v>
      </c>
      <c r="H33" s="332">
        <v>0</v>
      </c>
      <c r="I33" s="332">
        <v>0</v>
      </c>
      <c r="J33" s="332">
        <v>0</v>
      </c>
      <c r="K33" s="332">
        <v>0</v>
      </c>
      <c r="L33" s="332">
        <v>0</v>
      </c>
      <c r="M33" s="332">
        <v>0</v>
      </c>
      <c r="N33" s="332">
        <v>0</v>
      </c>
      <c r="O33" s="332">
        <v>0</v>
      </c>
      <c r="P33" s="263">
        <f t="shared" si="1"/>
        <v>17</v>
      </c>
      <c r="Q33" s="325" t="s">
        <v>606</v>
      </c>
      <c r="BH33" s="11"/>
      <c r="BI33" s="11"/>
      <c r="BJ33" s="11"/>
      <c r="BK33" s="11"/>
    </row>
    <row r="34" spans="1:63" s="17" customFormat="1" ht="18" customHeight="1" thickBot="1">
      <c r="A34" s="374" t="s">
        <v>603</v>
      </c>
      <c r="B34" s="327">
        <v>7</v>
      </c>
      <c r="C34" s="327">
        <v>28</v>
      </c>
      <c r="D34" s="327">
        <v>12</v>
      </c>
      <c r="E34" s="327">
        <v>6</v>
      </c>
      <c r="F34" s="327">
        <v>3</v>
      </c>
      <c r="G34" s="327">
        <v>3</v>
      </c>
      <c r="H34" s="327">
        <v>2</v>
      </c>
      <c r="I34" s="327">
        <v>0</v>
      </c>
      <c r="J34" s="327">
        <v>0</v>
      </c>
      <c r="K34" s="327">
        <v>0</v>
      </c>
      <c r="L34" s="327">
        <v>0</v>
      </c>
      <c r="M34" s="327">
        <v>0</v>
      </c>
      <c r="N34" s="327">
        <v>0</v>
      </c>
      <c r="O34" s="327">
        <v>0</v>
      </c>
      <c r="P34" s="261">
        <f t="shared" si="0"/>
        <v>61</v>
      </c>
      <c r="Q34" s="328" t="s">
        <v>607</v>
      </c>
      <c r="BH34" s="11"/>
      <c r="BI34" s="11"/>
      <c r="BJ34" s="11"/>
      <c r="BK34" s="11"/>
    </row>
    <row r="35" spans="1:63" s="17" customFormat="1" ht="12" customHeight="1" thickBot="1">
      <c r="A35" s="375" t="s">
        <v>604</v>
      </c>
      <c r="B35" s="324">
        <v>15</v>
      </c>
      <c r="C35" s="324">
        <v>18</v>
      </c>
      <c r="D35" s="324">
        <v>0</v>
      </c>
      <c r="E35" s="324">
        <v>0</v>
      </c>
      <c r="F35" s="324">
        <v>0</v>
      </c>
      <c r="G35" s="324">
        <v>0</v>
      </c>
      <c r="H35" s="324">
        <v>0</v>
      </c>
      <c r="I35" s="324">
        <v>0</v>
      </c>
      <c r="J35" s="324">
        <v>0</v>
      </c>
      <c r="K35" s="324">
        <v>0</v>
      </c>
      <c r="L35" s="324">
        <v>0</v>
      </c>
      <c r="M35" s="324">
        <v>0</v>
      </c>
      <c r="N35" s="324">
        <v>0</v>
      </c>
      <c r="O35" s="324">
        <v>0</v>
      </c>
      <c r="P35" s="343">
        <f t="shared" si="0"/>
        <v>33</v>
      </c>
      <c r="Q35" s="333" t="s">
        <v>608</v>
      </c>
      <c r="BH35" s="11"/>
      <c r="BI35" s="11"/>
      <c r="BJ35" s="11"/>
      <c r="BK35" s="11"/>
    </row>
    <row r="36" spans="1:63" s="17" customFormat="1" ht="15.75" customHeight="1">
      <c r="A36" s="374" t="s">
        <v>605</v>
      </c>
      <c r="B36" s="376">
        <v>8</v>
      </c>
      <c r="C36" s="376">
        <v>17</v>
      </c>
      <c r="D36" s="376">
        <v>4</v>
      </c>
      <c r="E36" s="376">
        <v>6</v>
      </c>
      <c r="F36" s="376">
        <v>8</v>
      </c>
      <c r="G36" s="376">
        <v>0</v>
      </c>
      <c r="H36" s="376">
        <v>0</v>
      </c>
      <c r="I36" s="376">
        <v>0</v>
      </c>
      <c r="J36" s="376"/>
      <c r="K36" s="376">
        <v>0</v>
      </c>
      <c r="L36" s="376">
        <v>0</v>
      </c>
      <c r="M36" s="376">
        <v>0</v>
      </c>
      <c r="N36" s="376">
        <v>0</v>
      </c>
      <c r="O36" s="376">
        <v>0</v>
      </c>
      <c r="P36" s="311">
        <f t="shared" si="0"/>
        <v>43</v>
      </c>
      <c r="Q36" s="377" t="s">
        <v>609</v>
      </c>
      <c r="BH36" s="11"/>
      <c r="BI36" s="11"/>
      <c r="BJ36" s="11"/>
      <c r="BK36" s="11"/>
    </row>
    <row r="37" spans="1:63" ht="20.25" customHeight="1">
      <c r="A37" s="338" t="s">
        <v>11</v>
      </c>
      <c r="B37" s="266">
        <f>SUM(B7:B36)</f>
        <v>811</v>
      </c>
      <c r="C37" s="266">
        <f>SUM(C7:C36)</f>
        <v>2601</v>
      </c>
      <c r="D37" s="266">
        <f t="shared" ref="D37:P37" si="2">SUM(D7:D36)</f>
        <v>2354</v>
      </c>
      <c r="E37" s="266">
        <f t="shared" si="2"/>
        <v>2071</v>
      </c>
      <c r="F37" s="266">
        <f t="shared" si="2"/>
        <v>1299</v>
      </c>
      <c r="G37" s="266">
        <f t="shared" si="2"/>
        <v>936</v>
      </c>
      <c r="H37" s="266">
        <f t="shared" si="2"/>
        <v>765</v>
      </c>
      <c r="I37" s="266">
        <f t="shared" si="2"/>
        <v>589</v>
      </c>
      <c r="J37" s="266">
        <f t="shared" si="2"/>
        <v>524</v>
      </c>
      <c r="K37" s="266">
        <f t="shared" si="2"/>
        <v>419</v>
      </c>
      <c r="L37" s="266">
        <f t="shared" si="2"/>
        <v>351</v>
      </c>
      <c r="M37" s="266">
        <f t="shared" si="2"/>
        <v>247</v>
      </c>
      <c r="N37" s="266">
        <f t="shared" si="2"/>
        <v>238</v>
      </c>
      <c r="O37" s="266">
        <f t="shared" si="2"/>
        <v>499</v>
      </c>
      <c r="P37" s="266">
        <f t="shared" si="2"/>
        <v>13704</v>
      </c>
      <c r="Q37" s="339" t="s">
        <v>12</v>
      </c>
    </row>
    <row r="38" spans="1:63" s="17" customFormat="1" ht="15.75" customHeight="1">
      <c r="A38" s="346" t="s">
        <v>415</v>
      </c>
      <c r="B38" s="27"/>
      <c r="C38" s="320"/>
      <c r="D38" s="320"/>
      <c r="E38" s="320"/>
      <c r="F38" s="320"/>
      <c r="G38" s="320"/>
      <c r="H38" s="320"/>
      <c r="I38" s="320"/>
      <c r="J38" s="320"/>
      <c r="K38" s="320"/>
      <c r="L38" s="320"/>
      <c r="M38" s="320"/>
      <c r="N38" s="320"/>
      <c r="O38" s="320"/>
      <c r="P38" s="320"/>
      <c r="Q38" s="345" t="s">
        <v>416</v>
      </c>
      <c r="BH38" s="11"/>
      <c r="BI38" s="11"/>
      <c r="BJ38" s="11"/>
      <c r="BK38" s="11"/>
    </row>
  </sheetData>
  <sortState ref="A2:BK35">
    <sortCondition descending="1" ref="P2:P35"/>
  </sortState>
  <mergeCells count="5">
    <mergeCell ref="B5:J5"/>
    <mergeCell ref="A1:Q1"/>
    <mergeCell ref="A2:Q2"/>
    <mergeCell ref="A3:Q3"/>
    <mergeCell ref="A4:Q4"/>
  </mergeCells>
  <printOptions horizontalCentered="1"/>
  <pageMargins left="0" right="0" top="0.74803149606299213" bottom="0" header="0" footer="0"/>
  <pageSetup paperSize="9" scale="82" orientation="landscape" r:id="rId1"/>
  <headerFooter alignWithMargins="0"/>
  <colBreaks count="2" manualBreakCount="2">
    <brk id="17" max="1048575" man="1"/>
    <brk id="46"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1"/>
  <sheetViews>
    <sheetView rightToLeft="1" view="pageBreakPreview" zoomScaleNormal="100" zoomScaleSheetLayoutView="100" workbookViewId="0">
      <selection activeCell="M6" sqref="M6"/>
    </sheetView>
  </sheetViews>
  <sheetFormatPr defaultColWidth="9.140625" defaultRowHeight="20.100000000000001" customHeight="1"/>
  <cols>
    <col min="1" max="1" width="26" style="11" customWidth="1"/>
    <col min="2" max="2" width="7.85546875" style="12" customWidth="1"/>
    <col min="3" max="10" width="7.85546875" style="11" customWidth="1"/>
    <col min="11" max="11" width="28.42578125"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18">
      <c r="A1" s="451" t="s">
        <v>340</v>
      </c>
      <c r="B1" s="451"/>
      <c r="C1" s="451"/>
      <c r="D1" s="451"/>
      <c r="E1" s="451"/>
      <c r="F1" s="451"/>
      <c r="G1" s="451"/>
      <c r="H1" s="451"/>
      <c r="I1" s="451"/>
      <c r="J1" s="451"/>
      <c r="K1" s="45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v>2017</v>
      </c>
      <c r="B2" s="497"/>
      <c r="C2" s="497"/>
      <c r="D2" s="497"/>
      <c r="E2" s="497"/>
      <c r="F2" s="497"/>
      <c r="G2" s="497"/>
      <c r="H2" s="497"/>
      <c r="I2" s="497"/>
      <c r="J2" s="497"/>
      <c r="K2" s="497"/>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53" t="s">
        <v>671</v>
      </c>
      <c r="B3" s="453"/>
      <c r="C3" s="453"/>
      <c r="D3" s="453"/>
      <c r="E3" s="453"/>
      <c r="F3" s="453"/>
      <c r="G3" s="453"/>
      <c r="H3" s="453"/>
      <c r="I3" s="453"/>
      <c r="J3" s="453"/>
      <c r="K3" s="45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v>2017</v>
      </c>
      <c r="B4" s="453"/>
      <c r="C4" s="453"/>
      <c r="D4" s="453"/>
      <c r="E4" s="453"/>
      <c r="F4" s="453"/>
      <c r="G4" s="453"/>
      <c r="H4" s="453"/>
      <c r="I4" s="453"/>
      <c r="J4" s="453"/>
      <c r="K4" s="45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464</v>
      </c>
      <c r="B5" s="498"/>
      <c r="C5" s="498"/>
      <c r="D5" s="498"/>
      <c r="E5" s="498"/>
      <c r="F5" s="498"/>
      <c r="G5" s="498"/>
      <c r="H5" s="498"/>
      <c r="I5" s="498"/>
      <c r="J5" s="498"/>
      <c r="K5" s="101" t="s">
        <v>465</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99" t="s">
        <v>97</v>
      </c>
      <c r="B6" s="456" t="s">
        <v>235</v>
      </c>
      <c r="C6" s="456"/>
      <c r="D6" s="456"/>
      <c r="E6" s="456"/>
      <c r="F6" s="456"/>
      <c r="G6" s="456"/>
      <c r="H6" s="456"/>
      <c r="I6" s="456"/>
      <c r="J6" s="456"/>
      <c r="K6" s="502" t="s">
        <v>339</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500"/>
      <c r="B7" s="456" t="s">
        <v>290</v>
      </c>
      <c r="C7" s="456"/>
      <c r="D7" s="456"/>
      <c r="E7" s="456" t="s">
        <v>291</v>
      </c>
      <c r="F7" s="456"/>
      <c r="G7" s="456"/>
      <c r="H7" s="458" t="s">
        <v>292</v>
      </c>
      <c r="I7" s="458"/>
      <c r="J7" s="458"/>
      <c r="K7" s="50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501"/>
      <c r="B8" s="174" t="s">
        <v>239</v>
      </c>
      <c r="C8" s="174" t="s">
        <v>240</v>
      </c>
      <c r="D8" s="174" t="s">
        <v>292</v>
      </c>
      <c r="E8" s="174" t="s">
        <v>239</v>
      </c>
      <c r="F8" s="174" t="s">
        <v>240</v>
      </c>
      <c r="G8" s="174" t="s">
        <v>266</v>
      </c>
      <c r="H8" s="174" t="s">
        <v>239</v>
      </c>
      <c r="I8" s="174" t="s">
        <v>240</v>
      </c>
      <c r="J8" s="174" t="s">
        <v>266</v>
      </c>
      <c r="K8" s="504"/>
      <c r="M8" s="156"/>
      <c r="N8" s="157"/>
      <c r="O8" s="156"/>
    </row>
    <row r="9" spans="1:63" s="30" customFormat="1" ht="21.95" customHeight="1" thickBot="1">
      <c r="A9" s="154" t="s">
        <v>338</v>
      </c>
      <c r="B9" s="102">
        <v>184</v>
      </c>
      <c r="C9" s="102">
        <v>107</v>
      </c>
      <c r="D9" s="50">
        <f>B9+C9</f>
        <v>291</v>
      </c>
      <c r="E9" s="102">
        <v>337</v>
      </c>
      <c r="F9" s="102">
        <v>183</v>
      </c>
      <c r="G9" s="50">
        <f>E9+F9</f>
        <v>520</v>
      </c>
      <c r="H9" s="102">
        <f t="shared" ref="H9:H22" si="0">B9+E9</f>
        <v>521</v>
      </c>
      <c r="I9" s="102">
        <f t="shared" ref="I9:I22" si="1">C9+F9</f>
        <v>290</v>
      </c>
      <c r="J9" s="50">
        <f>H9+I9</f>
        <v>811</v>
      </c>
      <c r="K9" s="442" t="s">
        <v>337</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87" t="s">
        <v>105</v>
      </c>
      <c r="B10" s="103">
        <v>798</v>
      </c>
      <c r="C10" s="103">
        <v>364</v>
      </c>
      <c r="D10" s="165">
        <f t="shared" ref="D10:D22" si="2">B10+C10</f>
        <v>1162</v>
      </c>
      <c r="E10" s="103">
        <v>958</v>
      </c>
      <c r="F10" s="103">
        <v>481</v>
      </c>
      <c r="G10" s="165">
        <f t="shared" ref="G10:G22" si="3">E10+F10</f>
        <v>1439</v>
      </c>
      <c r="H10" s="103">
        <f t="shared" si="0"/>
        <v>1756</v>
      </c>
      <c r="I10" s="103">
        <f t="shared" si="1"/>
        <v>845</v>
      </c>
      <c r="J10" s="165">
        <f t="shared" ref="J10:J22" si="4">H10+I10</f>
        <v>2601</v>
      </c>
      <c r="K10" s="443" t="s">
        <v>105</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154" t="s">
        <v>107</v>
      </c>
      <c r="B11" s="102">
        <v>683</v>
      </c>
      <c r="C11" s="102">
        <v>454</v>
      </c>
      <c r="D11" s="50">
        <f t="shared" si="2"/>
        <v>1137</v>
      </c>
      <c r="E11" s="102">
        <v>783</v>
      </c>
      <c r="F11" s="102">
        <v>434</v>
      </c>
      <c r="G11" s="50">
        <f t="shared" si="3"/>
        <v>1217</v>
      </c>
      <c r="H11" s="102">
        <f t="shared" si="0"/>
        <v>1466</v>
      </c>
      <c r="I11" s="102">
        <f t="shared" si="1"/>
        <v>888</v>
      </c>
      <c r="J11" s="50">
        <f t="shared" si="4"/>
        <v>2354</v>
      </c>
      <c r="K11" s="442" t="s">
        <v>107</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87" t="s">
        <v>108</v>
      </c>
      <c r="B12" s="103">
        <v>588</v>
      </c>
      <c r="C12" s="103">
        <v>477</v>
      </c>
      <c r="D12" s="165">
        <f t="shared" si="2"/>
        <v>1065</v>
      </c>
      <c r="E12" s="103">
        <v>662</v>
      </c>
      <c r="F12" s="103">
        <v>344</v>
      </c>
      <c r="G12" s="165">
        <f t="shared" si="3"/>
        <v>1006</v>
      </c>
      <c r="H12" s="103">
        <f t="shared" si="0"/>
        <v>1250</v>
      </c>
      <c r="I12" s="103">
        <f t="shared" si="1"/>
        <v>821</v>
      </c>
      <c r="J12" s="165">
        <f t="shared" si="4"/>
        <v>2071</v>
      </c>
      <c r="K12" s="443" t="s">
        <v>108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154" t="s">
        <v>109</v>
      </c>
      <c r="B13" s="102">
        <v>439</v>
      </c>
      <c r="C13" s="102">
        <v>283</v>
      </c>
      <c r="D13" s="50">
        <f t="shared" si="2"/>
        <v>722</v>
      </c>
      <c r="E13" s="102">
        <v>361</v>
      </c>
      <c r="F13" s="102">
        <v>216</v>
      </c>
      <c r="G13" s="50">
        <f t="shared" si="3"/>
        <v>577</v>
      </c>
      <c r="H13" s="102">
        <f t="shared" si="0"/>
        <v>800</v>
      </c>
      <c r="I13" s="102">
        <f t="shared" si="1"/>
        <v>499</v>
      </c>
      <c r="J13" s="50">
        <f t="shared" si="4"/>
        <v>1299</v>
      </c>
      <c r="K13" s="442" t="s">
        <v>109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87" t="s">
        <v>110</v>
      </c>
      <c r="B14" s="103">
        <v>346</v>
      </c>
      <c r="C14" s="103">
        <v>172</v>
      </c>
      <c r="D14" s="165">
        <f t="shared" si="2"/>
        <v>518</v>
      </c>
      <c r="E14" s="103">
        <v>273</v>
      </c>
      <c r="F14" s="103">
        <v>145</v>
      </c>
      <c r="G14" s="165">
        <f t="shared" si="3"/>
        <v>418</v>
      </c>
      <c r="H14" s="103">
        <f t="shared" si="0"/>
        <v>619</v>
      </c>
      <c r="I14" s="103">
        <f t="shared" si="1"/>
        <v>317</v>
      </c>
      <c r="J14" s="165">
        <f t="shared" si="4"/>
        <v>936</v>
      </c>
      <c r="K14" s="443" t="s">
        <v>110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154" t="s">
        <v>111</v>
      </c>
      <c r="B15" s="102">
        <v>249</v>
      </c>
      <c r="C15" s="102">
        <v>159</v>
      </c>
      <c r="D15" s="50">
        <f t="shared" si="2"/>
        <v>408</v>
      </c>
      <c r="E15" s="102">
        <v>251</v>
      </c>
      <c r="F15" s="102">
        <v>106</v>
      </c>
      <c r="G15" s="50">
        <f t="shared" si="3"/>
        <v>357</v>
      </c>
      <c r="H15" s="102">
        <f t="shared" si="0"/>
        <v>500</v>
      </c>
      <c r="I15" s="102">
        <f t="shared" si="1"/>
        <v>265</v>
      </c>
      <c r="J15" s="50">
        <f t="shared" si="4"/>
        <v>765</v>
      </c>
      <c r="K15" s="442" t="s">
        <v>111</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87" t="s">
        <v>112</v>
      </c>
      <c r="B16" s="103">
        <v>202</v>
      </c>
      <c r="C16" s="103">
        <v>133</v>
      </c>
      <c r="D16" s="165">
        <f t="shared" si="2"/>
        <v>335</v>
      </c>
      <c r="E16" s="103">
        <v>175</v>
      </c>
      <c r="F16" s="103">
        <v>79</v>
      </c>
      <c r="G16" s="165">
        <f t="shared" si="3"/>
        <v>254</v>
      </c>
      <c r="H16" s="103">
        <f t="shared" si="0"/>
        <v>377</v>
      </c>
      <c r="I16" s="103">
        <f t="shared" si="1"/>
        <v>212</v>
      </c>
      <c r="J16" s="165">
        <f t="shared" si="4"/>
        <v>589</v>
      </c>
      <c r="K16" s="443" t="s">
        <v>112</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154" t="s">
        <v>113</v>
      </c>
      <c r="B17" s="102">
        <v>192</v>
      </c>
      <c r="C17" s="102">
        <v>117</v>
      </c>
      <c r="D17" s="50">
        <f t="shared" si="2"/>
        <v>309</v>
      </c>
      <c r="E17" s="102">
        <v>147</v>
      </c>
      <c r="F17" s="102">
        <v>68</v>
      </c>
      <c r="G17" s="50">
        <f t="shared" si="3"/>
        <v>215</v>
      </c>
      <c r="H17" s="102">
        <f t="shared" si="0"/>
        <v>339</v>
      </c>
      <c r="I17" s="102">
        <f t="shared" si="1"/>
        <v>185</v>
      </c>
      <c r="J17" s="50">
        <f t="shared" si="4"/>
        <v>524</v>
      </c>
      <c r="K17" s="442" t="s">
        <v>113</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87" t="s">
        <v>114</v>
      </c>
      <c r="B18" s="103">
        <v>165</v>
      </c>
      <c r="C18" s="103">
        <v>104</v>
      </c>
      <c r="D18" s="165">
        <f t="shared" si="2"/>
        <v>269</v>
      </c>
      <c r="E18" s="103">
        <v>109</v>
      </c>
      <c r="F18" s="103">
        <v>41</v>
      </c>
      <c r="G18" s="165">
        <f t="shared" si="3"/>
        <v>150</v>
      </c>
      <c r="H18" s="103">
        <f t="shared" si="0"/>
        <v>274</v>
      </c>
      <c r="I18" s="103">
        <f t="shared" si="1"/>
        <v>145</v>
      </c>
      <c r="J18" s="165">
        <f t="shared" si="4"/>
        <v>419</v>
      </c>
      <c r="K18" s="443" t="s">
        <v>114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30" customFormat="1" ht="21.95" customHeight="1" thickBot="1">
      <c r="A19" s="154" t="s">
        <v>115</v>
      </c>
      <c r="B19" s="102">
        <v>138</v>
      </c>
      <c r="C19" s="102">
        <v>99</v>
      </c>
      <c r="D19" s="50">
        <f t="shared" si="2"/>
        <v>237</v>
      </c>
      <c r="E19" s="102">
        <v>92</v>
      </c>
      <c r="F19" s="102">
        <v>22</v>
      </c>
      <c r="G19" s="50">
        <f t="shared" si="3"/>
        <v>114</v>
      </c>
      <c r="H19" s="102">
        <f t="shared" si="0"/>
        <v>230</v>
      </c>
      <c r="I19" s="102">
        <f t="shared" si="1"/>
        <v>121</v>
      </c>
      <c r="J19" s="50">
        <f t="shared" si="4"/>
        <v>351</v>
      </c>
      <c r="K19" s="442" t="s">
        <v>115</v>
      </c>
      <c r="L19" s="28"/>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row>
    <row r="20" spans="1:63" s="27" customFormat="1" ht="21.95" customHeight="1" thickBot="1">
      <c r="A20" s="87" t="s">
        <v>116</v>
      </c>
      <c r="B20" s="103">
        <v>89</v>
      </c>
      <c r="C20" s="103">
        <v>77</v>
      </c>
      <c r="D20" s="165">
        <f t="shared" si="2"/>
        <v>166</v>
      </c>
      <c r="E20" s="103">
        <v>61</v>
      </c>
      <c r="F20" s="103">
        <v>20</v>
      </c>
      <c r="G20" s="165">
        <f t="shared" si="3"/>
        <v>81</v>
      </c>
      <c r="H20" s="103">
        <f t="shared" si="0"/>
        <v>150</v>
      </c>
      <c r="I20" s="103">
        <f t="shared" si="1"/>
        <v>97</v>
      </c>
      <c r="J20" s="165">
        <f t="shared" si="4"/>
        <v>247</v>
      </c>
      <c r="K20" s="443" t="s">
        <v>116</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30" customFormat="1" ht="21.95" customHeight="1" thickBot="1">
      <c r="A21" s="154" t="s">
        <v>117</v>
      </c>
      <c r="B21" s="102">
        <v>76</v>
      </c>
      <c r="C21" s="102">
        <v>78</v>
      </c>
      <c r="D21" s="50">
        <f t="shared" si="2"/>
        <v>154</v>
      </c>
      <c r="E21" s="102">
        <v>58</v>
      </c>
      <c r="F21" s="102">
        <v>26</v>
      </c>
      <c r="G21" s="50">
        <f t="shared" si="3"/>
        <v>84</v>
      </c>
      <c r="H21" s="102">
        <f t="shared" si="0"/>
        <v>134</v>
      </c>
      <c r="I21" s="102">
        <f t="shared" si="1"/>
        <v>104</v>
      </c>
      <c r="J21" s="50">
        <f t="shared" si="4"/>
        <v>238</v>
      </c>
      <c r="K21" s="442" t="s">
        <v>117</v>
      </c>
      <c r="L21" s="28"/>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row>
    <row r="22" spans="1:63" s="27" customFormat="1" ht="21.95" customHeight="1">
      <c r="A22" s="160" t="s">
        <v>336</v>
      </c>
      <c r="B22" s="137">
        <v>199</v>
      </c>
      <c r="C22" s="137">
        <v>159</v>
      </c>
      <c r="D22" s="173">
        <f t="shared" si="2"/>
        <v>358</v>
      </c>
      <c r="E22" s="137">
        <v>96</v>
      </c>
      <c r="F22" s="137">
        <v>45</v>
      </c>
      <c r="G22" s="173">
        <f t="shared" si="3"/>
        <v>141</v>
      </c>
      <c r="H22" s="137">
        <f t="shared" si="0"/>
        <v>295</v>
      </c>
      <c r="I22" s="137">
        <f t="shared" si="1"/>
        <v>204</v>
      </c>
      <c r="J22" s="173">
        <f t="shared" si="4"/>
        <v>499</v>
      </c>
      <c r="K22" s="444" t="s">
        <v>351</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30" customFormat="1" ht="21.95" customHeight="1">
      <c r="A23" s="159" t="s">
        <v>50</v>
      </c>
      <c r="B23" s="130">
        <f>SUM(B9:B22)</f>
        <v>4348</v>
      </c>
      <c r="C23" s="130">
        <f>SUM(C9:C22)</f>
        <v>2783</v>
      </c>
      <c r="D23" s="130">
        <f t="shared" ref="D23:J23" si="5">SUM(D9:D22)</f>
        <v>7131</v>
      </c>
      <c r="E23" s="130">
        <f t="shared" si="5"/>
        <v>4363</v>
      </c>
      <c r="F23" s="130">
        <f t="shared" si="5"/>
        <v>2210</v>
      </c>
      <c r="G23" s="130">
        <f t="shared" si="5"/>
        <v>6573</v>
      </c>
      <c r="H23" s="130">
        <f t="shared" si="5"/>
        <v>8711</v>
      </c>
      <c r="I23" s="130">
        <f t="shared" si="5"/>
        <v>4993</v>
      </c>
      <c r="J23" s="130">
        <f t="shared" si="5"/>
        <v>13704</v>
      </c>
      <c r="K23" s="158" t="s">
        <v>12</v>
      </c>
      <c r="L23" s="28"/>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row>
    <row r="24" spans="1:63" ht="12.75">
      <c r="A24" s="11" t="s">
        <v>415</v>
      </c>
      <c r="B24" s="147"/>
      <c r="D24" s="10"/>
      <c r="J24" s="10"/>
      <c r="K24" s="11" t="s">
        <v>416</v>
      </c>
      <c r="BF24" s="11"/>
      <c r="BG24" s="11"/>
      <c r="BH24" s="11"/>
      <c r="BI24" s="11"/>
      <c r="BJ24" s="11"/>
      <c r="BK24" s="11"/>
    </row>
    <row r="25" spans="1:63" ht="20.100000000000001" customHeight="1">
      <c r="B25" s="147"/>
      <c r="D25" s="10"/>
      <c r="J25" s="10"/>
      <c r="BF25" s="11"/>
      <c r="BG25" s="11"/>
      <c r="BH25" s="11"/>
      <c r="BI25" s="11"/>
      <c r="BJ25" s="11"/>
      <c r="BK25" s="11"/>
    </row>
    <row r="26" spans="1:63" ht="20.100000000000001" customHeight="1">
      <c r="B26" s="162" t="s">
        <v>290</v>
      </c>
      <c r="C26" s="162" t="s">
        <v>291</v>
      </c>
      <c r="D26" s="163"/>
      <c r="E26" s="164"/>
      <c r="H26" s="441" t="s">
        <v>239</v>
      </c>
      <c r="I26" s="441" t="s">
        <v>240</v>
      </c>
      <c r="O26" s="139"/>
      <c r="BF26" s="11"/>
      <c r="BG26" s="11"/>
      <c r="BH26" s="11"/>
      <c r="BI26" s="11"/>
      <c r="BJ26" s="11"/>
      <c r="BK26" s="11"/>
    </row>
    <row r="27" spans="1:63" ht="20.100000000000001" customHeight="1">
      <c r="A27" s="166" t="s">
        <v>341</v>
      </c>
      <c r="B27" s="147">
        <f>D9</f>
        <v>291</v>
      </c>
      <c r="C27" s="139">
        <f>G9</f>
        <v>520</v>
      </c>
      <c r="G27" s="11" t="s">
        <v>662</v>
      </c>
      <c r="H27" s="139">
        <f>H9+H10+H11</f>
        <v>3743</v>
      </c>
      <c r="I27" s="139">
        <f>I9+I10+I11</f>
        <v>2023</v>
      </c>
      <c r="BF27" s="11"/>
      <c r="BG27" s="11"/>
      <c r="BH27" s="11"/>
      <c r="BI27" s="11"/>
      <c r="BJ27" s="11"/>
      <c r="BK27" s="11"/>
    </row>
    <row r="28" spans="1:63" ht="20.100000000000001" customHeight="1">
      <c r="A28" s="161" t="s">
        <v>105</v>
      </c>
      <c r="B28" s="147">
        <f t="shared" ref="B28:B40" si="6">D10</f>
        <v>1162</v>
      </c>
      <c r="C28" s="139">
        <f t="shared" ref="C28:C40" si="7">G10</f>
        <v>1439</v>
      </c>
      <c r="G28" s="11" t="s">
        <v>663</v>
      </c>
      <c r="H28" s="139">
        <f>H12+H13+H14+H15</f>
        <v>3169</v>
      </c>
      <c r="I28" s="139">
        <f>I12+I13+I14+I15</f>
        <v>1902</v>
      </c>
      <c r="O28" s="139"/>
      <c r="BF28" s="11"/>
      <c r="BG28" s="11"/>
      <c r="BH28" s="11"/>
      <c r="BI28" s="11"/>
      <c r="BJ28" s="11"/>
      <c r="BK28" s="11"/>
    </row>
    <row r="29" spans="1:63" ht="20.100000000000001" customHeight="1">
      <c r="A29" s="161" t="s">
        <v>107</v>
      </c>
      <c r="B29" s="147">
        <f t="shared" si="6"/>
        <v>1137</v>
      </c>
      <c r="C29" s="139">
        <f t="shared" si="7"/>
        <v>1217</v>
      </c>
      <c r="G29" s="11" t="s">
        <v>664</v>
      </c>
      <c r="H29" s="139">
        <f>SUM(H16:H22)</f>
        <v>1799</v>
      </c>
      <c r="I29" s="139">
        <f>SUM(I16:I22)</f>
        <v>1068</v>
      </c>
    </row>
    <row r="30" spans="1:63" ht="20.100000000000001" customHeight="1">
      <c r="A30" s="161" t="s">
        <v>108</v>
      </c>
      <c r="B30" s="147">
        <f t="shared" si="6"/>
        <v>1065</v>
      </c>
      <c r="C30" s="139">
        <f t="shared" si="7"/>
        <v>1006</v>
      </c>
      <c r="H30" s="139">
        <f>SUM(H27:H29)</f>
        <v>8711</v>
      </c>
      <c r="I30" s="139">
        <f>SUM(I27:I29)</f>
        <v>4993</v>
      </c>
    </row>
    <row r="31" spans="1:63" ht="20.100000000000001" customHeight="1">
      <c r="A31" s="161" t="s">
        <v>109</v>
      </c>
      <c r="B31" s="147">
        <f t="shared" si="6"/>
        <v>722</v>
      </c>
      <c r="C31" s="139">
        <f t="shared" si="7"/>
        <v>577</v>
      </c>
    </row>
    <row r="32" spans="1:63" ht="20.100000000000001" customHeight="1">
      <c r="A32" s="161" t="s">
        <v>110</v>
      </c>
      <c r="B32" s="147">
        <f t="shared" si="6"/>
        <v>518</v>
      </c>
      <c r="C32" s="139">
        <f t="shared" si="7"/>
        <v>418</v>
      </c>
    </row>
    <row r="33" spans="1:3" s="11" customFormat="1" ht="20.100000000000001" customHeight="1">
      <c r="A33" s="161" t="s">
        <v>111</v>
      </c>
      <c r="B33" s="147">
        <f t="shared" si="6"/>
        <v>408</v>
      </c>
      <c r="C33" s="139">
        <f t="shared" si="7"/>
        <v>357</v>
      </c>
    </row>
    <row r="34" spans="1:3" s="11" customFormat="1" ht="20.100000000000001" customHeight="1">
      <c r="A34" s="161" t="s">
        <v>112</v>
      </c>
      <c r="B34" s="147">
        <f t="shared" si="6"/>
        <v>335</v>
      </c>
      <c r="C34" s="139">
        <f t="shared" si="7"/>
        <v>254</v>
      </c>
    </row>
    <row r="35" spans="1:3" s="11" customFormat="1" ht="20.100000000000001" customHeight="1">
      <c r="A35" s="161" t="s">
        <v>113</v>
      </c>
      <c r="B35" s="147">
        <f t="shared" si="6"/>
        <v>309</v>
      </c>
      <c r="C35" s="139">
        <f t="shared" si="7"/>
        <v>215</v>
      </c>
    </row>
    <row r="36" spans="1:3" s="11" customFormat="1" ht="20.100000000000001" customHeight="1">
      <c r="A36" s="161" t="s">
        <v>114</v>
      </c>
      <c r="B36" s="147">
        <f t="shared" si="6"/>
        <v>269</v>
      </c>
      <c r="C36" s="139">
        <f t="shared" si="7"/>
        <v>150</v>
      </c>
    </row>
    <row r="37" spans="1:3" s="11" customFormat="1" ht="20.100000000000001" customHeight="1">
      <c r="A37" s="161" t="s">
        <v>115</v>
      </c>
      <c r="B37" s="147">
        <f t="shared" si="6"/>
        <v>237</v>
      </c>
      <c r="C37" s="139">
        <f t="shared" si="7"/>
        <v>114</v>
      </c>
    </row>
    <row r="38" spans="1:3" s="11" customFormat="1" ht="20.100000000000001" customHeight="1">
      <c r="A38" s="161" t="s">
        <v>116</v>
      </c>
      <c r="B38" s="147">
        <f t="shared" si="6"/>
        <v>166</v>
      </c>
      <c r="C38" s="139">
        <f t="shared" si="7"/>
        <v>81</v>
      </c>
    </row>
    <row r="39" spans="1:3" s="11" customFormat="1" ht="20.100000000000001" customHeight="1" thickBot="1">
      <c r="A39" s="161" t="s">
        <v>117</v>
      </c>
      <c r="B39" s="147">
        <f t="shared" si="6"/>
        <v>154</v>
      </c>
      <c r="C39" s="139">
        <f t="shared" si="7"/>
        <v>84</v>
      </c>
    </row>
    <row r="40" spans="1:3" s="11" customFormat="1" ht="20.100000000000001" customHeight="1">
      <c r="A40" s="160" t="s">
        <v>345</v>
      </c>
      <c r="B40" s="147">
        <f t="shared" si="6"/>
        <v>358</v>
      </c>
      <c r="C40" s="139">
        <f t="shared" si="7"/>
        <v>141</v>
      </c>
    </row>
    <row r="41" spans="1:3" s="11" customFormat="1" ht="20.100000000000001" customHeight="1">
      <c r="B41" s="147">
        <f>SUM(B27:B40)</f>
        <v>7131</v>
      </c>
      <c r="C41" s="147">
        <f>SUM(C27:C40)</f>
        <v>6573</v>
      </c>
    </row>
  </sheetData>
  <mergeCells count="11">
    <mergeCell ref="B5:J5"/>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L4" sqref="L4"/>
    </sheetView>
  </sheetViews>
  <sheetFormatPr defaultColWidth="9.140625" defaultRowHeight="20.100000000000001" customHeight="1"/>
  <cols>
    <col min="1" max="1" width="28.140625" style="11" customWidth="1"/>
    <col min="2" max="2" width="7.85546875" style="12" customWidth="1"/>
    <col min="3" max="10" width="7.85546875" style="11" customWidth="1"/>
    <col min="11" max="11" width="31.28515625" style="11" customWidth="1"/>
    <col min="12" max="15" width="6.7109375" style="11" customWidth="1"/>
    <col min="16" max="16" width="9.85546875" style="11" bestFit="1" customWidth="1"/>
    <col min="17" max="17" width="25.7109375" style="11" customWidth="1"/>
    <col min="18" max="63" width="9.140625" style="17"/>
    <col min="64" max="16384" width="9.140625" style="11"/>
  </cols>
  <sheetData>
    <row r="1" spans="1:63" s="9" customFormat="1" ht="18">
      <c r="A1" s="451" t="s">
        <v>352</v>
      </c>
      <c r="B1" s="451"/>
      <c r="C1" s="451"/>
      <c r="D1" s="451"/>
      <c r="E1" s="451"/>
      <c r="F1" s="451"/>
      <c r="G1" s="451"/>
      <c r="H1" s="451"/>
      <c r="I1" s="451"/>
      <c r="J1" s="451"/>
      <c r="K1" s="45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v>2017</v>
      </c>
      <c r="B2" s="497"/>
      <c r="C2" s="497"/>
      <c r="D2" s="497"/>
      <c r="E2" s="497"/>
      <c r="F2" s="497"/>
      <c r="G2" s="497"/>
      <c r="H2" s="497"/>
      <c r="I2" s="497"/>
      <c r="J2" s="497"/>
      <c r="K2" s="497"/>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18">
      <c r="A3" s="453" t="s">
        <v>375</v>
      </c>
      <c r="B3" s="453"/>
      <c r="C3" s="453"/>
      <c r="D3" s="453"/>
      <c r="E3" s="453"/>
      <c r="F3" s="453"/>
      <c r="G3" s="453"/>
      <c r="H3" s="453"/>
      <c r="I3" s="453"/>
      <c r="J3" s="453"/>
      <c r="K3" s="45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v>2017</v>
      </c>
      <c r="B4" s="453"/>
      <c r="C4" s="453"/>
      <c r="D4" s="453"/>
      <c r="E4" s="453"/>
      <c r="F4" s="453"/>
      <c r="G4" s="453"/>
      <c r="H4" s="453"/>
      <c r="I4" s="453"/>
      <c r="J4" s="453"/>
      <c r="K4" s="45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467</v>
      </c>
      <c r="B5" s="199"/>
      <c r="C5" s="199"/>
      <c r="D5" s="199"/>
      <c r="E5" s="199"/>
      <c r="F5" s="199"/>
      <c r="G5" s="199"/>
      <c r="H5" s="199"/>
      <c r="I5" s="199"/>
      <c r="J5" s="199"/>
      <c r="K5" s="101" t="s">
        <v>468</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99" t="s">
        <v>246</v>
      </c>
      <c r="B6" s="456" t="s">
        <v>235</v>
      </c>
      <c r="C6" s="456"/>
      <c r="D6" s="456"/>
      <c r="E6" s="456"/>
      <c r="F6" s="456"/>
      <c r="G6" s="456"/>
      <c r="H6" s="456"/>
      <c r="I6" s="456"/>
      <c r="J6" s="456"/>
      <c r="K6" s="505" t="s">
        <v>200</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500"/>
      <c r="B7" s="456" t="s">
        <v>290</v>
      </c>
      <c r="C7" s="456"/>
      <c r="D7" s="456"/>
      <c r="E7" s="456" t="s">
        <v>291</v>
      </c>
      <c r="F7" s="456"/>
      <c r="G7" s="456"/>
      <c r="H7" s="458" t="s">
        <v>292</v>
      </c>
      <c r="I7" s="458"/>
      <c r="J7" s="458"/>
      <c r="K7" s="506"/>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5" customFormat="1" ht="22.5" customHeight="1">
      <c r="A8" s="501"/>
      <c r="B8" s="168" t="s">
        <v>239</v>
      </c>
      <c r="C8" s="168" t="s">
        <v>240</v>
      </c>
      <c r="D8" s="168" t="s">
        <v>292</v>
      </c>
      <c r="E8" s="168" t="s">
        <v>239</v>
      </c>
      <c r="F8" s="168" t="s">
        <v>240</v>
      </c>
      <c r="G8" s="168" t="s">
        <v>266</v>
      </c>
      <c r="H8" s="168" t="s">
        <v>239</v>
      </c>
      <c r="I8" s="168" t="s">
        <v>240</v>
      </c>
      <c r="J8" s="168" t="s">
        <v>266</v>
      </c>
      <c r="K8" s="507"/>
    </row>
    <row r="9" spans="1:63" s="5" customFormat="1" ht="21.75" customHeight="1" thickBot="1">
      <c r="A9" s="84" t="s">
        <v>406</v>
      </c>
      <c r="B9" s="257">
        <v>0</v>
      </c>
      <c r="C9" s="257">
        <v>1</v>
      </c>
      <c r="D9" s="258">
        <f t="shared" ref="D9:D23" si="0">B9+C9</f>
        <v>1</v>
      </c>
      <c r="E9" s="257">
        <v>3</v>
      </c>
      <c r="F9" s="257">
        <v>5</v>
      </c>
      <c r="G9" s="258">
        <f t="shared" ref="G9:G16" si="1">E9+F9</f>
        <v>8</v>
      </c>
      <c r="H9" s="257">
        <f t="shared" ref="H9:H23" si="2">B9+E9</f>
        <v>3</v>
      </c>
      <c r="I9" s="257">
        <f t="shared" ref="I9:I23" si="3">C9+F9</f>
        <v>6</v>
      </c>
      <c r="J9" s="258">
        <f t="shared" ref="J9:J23" si="4">D9+G9</f>
        <v>9</v>
      </c>
      <c r="K9" s="347" t="s">
        <v>288</v>
      </c>
    </row>
    <row r="10" spans="1:63" s="5" customFormat="1" ht="21.75" customHeight="1" thickBot="1">
      <c r="A10" s="171" t="s">
        <v>407</v>
      </c>
      <c r="B10" s="280">
        <v>0</v>
      </c>
      <c r="C10" s="280">
        <v>4</v>
      </c>
      <c r="D10" s="260">
        <f t="shared" si="0"/>
        <v>4</v>
      </c>
      <c r="E10" s="280">
        <v>24</v>
      </c>
      <c r="F10" s="280">
        <v>18</v>
      </c>
      <c r="G10" s="260">
        <f t="shared" si="1"/>
        <v>42</v>
      </c>
      <c r="H10" s="280">
        <f t="shared" si="2"/>
        <v>24</v>
      </c>
      <c r="I10" s="280">
        <f t="shared" si="3"/>
        <v>22</v>
      </c>
      <c r="J10" s="260">
        <f t="shared" si="4"/>
        <v>46</v>
      </c>
      <c r="K10" s="348" t="s">
        <v>343</v>
      </c>
    </row>
    <row r="11" spans="1:63" s="5" customFormat="1" ht="23.25" thickBot="1">
      <c r="A11" s="59" t="s">
        <v>408</v>
      </c>
      <c r="B11" s="262">
        <v>0</v>
      </c>
      <c r="C11" s="262">
        <v>2</v>
      </c>
      <c r="D11" s="258">
        <f t="shared" si="0"/>
        <v>2</v>
      </c>
      <c r="E11" s="262">
        <v>21</v>
      </c>
      <c r="F11" s="262">
        <v>33</v>
      </c>
      <c r="G11" s="258">
        <f t="shared" si="1"/>
        <v>54</v>
      </c>
      <c r="H11" s="262">
        <f t="shared" si="2"/>
        <v>21</v>
      </c>
      <c r="I11" s="262">
        <f t="shared" si="3"/>
        <v>35</v>
      </c>
      <c r="J11" s="263">
        <f t="shared" si="4"/>
        <v>56</v>
      </c>
      <c r="K11" s="349" t="s">
        <v>284</v>
      </c>
    </row>
    <row r="12" spans="1:63" s="5" customFormat="1" ht="23.25" thickBot="1">
      <c r="A12" s="169" t="s">
        <v>409</v>
      </c>
      <c r="B12" s="280">
        <v>0</v>
      </c>
      <c r="C12" s="280">
        <v>1</v>
      </c>
      <c r="D12" s="260">
        <f t="shared" si="0"/>
        <v>1</v>
      </c>
      <c r="E12" s="280">
        <v>21</v>
      </c>
      <c r="F12" s="280">
        <v>46</v>
      </c>
      <c r="G12" s="260">
        <f t="shared" si="1"/>
        <v>67</v>
      </c>
      <c r="H12" s="280">
        <f t="shared" si="2"/>
        <v>21</v>
      </c>
      <c r="I12" s="280">
        <f t="shared" si="3"/>
        <v>47</v>
      </c>
      <c r="J12" s="260">
        <f t="shared" si="4"/>
        <v>68</v>
      </c>
      <c r="K12" s="348" t="s">
        <v>283</v>
      </c>
    </row>
    <row r="13" spans="1:63" s="5" customFormat="1" ht="21.75" customHeight="1" thickBot="1">
      <c r="A13" s="51" t="s">
        <v>410</v>
      </c>
      <c r="B13" s="262">
        <v>0</v>
      </c>
      <c r="C13" s="262">
        <v>2</v>
      </c>
      <c r="D13" s="258">
        <f t="shared" si="0"/>
        <v>2</v>
      </c>
      <c r="E13" s="262">
        <v>19</v>
      </c>
      <c r="F13" s="262">
        <v>28</v>
      </c>
      <c r="G13" s="258">
        <f t="shared" si="1"/>
        <v>47</v>
      </c>
      <c r="H13" s="262">
        <f t="shared" si="2"/>
        <v>19</v>
      </c>
      <c r="I13" s="262">
        <f t="shared" si="3"/>
        <v>30</v>
      </c>
      <c r="J13" s="263">
        <f t="shared" si="4"/>
        <v>49</v>
      </c>
      <c r="K13" s="349" t="s">
        <v>285</v>
      </c>
    </row>
    <row r="14" spans="1:63" s="5" customFormat="1" ht="21.75" customHeight="1" thickBot="1">
      <c r="A14" s="171" t="s">
        <v>411</v>
      </c>
      <c r="B14" s="280">
        <v>1</v>
      </c>
      <c r="C14" s="280">
        <v>21</v>
      </c>
      <c r="D14" s="260">
        <f t="shared" si="0"/>
        <v>22</v>
      </c>
      <c r="E14" s="280">
        <v>4</v>
      </c>
      <c r="F14" s="280">
        <v>9</v>
      </c>
      <c r="G14" s="260">
        <f t="shared" si="1"/>
        <v>13</v>
      </c>
      <c r="H14" s="280">
        <f t="shared" si="2"/>
        <v>5</v>
      </c>
      <c r="I14" s="280">
        <f t="shared" si="3"/>
        <v>30</v>
      </c>
      <c r="J14" s="260">
        <f t="shared" si="4"/>
        <v>35</v>
      </c>
      <c r="K14" s="348" t="s">
        <v>281</v>
      </c>
    </row>
    <row r="15" spans="1:63" s="5" customFormat="1" ht="21.75" customHeight="1" thickBot="1">
      <c r="A15" s="172" t="s">
        <v>276</v>
      </c>
      <c r="B15" s="257">
        <v>0</v>
      </c>
      <c r="C15" s="257">
        <v>1</v>
      </c>
      <c r="D15" s="258">
        <f t="shared" si="0"/>
        <v>1</v>
      </c>
      <c r="E15" s="257">
        <v>0</v>
      </c>
      <c r="F15" s="257">
        <v>0</v>
      </c>
      <c r="G15" s="258">
        <f t="shared" si="1"/>
        <v>0</v>
      </c>
      <c r="H15" s="257">
        <f t="shared" si="2"/>
        <v>0</v>
      </c>
      <c r="I15" s="257">
        <f t="shared" si="3"/>
        <v>1</v>
      </c>
      <c r="J15" s="258">
        <f t="shared" si="4"/>
        <v>1</v>
      </c>
      <c r="K15" s="347" t="s">
        <v>672</v>
      </c>
    </row>
    <row r="16" spans="1:63" s="5" customFormat="1" ht="21.75" customHeight="1" thickBot="1">
      <c r="A16" s="58" t="s">
        <v>201</v>
      </c>
      <c r="B16" s="259">
        <v>1</v>
      </c>
      <c r="C16" s="259">
        <v>3</v>
      </c>
      <c r="D16" s="260">
        <f t="shared" si="0"/>
        <v>4</v>
      </c>
      <c r="E16" s="259">
        <v>74</v>
      </c>
      <c r="F16" s="259">
        <v>68</v>
      </c>
      <c r="G16" s="260">
        <f t="shared" si="1"/>
        <v>142</v>
      </c>
      <c r="H16" s="259">
        <f t="shared" si="2"/>
        <v>75</v>
      </c>
      <c r="I16" s="259">
        <f t="shared" si="3"/>
        <v>71</v>
      </c>
      <c r="J16" s="261">
        <f t="shared" si="4"/>
        <v>146</v>
      </c>
      <c r="K16" s="350" t="s">
        <v>282</v>
      </c>
    </row>
    <row r="17" spans="1:63" s="5" customFormat="1" ht="21.75" customHeight="1" thickBot="1">
      <c r="A17" s="84" t="s">
        <v>412</v>
      </c>
      <c r="B17" s="257">
        <v>24</v>
      </c>
      <c r="C17" s="257">
        <v>90</v>
      </c>
      <c r="D17" s="258">
        <f t="shared" si="0"/>
        <v>114</v>
      </c>
      <c r="E17" s="257">
        <v>60</v>
      </c>
      <c r="F17" s="257">
        <v>133</v>
      </c>
      <c r="G17" s="258">
        <f t="shared" ref="G17" si="5">E17+F17</f>
        <v>193</v>
      </c>
      <c r="H17" s="257">
        <f t="shared" si="2"/>
        <v>84</v>
      </c>
      <c r="I17" s="257">
        <f t="shared" si="3"/>
        <v>223</v>
      </c>
      <c r="J17" s="258">
        <f t="shared" si="4"/>
        <v>307</v>
      </c>
      <c r="K17" s="347" t="s">
        <v>361</v>
      </c>
    </row>
    <row r="18" spans="1:63" s="5" customFormat="1" ht="21.75" customHeight="1" thickBot="1">
      <c r="A18" s="58" t="s">
        <v>277</v>
      </c>
      <c r="B18" s="259">
        <v>1</v>
      </c>
      <c r="C18" s="259">
        <v>0</v>
      </c>
      <c r="D18" s="260">
        <f t="shared" si="0"/>
        <v>1</v>
      </c>
      <c r="E18" s="259">
        <v>3</v>
      </c>
      <c r="F18" s="259">
        <v>5</v>
      </c>
      <c r="G18" s="260">
        <f t="shared" ref="G18:G23" si="6">E18+F18</f>
        <v>8</v>
      </c>
      <c r="H18" s="259">
        <f t="shared" si="2"/>
        <v>4</v>
      </c>
      <c r="I18" s="259">
        <f t="shared" si="3"/>
        <v>5</v>
      </c>
      <c r="J18" s="261">
        <f t="shared" si="4"/>
        <v>9</v>
      </c>
      <c r="K18" s="350" t="s">
        <v>286</v>
      </c>
    </row>
    <row r="19" spans="1:63" s="5" customFormat="1" ht="21.75" customHeight="1" thickBot="1">
      <c r="A19" s="84" t="s">
        <v>278</v>
      </c>
      <c r="B19" s="257">
        <v>1</v>
      </c>
      <c r="C19" s="257">
        <v>2</v>
      </c>
      <c r="D19" s="258">
        <f t="shared" si="0"/>
        <v>3</v>
      </c>
      <c r="E19" s="257">
        <v>15</v>
      </c>
      <c r="F19" s="257">
        <v>7</v>
      </c>
      <c r="G19" s="258">
        <f t="shared" si="6"/>
        <v>22</v>
      </c>
      <c r="H19" s="257">
        <f t="shared" si="2"/>
        <v>16</v>
      </c>
      <c r="I19" s="257">
        <f t="shared" si="3"/>
        <v>9</v>
      </c>
      <c r="J19" s="258">
        <f t="shared" si="4"/>
        <v>25</v>
      </c>
      <c r="K19" s="347" t="s">
        <v>287</v>
      </c>
    </row>
    <row r="20" spans="1:63" s="5" customFormat="1" ht="21.75" customHeight="1" thickBot="1">
      <c r="A20" s="85" t="s">
        <v>279</v>
      </c>
      <c r="B20" s="259">
        <v>0</v>
      </c>
      <c r="C20" s="259">
        <v>3</v>
      </c>
      <c r="D20" s="260">
        <f t="shared" si="0"/>
        <v>3</v>
      </c>
      <c r="E20" s="259">
        <v>3</v>
      </c>
      <c r="F20" s="259">
        <v>12</v>
      </c>
      <c r="G20" s="260">
        <f t="shared" si="6"/>
        <v>15</v>
      </c>
      <c r="H20" s="259">
        <f t="shared" si="2"/>
        <v>3</v>
      </c>
      <c r="I20" s="259">
        <f t="shared" si="3"/>
        <v>15</v>
      </c>
      <c r="J20" s="261">
        <f t="shared" si="4"/>
        <v>18</v>
      </c>
      <c r="K20" s="350" t="s">
        <v>289</v>
      </c>
    </row>
    <row r="21" spans="1:63" s="5" customFormat="1" ht="21.75" customHeight="1" thickBot="1">
      <c r="A21" s="172" t="s">
        <v>413</v>
      </c>
      <c r="B21" s="257">
        <v>30</v>
      </c>
      <c r="C21" s="257">
        <v>121</v>
      </c>
      <c r="D21" s="258">
        <f t="shared" si="0"/>
        <v>151</v>
      </c>
      <c r="E21" s="257">
        <v>75</v>
      </c>
      <c r="F21" s="257">
        <v>75</v>
      </c>
      <c r="G21" s="258">
        <f t="shared" si="6"/>
        <v>150</v>
      </c>
      <c r="H21" s="257">
        <f t="shared" si="2"/>
        <v>105</v>
      </c>
      <c r="I21" s="257">
        <f t="shared" si="3"/>
        <v>196</v>
      </c>
      <c r="J21" s="258">
        <f t="shared" si="4"/>
        <v>301</v>
      </c>
      <c r="K21" s="347" t="s">
        <v>202</v>
      </c>
    </row>
    <row r="22" spans="1:63" s="5" customFormat="1" ht="21.75" customHeight="1" thickBot="1">
      <c r="A22" s="85" t="s">
        <v>280</v>
      </c>
      <c r="B22" s="259">
        <v>4</v>
      </c>
      <c r="C22" s="259">
        <v>24</v>
      </c>
      <c r="D22" s="260">
        <f t="shared" si="0"/>
        <v>28</v>
      </c>
      <c r="E22" s="259">
        <v>132</v>
      </c>
      <c r="F22" s="259">
        <v>151</v>
      </c>
      <c r="G22" s="260">
        <f t="shared" si="6"/>
        <v>283</v>
      </c>
      <c r="H22" s="259">
        <f t="shared" si="2"/>
        <v>136</v>
      </c>
      <c r="I22" s="259">
        <f t="shared" si="3"/>
        <v>175</v>
      </c>
      <c r="J22" s="261">
        <f t="shared" si="4"/>
        <v>311</v>
      </c>
      <c r="K22" s="350" t="s">
        <v>346</v>
      </c>
    </row>
    <row r="23" spans="1:63" s="5" customFormat="1" ht="21.75" customHeight="1">
      <c r="A23" s="133" t="s">
        <v>24</v>
      </c>
      <c r="B23" s="289">
        <v>16</v>
      </c>
      <c r="C23" s="289">
        <v>96</v>
      </c>
      <c r="D23" s="279">
        <f t="shared" si="0"/>
        <v>112</v>
      </c>
      <c r="E23" s="289">
        <v>78</v>
      </c>
      <c r="F23" s="289">
        <v>65</v>
      </c>
      <c r="G23" s="279">
        <f t="shared" si="6"/>
        <v>143</v>
      </c>
      <c r="H23" s="289">
        <f t="shared" si="2"/>
        <v>94</v>
      </c>
      <c r="I23" s="289">
        <f t="shared" si="3"/>
        <v>161</v>
      </c>
      <c r="J23" s="279">
        <f t="shared" si="4"/>
        <v>255</v>
      </c>
      <c r="K23" s="351" t="s">
        <v>25</v>
      </c>
    </row>
    <row r="24" spans="1:63" ht="22.5" customHeight="1">
      <c r="A24" s="202" t="s">
        <v>11</v>
      </c>
      <c r="B24" s="296">
        <f t="shared" ref="B24:J24" si="7">SUM(B9:B23)</f>
        <v>78</v>
      </c>
      <c r="C24" s="296">
        <f t="shared" si="7"/>
        <v>371</v>
      </c>
      <c r="D24" s="296">
        <f t="shared" si="7"/>
        <v>449</v>
      </c>
      <c r="E24" s="296">
        <f t="shared" si="7"/>
        <v>532</v>
      </c>
      <c r="F24" s="296">
        <f t="shared" si="7"/>
        <v>655</v>
      </c>
      <c r="G24" s="296">
        <f t="shared" si="7"/>
        <v>1187</v>
      </c>
      <c r="H24" s="296">
        <f t="shared" si="7"/>
        <v>610</v>
      </c>
      <c r="I24" s="296">
        <f t="shared" si="7"/>
        <v>1026</v>
      </c>
      <c r="J24" s="296">
        <f t="shared" si="7"/>
        <v>1636</v>
      </c>
      <c r="K24" s="203" t="s">
        <v>12</v>
      </c>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7"/>
  <sheetViews>
    <sheetView rightToLeft="1" view="pageBreakPreview" zoomScaleNormal="100" zoomScaleSheetLayoutView="100" workbookViewId="0">
      <selection activeCell="P3" sqref="P3"/>
    </sheetView>
  </sheetViews>
  <sheetFormatPr defaultColWidth="9.140625" defaultRowHeight="20.100000000000001" customHeight="1"/>
  <cols>
    <col min="1" max="1" width="19" style="215" customWidth="1"/>
    <col min="2" max="13" width="7.7109375" style="215" customWidth="1"/>
    <col min="14" max="14" width="22.5703125" style="215" customWidth="1"/>
    <col min="15" max="15" width="9.140625" style="25"/>
    <col min="16" max="60" width="9.140625" style="26"/>
    <col min="61" max="16384" width="9.140625" style="12"/>
  </cols>
  <sheetData>
    <row r="1" spans="1:60" s="208" customFormat="1" ht="42" customHeight="1">
      <c r="A1" s="510" t="s">
        <v>637</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8">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42.75" customHeight="1">
      <c r="A3" s="452" t="s">
        <v>638</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8">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5">
      <c r="A5" s="99" t="s">
        <v>469</v>
      </c>
      <c r="B5" s="100"/>
      <c r="C5" s="100"/>
      <c r="D5" s="100"/>
      <c r="E5" s="100"/>
      <c r="F5" s="100"/>
      <c r="G5" s="100"/>
      <c r="H5" s="100"/>
      <c r="I5" s="100"/>
      <c r="J5" s="100"/>
      <c r="K5" s="100"/>
      <c r="L5" s="100"/>
      <c r="M5" s="100"/>
      <c r="N5" s="101" t="s">
        <v>678</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25.5" customHeight="1" thickBot="1">
      <c r="A6" s="511" t="s">
        <v>196</v>
      </c>
      <c r="B6" s="513">
        <v>2014</v>
      </c>
      <c r="C6" s="514"/>
      <c r="D6" s="515"/>
      <c r="E6" s="513">
        <v>2015</v>
      </c>
      <c r="F6" s="514"/>
      <c r="G6" s="515"/>
      <c r="H6" s="508">
        <v>2016</v>
      </c>
      <c r="I6" s="508"/>
      <c r="J6" s="509"/>
      <c r="K6" s="508" t="s">
        <v>639</v>
      </c>
      <c r="L6" s="508"/>
      <c r="M6" s="509"/>
      <c r="N6" s="516" t="s">
        <v>694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512"/>
      <c r="B7" s="254" t="s">
        <v>239</v>
      </c>
      <c r="C7" s="254" t="s">
        <v>240</v>
      </c>
      <c r="D7" s="254" t="s">
        <v>266</v>
      </c>
      <c r="E7" s="254" t="s">
        <v>239</v>
      </c>
      <c r="F7" s="254" t="s">
        <v>240</v>
      </c>
      <c r="G7" s="254" t="s">
        <v>266</v>
      </c>
      <c r="H7" s="254" t="s">
        <v>239</v>
      </c>
      <c r="I7" s="254" t="s">
        <v>240</v>
      </c>
      <c r="J7" s="254" t="s">
        <v>266</v>
      </c>
      <c r="K7" s="254" t="s">
        <v>239</v>
      </c>
      <c r="L7" s="254" t="s">
        <v>240</v>
      </c>
      <c r="M7" s="254"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12" t="s">
        <v>385</v>
      </c>
      <c r="B8" s="257">
        <v>55</v>
      </c>
      <c r="C8" s="257">
        <v>29</v>
      </c>
      <c r="D8" s="290">
        <f>B8+C8</f>
        <v>84</v>
      </c>
      <c r="E8" s="257">
        <v>65</v>
      </c>
      <c r="F8" s="257">
        <v>43</v>
      </c>
      <c r="G8" s="290">
        <f>E8+F8</f>
        <v>108</v>
      </c>
      <c r="H8" s="257">
        <v>165</v>
      </c>
      <c r="I8" s="257">
        <v>172</v>
      </c>
      <c r="J8" s="290">
        <f>H8+I8</f>
        <v>337</v>
      </c>
      <c r="K8" s="257">
        <v>271</v>
      </c>
      <c r="L8" s="257">
        <v>256</v>
      </c>
      <c r="M8" s="274">
        <f t="shared" ref="M8:M15" si="0">K8+L8</f>
        <v>527</v>
      </c>
      <c r="N8" s="352" t="s">
        <v>197</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386</v>
      </c>
      <c r="B9" s="259">
        <v>12</v>
      </c>
      <c r="C9" s="259">
        <v>6</v>
      </c>
      <c r="D9" s="291">
        <f t="shared" ref="D9:D14" si="1">B9+C9</f>
        <v>18</v>
      </c>
      <c r="E9" s="259">
        <v>15</v>
      </c>
      <c r="F9" s="259">
        <v>8</v>
      </c>
      <c r="G9" s="291">
        <f t="shared" ref="G9:G14" si="2">E9+F9</f>
        <v>23</v>
      </c>
      <c r="H9" s="259">
        <v>11</v>
      </c>
      <c r="I9" s="259">
        <v>10</v>
      </c>
      <c r="J9" s="291">
        <f t="shared" ref="J9:J14" si="3">H9+I9</f>
        <v>21</v>
      </c>
      <c r="K9" s="259">
        <v>0</v>
      </c>
      <c r="L9" s="259">
        <v>0</v>
      </c>
      <c r="M9" s="284">
        <f t="shared" si="0"/>
        <v>0</v>
      </c>
      <c r="N9" s="350"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212" t="s">
        <v>387</v>
      </c>
      <c r="B10" s="257">
        <v>0</v>
      </c>
      <c r="C10" s="257">
        <v>0</v>
      </c>
      <c r="D10" s="290">
        <f t="shared" si="1"/>
        <v>0</v>
      </c>
      <c r="E10" s="257">
        <v>0</v>
      </c>
      <c r="F10" s="257">
        <v>0</v>
      </c>
      <c r="G10" s="290">
        <f t="shared" si="2"/>
        <v>0</v>
      </c>
      <c r="H10" s="257">
        <v>1</v>
      </c>
      <c r="I10" s="257">
        <v>2</v>
      </c>
      <c r="J10" s="290">
        <f t="shared" si="3"/>
        <v>3</v>
      </c>
      <c r="K10" s="257">
        <v>0</v>
      </c>
      <c r="L10" s="257">
        <v>1</v>
      </c>
      <c r="M10" s="274">
        <f t="shared" si="0"/>
        <v>1</v>
      </c>
      <c r="N10" s="352"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388</v>
      </c>
      <c r="B11" s="259">
        <v>0</v>
      </c>
      <c r="C11" s="259">
        <v>0</v>
      </c>
      <c r="D11" s="291">
        <f t="shared" si="1"/>
        <v>0</v>
      </c>
      <c r="E11" s="259">
        <v>0</v>
      </c>
      <c r="F11" s="259">
        <v>0</v>
      </c>
      <c r="G11" s="291">
        <f t="shared" si="2"/>
        <v>0</v>
      </c>
      <c r="H11" s="259">
        <v>1</v>
      </c>
      <c r="I11" s="259">
        <v>2</v>
      </c>
      <c r="J11" s="291">
        <f t="shared" si="3"/>
        <v>3</v>
      </c>
      <c r="K11" s="259">
        <v>15</v>
      </c>
      <c r="L11" s="259">
        <v>7</v>
      </c>
      <c r="M11" s="284">
        <f t="shared" si="0"/>
        <v>22</v>
      </c>
      <c r="N11" s="350"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212" t="s">
        <v>458</v>
      </c>
      <c r="B12" s="257">
        <v>9</v>
      </c>
      <c r="C12" s="257">
        <v>6</v>
      </c>
      <c r="D12" s="290">
        <f t="shared" si="1"/>
        <v>15</v>
      </c>
      <c r="E12" s="257">
        <v>10</v>
      </c>
      <c r="F12" s="257">
        <v>4</v>
      </c>
      <c r="G12" s="290">
        <f t="shared" si="2"/>
        <v>14</v>
      </c>
      <c r="H12" s="257">
        <v>9</v>
      </c>
      <c r="I12" s="257">
        <v>7</v>
      </c>
      <c r="J12" s="290">
        <f t="shared" si="3"/>
        <v>16</v>
      </c>
      <c r="K12" s="257">
        <v>3</v>
      </c>
      <c r="L12" s="257">
        <v>1</v>
      </c>
      <c r="M12" s="274">
        <f t="shared" si="0"/>
        <v>4</v>
      </c>
      <c r="N12" s="352" t="s">
        <v>199</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389</v>
      </c>
      <c r="B13" s="259">
        <v>45</v>
      </c>
      <c r="C13" s="259">
        <v>23</v>
      </c>
      <c r="D13" s="291">
        <f t="shared" si="1"/>
        <v>68</v>
      </c>
      <c r="E13" s="259">
        <v>45</v>
      </c>
      <c r="F13" s="259">
        <v>25</v>
      </c>
      <c r="G13" s="291">
        <f t="shared" si="2"/>
        <v>70</v>
      </c>
      <c r="H13" s="259">
        <v>75</v>
      </c>
      <c r="I13" s="259">
        <v>30</v>
      </c>
      <c r="J13" s="291">
        <f t="shared" si="3"/>
        <v>105</v>
      </c>
      <c r="K13" s="259">
        <v>43</v>
      </c>
      <c r="L13" s="259">
        <v>24</v>
      </c>
      <c r="M13" s="284">
        <f t="shared" si="0"/>
        <v>67</v>
      </c>
      <c r="N13" s="350"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212" t="s">
        <v>390</v>
      </c>
      <c r="B14" s="257">
        <v>100</v>
      </c>
      <c r="C14" s="257">
        <v>47</v>
      </c>
      <c r="D14" s="290">
        <f t="shared" si="1"/>
        <v>147</v>
      </c>
      <c r="E14" s="257">
        <v>80</v>
      </c>
      <c r="F14" s="257">
        <v>48</v>
      </c>
      <c r="G14" s="290">
        <f t="shared" si="2"/>
        <v>128</v>
      </c>
      <c r="H14" s="257">
        <v>18</v>
      </c>
      <c r="I14" s="257">
        <v>21</v>
      </c>
      <c r="J14" s="290">
        <f t="shared" si="3"/>
        <v>39</v>
      </c>
      <c r="K14" s="257">
        <v>16</v>
      </c>
      <c r="L14" s="257">
        <v>11</v>
      </c>
      <c r="M14" s="274">
        <f t="shared" si="0"/>
        <v>27</v>
      </c>
      <c r="N14" s="352"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c r="A15" s="134" t="s">
        <v>333</v>
      </c>
      <c r="B15" s="292">
        <v>0</v>
      </c>
      <c r="C15" s="292">
        <v>0</v>
      </c>
      <c r="D15" s="293">
        <f>SUM(B15:C15)</f>
        <v>0</v>
      </c>
      <c r="E15" s="292">
        <v>0</v>
      </c>
      <c r="F15" s="292">
        <v>0</v>
      </c>
      <c r="G15" s="293">
        <f>F15+E15</f>
        <v>0</v>
      </c>
      <c r="H15" s="292">
        <v>0</v>
      </c>
      <c r="I15" s="292">
        <v>0</v>
      </c>
      <c r="J15" s="293">
        <f>I15+H15</f>
        <v>0</v>
      </c>
      <c r="K15" s="292">
        <v>0</v>
      </c>
      <c r="L15" s="292">
        <v>0</v>
      </c>
      <c r="M15" s="293">
        <f t="shared" si="0"/>
        <v>0</v>
      </c>
      <c r="N15" s="353" t="s">
        <v>466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0" customHeight="1">
      <c r="A16" s="252" t="s">
        <v>50</v>
      </c>
      <c r="B16" s="294">
        <f>SUM(B8:B14)</f>
        <v>221</v>
      </c>
      <c r="C16" s="294">
        <f>SUM(C8:C14)</f>
        <v>111</v>
      </c>
      <c r="D16" s="295">
        <f t="shared" ref="D16" si="4">B16+C16</f>
        <v>332</v>
      </c>
      <c r="E16" s="294">
        <f>SUM(E8:E14)</f>
        <v>215</v>
      </c>
      <c r="F16" s="294">
        <f>SUM(F8:F14)</f>
        <v>128</v>
      </c>
      <c r="G16" s="295">
        <f t="shared" ref="G16" si="5">E16+F16</f>
        <v>343</v>
      </c>
      <c r="H16" s="294">
        <f>SUM(H8:H15)</f>
        <v>280</v>
      </c>
      <c r="I16" s="294">
        <f>SUM(I8:I15)</f>
        <v>244</v>
      </c>
      <c r="J16" s="295">
        <f t="shared" ref="J16" si="6">H16+I16</f>
        <v>524</v>
      </c>
      <c r="K16" s="294">
        <f>SUM(K8:K15)</f>
        <v>348</v>
      </c>
      <c r="L16" s="294">
        <f>SUM(L8:L15)</f>
        <v>300</v>
      </c>
      <c r="M16" s="295">
        <f t="shared" ref="M16" si="7">K16+L16</f>
        <v>648</v>
      </c>
      <c r="N16" s="253" t="s">
        <v>51</v>
      </c>
    </row>
    <row r="17" spans="1:63" s="25" customFormat="1" ht="15">
      <c r="A17" s="433" t="s">
        <v>640</v>
      </c>
      <c r="B17" s="431"/>
      <c r="C17" s="431"/>
      <c r="D17" s="431"/>
      <c r="E17" s="431"/>
      <c r="F17" s="431"/>
      <c r="G17" s="431"/>
      <c r="H17" s="431"/>
      <c r="I17" s="431"/>
      <c r="J17" s="431"/>
      <c r="K17" s="431"/>
      <c r="L17" s="431"/>
      <c r="M17" s="431"/>
      <c r="N17" s="345" t="s">
        <v>641</v>
      </c>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12"/>
      <c r="BJ17" s="12"/>
      <c r="BK17" s="12"/>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L3" sqref="L3"/>
    </sheetView>
  </sheetViews>
  <sheetFormatPr defaultColWidth="9.140625" defaultRowHeight="20.100000000000001" customHeight="1"/>
  <cols>
    <col min="1" max="1" width="23.42578125" style="215" customWidth="1"/>
    <col min="2" max="10" width="8.28515625" style="215" customWidth="1"/>
    <col min="11" max="11" width="25.7109375" style="215" customWidth="1"/>
    <col min="12" max="12" width="9.140625" style="25"/>
    <col min="13" max="57" width="9.140625" style="26"/>
    <col min="58" max="16384" width="9.140625" style="12"/>
  </cols>
  <sheetData>
    <row r="1" spans="1:57" s="208" customFormat="1" ht="39" customHeight="1">
      <c r="A1" s="510" t="s">
        <v>611</v>
      </c>
      <c r="B1" s="451"/>
      <c r="C1" s="451"/>
      <c r="D1" s="451"/>
      <c r="E1" s="451"/>
      <c r="F1" s="451"/>
      <c r="G1" s="451"/>
      <c r="H1" s="451"/>
      <c r="I1" s="451"/>
      <c r="J1" s="451"/>
      <c r="K1" s="451"/>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08" customFormat="1" ht="15" customHeight="1">
      <c r="A2" s="497">
        <v>2017</v>
      </c>
      <c r="B2" s="497"/>
      <c r="C2" s="497"/>
      <c r="D2" s="497"/>
      <c r="E2" s="497"/>
      <c r="F2" s="497"/>
      <c r="G2" s="497"/>
      <c r="H2" s="497"/>
      <c r="I2" s="497"/>
      <c r="J2" s="497"/>
      <c r="K2" s="497"/>
      <c r="L2" s="25"/>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row>
    <row r="3" spans="1:57" s="208" customFormat="1" ht="50.25" customHeight="1">
      <c r="A3" s="452" t="s">
        <v>621</v>
      </c>
      <c r="B3" s="453"/>
      <c r="C3" s="453"/>
      <c r="D3" s="453"/>
      <c r="E3" s="453"/>
      <c r="F3" s="453"/>
      <c r="G3" s="453"/>
      <c r="H3" s="453"/>
      <c r="I3" s="453"/>
      <c r="J3" s="453"/>
      <c r="K3" s="453"/>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8">
      <c r="A4" s="453">
        <v>2017</v>
      </c>
      <c r="B4" s="453"/>
      <c r="C4" s="453"/>
      <c r="D4" s="453"/>
      <c r="E4" s="453"/>
      <c r="F4" s="453"/>
      <c r="G4" s="453"/>
      <c r="H4" s="453"/>
      <c r="I4" s="453"/>
      <c r="J4" s="453"/>
      <c r="K4" s="453"/>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5">
      <c r="A5" s="99" t="s">
        <v>473</v>
      </c>
      <c r="B5" s="100"/>
      <c r="C5" s="100"/>
      <c r="D5" s="100"/>
      <c r="E5" s="100"/>
      <c r="F5" s="100"/>
      <c r="G5" s="100"/>
      <c r="H5" s="100"/>
      <c r="I5" s="100"/>
      <c r="J5" s="100"/>
      <c r="K5" s="101" t="s">
        <v>474</v>
      </c>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11" customFormat="1" ht="20.25" customHeight="1" thickBot="1">
      <c r="A6" s="520" t="s">
        <v>196</v>
      </c>
      <c r="B6" s="523" t="s">
        <v>265</v>
      </c>
      <c r="C6" s="523"/>
      <c r="D6" s="523"/>
      <c r="E6" s="523"/>
      <c r="F6" s="523"/>
      <c r="G6" s="523"/>
      <c r="H6" s="523"/>
      <c r="I6" s="523"/>
      <c r="J6" s="523"/>
      <c r="K6" s="516" t="s">
        <v>694</v>
      </c>
      <c r="L6" s="209"/>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row>
    <row r="7" spans="1:57" s="16" customFormat="1" ht="27.75" customHeight="1" thickBot="1">
      <c r="A7" s="521"/>
      <c r="B7" s="525" t="s">
        <v>267</v>
      </c>
      <c r="C7" s="525"/>
      <c r="D7" s="525"/>
      <c r="E7" s="525" t="s">
        <v>268</v>
      </c>
      <c r="F7" s="525"/>
      <c r="G7" s="525"/>
      <c r="H7" s="526" t="s">
        <v>269</v>
      </c>
      <c r="I7" s="526"/>
      <c r="J7" s="526"/>
      <c r="K7" s="524"/>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7" customFormat="1" ht="30" customHeight="1">
      <c r="A8" s="522"/>
      <c r="B8" s="222" t="s">
        <v>239</v>
      </c>
      <c r="C8" s="222" t="s">
        <v>240</v>
      </c>
      <c r="D8" s="222" t="s">
        <v>266</v>
      </c>
      <c r="E8" s="222" t="s">
        <v>239</v>
      </c>
      <c r="F8" s="222" t="s">
        <v>240</v>
      </c>
      <c r="G8" s="222" t="s">
        <v>266</v>
      </c>
      <c r="H8" s="222" t="s">
        <v>239</v>
      </c>
      <c r="I8" s="222" t="s">
        <v>240</v>
      </c>
      <c r="J8" s="222" t="s">
        <v>266</v>
      </c>
      <c r="K8" s="517"/>
      <c r="L8" s="25"/>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row>
    <row r="9" spans="1:57" s="30" customFormat="1" ht="32.25" customHeight="1" thickBot="1">
      <c r="A9" s="212" t="s">
        <v>385</v>
      </c>
      <c r="B9" s="273">
        <v>36</v>
      </c>
      <c r="C9" s="273">
        <v>39</v>
      </c>
      <c r="D9" s="274">
        <f>B9+C9</f>
        <v>75</v>
      </c>
      <c r="E9" s="273">
        <v>235</v>
      </c>
      <c r="F9" s="273">
        <v>217</v>
      </c>
      <c r="G9" s="274">
        <f t="shared" ref="G9:G15" si="0">E9+F9</f>
        <v>452</v>
      </c>
      <c r="H9" s="273">
        <f t="shared" ref="H9:I16" si="1">(B9+E9)</f>
        <v>271</v>
      </c>
      <c r="I9" s="273">
        <f t="shared" si="1"/>
        <v>256</v>
      </c>
      <c r="J9" s="274">
        <f>SUM(H9:I9)</f>
        <v>527</v>
      </c>
      <c r="K9" s="352" t="s">
        <v>197</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57" s="27" customFormat="1" ht="32.25" customHeight="1" thickBot="1">
      <c r="A10" s="85" t="s">
        <v>386</v>
      </c>
      <c r="B10" s="259">
        <v>0</v>
      </c>
      <c r="C10" s="259">
        <v>0</v>
      </c>
      <c r="D10" s="260">
        <f>B10+C10</f>
        <v>0</v>
      </c>
      <c r="E10" s="259">
        <v>0</v>
      </c>
      <c r="F10" s="259">
        <v>0</v>
      </c>
      <c r="G10" s="260">
        <f t="shared" si="0"/>
        <v>0</v>
      </c>
      <c r="H10" s="259">
        <f t="shared" si="1"/>
        <v>0</v>
      </c>
      <c r="I10" s="259">
        <f t="shared" si="1"/>
        <v>0</v>
      </c>
      <c r="J10" s="261">
        <f t="shared" ref="J10:J15" si="2">SUM(H10:I10)</f>
        <v>0</v>
      </c>
      <c r="K10" s="350" t="s">
        <v>32</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57" s="30" customFormat="1" ht="32.25" customHeight="1" thickBot="1">
      <c r="A11" s="84" t="s">
        <v>387</v>
      </c>
      <c r="B11" s="257">
        <v>0</v>
      </c>
      <c r="C11" s="257">
        <v>0</v>
      </c>
      <c r="D11" s="258">
        <f t="shared" ref="D11:D15" si="3">B11+C11</f>
        <v>0</v>
      </c>
      <c r="E11" s="257">
        <v>0</v>
      </c>
      <c r="F11" s="257">
        <v>1</v>
      </c>
      <c r="G11" s="258">
        <f t="shared" si="0"/>
        <v>1</v>
      </c>
      <c r="H11" s="257">
        <f t="shared" si="1"/>
        <v>0</v>
      </c>
      <c r="I11" s="257">
        <f t="shared" si="1"/>
        <v>1</v>
      </c>
      <c r="J11" s="258">
        <f t="shared" si="2"/>
        <v>1</v>
      </c>
      <c r="K11" s="347" t="s">
        <v>33</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57" s="27" customFormat="1" ht="32.25" customHeight="1" thickBot="1">
      <c r="A12" s="85" t="s">
        <v>388</v>
      </c>
      <c r="B12" s="259">
        <v>8</v>
      </c>
      <c r="C12" s="259">
        <v>4</v>
      </c>
      <c r="D12" s="260">
        <f t="shared" si="3"/>
        <v>12</v>
      </c>
      <c r="E12" s="259">
        <v>7</v>
      </c>
      <c r="F12" s="259">
        <v>3</v>
      </c>
      <c r="G12" s="260">
        <f t="shared" si="0"/>
        <v>10</v>
      </c>
      <c r="H12" s="259">
        <f t="shared" si="1"/>
        <v>15</v>
      </c>
      <c r="I12" s="259">
        <f t="shared" si="1"/>
        <v>7</v>
      </c>
      <c r="J12" s="261">
        <f>SUM(H12:I12)</f>
        <v>22</v>
      </c>
      <c r="K12" s="350" t="s">
        <v>34</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57" s="30" customFormat="1" ht="32.25" customHeight="1" thickBot="1">
      <c r="A13" s="84" t="s">
        <v>458</v>
      </c>
      <c r="B13" s="257">
        <v>3</v>
      </c>
      <c r="C13" s="257">
        <v>1</v>
      </c>
      <c r="D13" s="258">
        <f t="shared" si="3"/>
        <v>4</v>
      </c>
      <c r="E13" s="257">
        <v>0</v>
      </c>
      <c r="F13" s="257">
        <v>0</v>
      </c>
      <c r="G13" s="258">
        <f t="shared" si="0"/>
        <v>0</v>
      </c>
      <c r="H13" s="257">
        <f t="shared" si="1"/>
        <v>3</v>
      </c>
      <c r="I13" s="257">
        <f t="shared" si="1"/>
        <v>1</v>
      </c>
      <c r="J13" s="258">
        <f t="shared" si="2"/>
        <v>4</v>
      </c>
      <c r="K13" s="347" t="s">
        <v>199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57" s="27" customFormat="1" ht="32.25" customHeight="1" thickBot="1">
      <c r="A14" s="85" t="s">
        <v>389</v>
      </c>
      <c r="B14" s="259">
        <v>23</v>
      </c>
      <c r="C14" s="259">
        <v>14</v>
      </c>
      <c r="D14" s="260">
        <f t="shared" si="3"/>
        <v>37</v>
      </c>
      <c r="E14" s="259">
        <v>20</v>
      </c>
      <c r="F14" s="259">
        <v>10</v>
      </c>
      <c r="G14" s="260">
        <f t="shared" si="0"/>
        <v>30</v>
      </c>
      <c r="H14" s="259">
        <f t="shared" si="1"/>
        <v>43</v>
      </c>
      <c r="I14" s="259">
        <f t="shared" si="1"/>
        <v>24</v>
      </c>
      <c r="J14" s="261">
        <f t="shared" si="2"/>
        <v>67</v>
      </c>
      <c r="K14" s="350" t="s">
        <v>35</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57" s="26" customFormat="1" ht="32.25" customHeight="1" thickBot="1">
      <c r="A15" s="133" t="s">
        <v>390</v>
      </c>
      <c r="B15" s="289">
        <v>1</v>
      </c>
      <c r="C15" s="289">
        <v>2</v>
      </c>
      <c r="D15" s="258">
        <f t="shared" si="3"/>
        <v>3</v>
      </c>
      <c r="E15" s="289">
        <v>15</v>
      </c>
      <c r="F15" s="289">
        <v>9</v>
      </c>
      <c r="G15" s="258">
        <f t="shared" si="0"/>
        <v>24</v>
      </c>
      <c r="H15" s="289">
        <f t="shared" si="1"/>
        <v>16</v>
      </c>
      <c r="I15" s="289">
        <f t="shared" si="1"/>
        <v>11</v>
      </c>
      <c r="J15" s="279">
        <f t="shared" si="2"/>
        <v>27</v>
      </c>
      <c r="K15" s="351" t="s">
        <v>36</v>
      </c>
      <c r="L15" s="25"/>
    </row>
    <row r="16" spans="1:57" ht="32.25" customHeight="1">
      <c r="A16" s="213" t="s">
        <v>333</v>
      </c>
      <c r="B16" s="285">
        <v>0</v>
      </c>
      <c r="C16" s="285">
        <v>0</v>
      </c>
      <c r="D16" s="286">
        <f>B16+C16</f>
        <v>0</v>
      </c>
      <c r="E16" s="285">
        <v>0</v>
      </c>
      <c r="F16" s="285">
        <v>0</v>
      </c>
      <c r="G16" s="286">
        <f>E16+F16</f>
        <v>0</v>
      </c>
      <c r="H16" s="285">
        <f t="shared" si="1"/>
        <v>0</v>
      </c>
      <c r="I16" s="285">
        <f t="shared" si="1"/>
        <v>0</v>
      </c>
      <c r="J16" s="286">
        <f>SUM(H16:I16)</f>
        <v>0</v>
      </c>
      <c r="K16" s="354" t="s">
        <v>466</v>
      </c>
    </row>
    <row r="17" spans="1:11" ht="32.25" customHeight="1">
      <c r="A17" s="363" t="s">
        <v>50</v>
      </c>
      <c r="B17" s="288">
        <f>SUM(B9:B16)</f>
        <v>71</v>
      </c>
      <c r="C17" s="288">
        <f t="shared" ref="C17:J17" si="4">SUM(C9:C16)</f>
        <v>60</v>
      </c>
      <c r="D17" s="288">
        <f t="shared" si="4"/>
        <v>131</v>
      </c>
      <c r="E17" s="288">
        <f t="shared" si="4"/>
        <v>277</v>
      </c>
      <c r="F17" s="288">
        <f t="shared" si="4"/>
        <v>240</v>
      </c>
      <c r="G17" s="288">
        <f t="shared" si="4"/>
        <v>517</v>
      </c>
      <c r="H17" s="288">
        <f t="shared" si="4"/>
        <v>348</v>
      </c>
      <c r="I17" s="288">
        <f t="shared" si="4"/>
        <v>300</v>
      </c>
      <c r="J17" s="288">
        <f t="shared" si="4"/>
        <v>648</v>
      </c>
      <c r="K17" s="364" t="s">
        <v>51</v>
      </c>
    </row>
    <row r="18" spans="1:11" ht="36.75" customHeight="1">
      <c r="A18" s="518"/>
      <c r="B18" s="518"/>
      <c r="C18" s="518"/>
      <c r="D18" s="518"/>
      <c r="E18" s="518"/>
      <c r="F18" s="518"/>
      <c r="G18" s="518"/>
      <c r="H18" s="518"/>
      <c r="I18" s="518"/>
      <c r="J18" s="518"/>
      <c r="K18" s="518"/>
    </row>
    <row r="19" spans="1:11" ht="20.100000000000001" customHeight="1">
      <c r="A19" s="519"/>
      <c r="B19" s="519"/>
      <c r="C19" s="519"/>
      <c r="D19" s="519"/>
      <c r="E19" s="519"/>
      <c r="F19" s="519"/>
      <c r="G19" s="519"/>
      <c r="H19" s="519"/>
      <c r="I19" s="519"/>
      <c r="J19" s="519"/>
      <c r="K19" s="519"/>
    </row>
    <row r="23" spans="1:11" ht="20.100000000000001" customHeight="1">
      <c r="B23" s="224"/>
      <c r="C23" s="225"/>
      <c r="D23" s="225"/>
      <c r="E23" s="225"/>
      <c r="F23" s="225"/>
      <c r="G23" s="225"/>
      <c r="H23" s="225"/>
      <c r="I23" s="225"/>
      <c r="J23" s="225"/>
    </row>
    <row r="24" spans="1:11" ht="20.100000000000001" customHeight="1">
      <c r="B24" s="225"/>
      <c r="C24" s="225"/>
      <c r="D24" s="225"/>
      <c r="E24" s="225"/>
      <c r="F24" s="225"/>
      <c r="G24" s="225"/>
      <c r="H24" s="225"/>
      <c r="I24" s="225"/>
      <c r="J24" s="225"/>
    </row>
    <row r="25" spans="1:11" ht="20.100000000000001" customHeight="1">
      <c r="B25" s="225"/>
      <c r="C25" s="225"/>
      <c r="D25" s="225"/>
      <c r="E25" s="225"/>
      <c r="F25" s="225"/>
      <c r="G25" s="225"/>
      <c r="H25" s="225"/>
      <c r="I25" s="225"/>
      <c r="J25" s="225"/>
    </row>
    <row r="26" spans="1:11" ht="20.100000000000001" customHeight="1">
      <c r="B26" s="225"/>
      <c r="C26" s="225"/>
      <c r="D26" s="225"/>
      <c r="E26" s="225"/>
      <c r="F26" s="225"/>
      <c r="G26" s="225"/>
      <c r="H26" s="225"/>
      <c r="I26" s="225"/>
      <c r="J26" s="225"/>
    </row>
    <row r="27" spans="1:11" ht="20.100000000000001" customHeight="1">
      <c r="B27" s="225"/>
      <c r="C27" s="225"/>
      <c r="D27" s="225"/>
      <c r="E27" s="225"/>
      <c r="F27" s="225"/>
      <c r="G27" s="225"/>
      <c r="H27" s="225"/>
      <c r="I27" s="225"/>
      <c r="J27" s="225"/>
    </row>
  </sheetData>
  <mergeCells count="12">
    <mergeCell ref="A18:K18"/>
    <mergeCell ref="A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rightToLeft="1" tabSelected="1" view="pageBreakPreview" zoomScaleNormal="100" zoomScaleSheetLayoutView="100" workbookViewId="0">
      <selection activeCell="A6" sqref="A6"/>
    </sheetView>
  </sheetViews>
  <sheetFormatPr defaultColWidth="9.140625" defaultRowHeight="12.75"/>
  <cols>
    <col min="1" max="1" width="39.7109375" style="11" customWidth="1"/>
    <col min="2" max="2" width="3.140625" style="11" customWidth="1"/>
    <col min="3" max="3" width="42.7109375" style="35" customWidth="1"/>
    <col min="4" max="4" width="3.140625" style="11" customWidth="1"/>
    <col min="5" max="16384" width="9.140625" style="11"/>
  </cols>
  <sheetData>
    <row r="1" spans="1:3" ht="63" customHeight="1">
      <c r="A1" s="445"/>
      <c r="B1" s="445"/>
      <c r="C1" s="446"/>
    </row>
    <row r="2" spans="1:3" s="31" customFormat="1" ht="23.25">
      <c r="A2" s="544" t="s">
        <v>414</v>
      </c>
      <c r="B2" s="447"/>
      <c r="C2" s="545" t="s">
        <v>377</v>
      </c>
    </row>
    <row r="3" spans="1:3" ht="18.75">
      <c r="A3" s="538"/>
      <c r="B3" s="445"/>
      <c r="C3" s="448"/>
    </row>
    <row r="4" spans="1:3" s="32" customFormat="1" ht="70.5" customHeight="1">
      <c r="A4" s="539" t="s">
        <v>553</v>
      </c>
      <c r="B4" s="450"/>
      <c r="C4" s="546" t="s">
        <v>564</v>
      </c>
    </row>
    <row r="5" spans="1:3" s="32" customFormat="1" ht="21" customHeight="1">
      <c r="A5" s="540"/>
      <c r="B5" s="450"/>
      <c r="C5" s="547"/>
    </row>
    <row r="6" spans="1:3" s="32" customFormat="1" ht="150">
      <c r="A6" s="539" t="s">
        <v>699</v>
      </c>
      <c r="B6" s="450"/>
      <c r="C6" s="546" t="s">
        <v>700</v>
      </c>
    </row>
    <row r="7" spans="1:3" s="32" customFormat="1" ht="38.25">
      <c r="A7" s="539" t="s">
        <v>348</v>
      </c>
      <c r="B7" s="450"/>
      <c r="C7" s="546" t="s">
        <v>349</v>
      </c>
    </row>
    <row r="8" spans="1:3" s="32" customFormat="1" ht="11.25" customHeight="1">
      <c r="A8" s="539"/>
      <c r="B8" s="450"/>
      <c r="C8" s="546"/>
    </row>
    <row r="9" spans="1:3" s="32" customFormat="1" ht="18.75" customHeight="1">
      <c r="A9" s="449" t="s">
        <v>203</v>
      </c>
      <c r="B9" s="450"/>
      <c r="C9" s="548" t="s">
        <v>204</v>
      </c>
    </row>
    <row r="10" spans="1:3" s="32" customFormat="1" ht="43.5" customHeight="1">
      <c r="A10" s="541" t="s">
        <v>631</v>
      </c>
      <c r="B10" s="450"/>
      <c r="C10" s="549" t="s">
        <v>665</v>
      </c>
    </row>
    <row r="11" spans="1:3" s="32" customFormat="1" ht="18" customHeight="1">
      <c r="A11" s="542" t="s">
        <v>556</v>
      </c>
      <c r="B11" s="450"/>
      <c r="C11" s="549" t="s">
        <v>554</v>
      </c>
    </row>
    <row r="12" spans="1:3" s="32" customFormat="1" ht="18" customHeight="1">
      <c r="A12" s="542" t="s">
        <v>557</v>
      </c>
      <c r="B12" s="450"/>
      <c r="C12" s="549" t="s">
        <v>555</v>
      </c>
    </row>
    <row r="13" spans="1:3" s="33" customFormat="1" ht="37.5" customHeight="1">
      <c r="A13" s="542" t="s">
        <v>571</v>
      </c>
      <c r="B13" s="450"/>
      <c r="C13" s="549" t="s">
        <v>558</v>
      </c>
    </row>
    <row r="14" spans="1:3" s="33" customFormat="1" ht="22.5">
      <c r="A14" s="543" t="s">
        <v>660</v>
      </c>
      <c r="B14" s="32"/>
      <c r="C14" s="550" t="s">
        <v>634</v>
      </c>
    </row>
    <row r="15" spans="1:3" s="33" customFormat="1"/>
    <row r="16" spans="1:3" s="33" customFormat="1"/>
    <row r="17" spans="1:8" s="33" customFormat="1"/>
    <row r="18" spans="1:8" s="33" customFormat="1"/>
    <row r="19" spans="1:8" s="33" customFormat="1">
      <c r="C19" s="175"/>
    </row>
    <row r="20" spans="1:8" s="33" customFormat="1">
      <c r="C20" s="34"/>
    </row>
    <row r="21" spans="1:8" s="33" customFormat="1">
      <c r="C21" s="34"/>
    </row>
    <row r="22" spans="1:8" s="33" customFormat="1">
      <c r="C22" s="34"/>
    </row>
    <row r="23" spans="1:8" s="33" customFormat="1">
      <c r="C23" s="34"/>
    </row>
    <row r="24" spans="1:8" s="33" customFormat="1">
      <c r="C24" s="34"/>
    </row>
    <row r="25" spans="1:8">
      <c r="A25" s="33"/>
      <c r="B25" s="33"/>
      <c r="C25" s="34"/>
    </row>
    <row r="26" spans="1:8">
      <c r="G26" s="11" t="s">
        <v>572</v>
      </c>
    </row>
    <row r="30" spans="1:8">
      <c r="H30" s="11" t="s">
        <v>573</v>
      </c>
    </row>
  </sheetData>
  <printOptions horizontalCentered="1"/>
  <pageMargins left="0.74803149606299213" right="0.74803149606299213" top="0.98425196850393704" bottom="0.98425196850393704"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9"/>
  <sheetViews>
    <sheetView rightToLeft="1" view="pageBreakPreview" zoomScaleNormal="100" zoomScaleSheetLayoutView="100" workbookViewId="0">
      <selection activeCell="O3" sqref="O3"/>
    </sheetView>
  </sheetViews>
  <sheetFormatPr defaultColWidth="9.140625" defaultRowHeight="20.100000000000001" customHeight="1"/>
  <cols>
    <col min="1" max="1" width="25.28515625" style="215" customWidth="1"/>
    <col min="2" max="13" width="7.7109375" style="215" customWidth="1"/>
    <col min="14" max="14" width="25.28515625" style="215" customWidth="1"/>
    <col min="15" max="15" width="9.140625" style="25"/>
    <col min="16" max="60" width="9.140625" style="26"/>
    <col min="61" max="16384" width="9.140625" style="12"/>
  </cols>
  <sheetData>
    <row r="1" spans="1:60" s="208" customFormat="1" ht="42.75" customHeight="1">
      <c r="A1" s="510" t="s">
        <v>622</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3.5" customHeight="1">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51.75" customHeight="1">
      <c r="A3" s="452" t="s">
        <v>673</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8">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5">
      <c r="A5" s="99" t="s">
        <v>477</v>
      </c>
      <c r="B5" s="100"/>
      <c r="C5" s="100"/>
      <c r="D5" s="100"/>
      <c r="E5" s="100"/>
      <c r="F5" s="100"/>
      <c r="G5" s="100"/>
      <c r="H5" s="100"/>
      <c r="I5" s="100"/>
      <c r="J5" s="100"/>
      <c r="K5" s="100"/>
      <c r="L5" s="100"/>
      <c r="M5" s="100"/>
      <c r="N5" s="101" t="s">
        <v>478</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32.25" customHeight="1" thickBot="1">
      <c r="A6" s="511" t="s">
        <v>196</v>
      </c>
      <c r="B6" s="513">
        <v>2014</v>
      </c>
      <c r="C6" s="514"/>
      <c r="D6" s="515"/>
      <c r="E6" s="513">
        <v>2015</v>
      </c>
      <c r="F6" s="514"/>
      <c r="G6" s="515"/>
      <c r="H6" s="531">
        <v>2016</v>
      </c>
      <c r="I6" s="531"/>
      <c r="J6" s="531"/>
      <c r="K6" s="508" t="s">
        <v>639</v>
      </c>
      <c r="L6" s="508"/>
      <c r="M6" s="509"/>
      <c r="N6" s="516" t="s">
        <v>694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512"/>
      <c r="B7" s="365" t="s">
        <v>239</v>
      </c>
      <c r="C7" s="365" t="s">
        <v>240</v>
      </c>
      <c r="D7" s="365" t="s">
        <v>266</v>
      </c>
      <c r="E7" s="365" t="s">
        <v>239</v>
      </c>
      <c r="F7" s="365" t="s">
        <v>240</v>
      </c>
      <c r="G7" s="365" t="s">
        <v>266</v>
      </c>
      <c r="H7" s="365" t="s">
        <v>239</v>
      </c>
      <c r="I7" s="365" t="s">
        <v>240</v>
      </c>
      <c r="J7" s="365" t="s">
        <v>266</v>
      </c>
      <c r="K7" s="206" t="s">
        <v>239</v>
      </c>
      <c r="L7" s="206" t="s">
        <v>240</v>
      </c>
      <c r="M7" s="206"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212" t="s">
        <v>385</v>
      </c>
      <c r="B8" s="216">
        <v>525</v>
      </c>
      <c r="C8" s="216">
        <v>384</v>
      </c>
      <c r="D8" s="217">
        <f>B8+C8</f>
        <v>909</v>
      </c>
      <c r="E8" s="216">
        <v>555</v>
      </c>
      <c r="F8" s="216">
        <v>488</v>
      </c>
      <c r="G8" s="217">
        <f>E8+F8</f>
        <v>1043</v>
      </c>
      <c r="H8" s="216">
        <v>2206</v>
      </c>
      <c r="I8" s="216">
        <v>1805</v>
      </c>
      <c r="J8" s="217">
        <f>H8+I8</f>
        <v>4011</v>
      </c>
      <c r="K8" s="216">
        <v>1423</v>
      </c>
      <c r="L8" s="216">
        <v>824</v>
      </c>
      <c r="M8" s="217">
        <f>K8+L8</f>
        <v>2247</v>
      </c>
      <c r="N8" s="352" t="s">
        <v>197</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386</v>
      </c>
      <c r="B9" s="103">
        <v>193</v>
      </c>
      <c r="C9" s="103">
        <v>161</v>
      </c>
      <c r="D9" s="218">
        <f t="shared" ref="D9:D16" si="0">B9+C9</f>
        <v>354</v>
      </c>
      <c r="E9" s="103">
        <v>225</v>
      </c>
      <c r="F9" s="103">
        <v>199</v>
      </c>
      <c r="G9" s="218">
        <f t="shared" ref="G9:G16" si="1">E9+F9</f>
        <v>424</v>
      </c>
      <c r="H9" s="103">
        <v>229</v>
      </c>
      <c r="I9" s="103">
        <v>233</v>
      </c>
      <c r="J9" s="218">
        <f t="shared" ref="J9:J16" si="2">H9+I9</f>
        <v>462</v>
      </c>
      <c r="K9" s="103">
        <v>475</v>
      </c>
      <c r="L9" s="103">
        <v>367</v>
      </c>
      <c r="M9" s="218">
        <f t="shared" ref="M9:M16" si="3">K9+L9</f>
        <v>842</v>
      </c>
      <c r="N9" s="350"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387</v>
      </c>
      <c r="B10" s="104">
        <v>0</v>
      </c>
      <c r="C10" s="104">
        <v>0</v>
      </c>
      <c r="D10" s="217">
        <f t="shared" si="0"/>
        <v>0</v>
      </c>
      <c r="E10" s="104">
        <v>0</v>
      </c>
      <c r="F10" s="104">
        <v>0</v>
      </c>
      <c r="G10" s="217">
        <f t="shared" si="1"/>
        <v>0</v>
      </c>
      <c r="H10" s="104">
        <v>0</v>
      </c>
      <c r="I10" s="104">
        <v>0</v>
      </c>
      <c r="J10" s="217">
        <f t="shared" si="2"/>
        <v>0</v>
      </c>
      <c r="K10" s="104">
        <v>1</v>
      </c>
      <c r="L10" s="104">
        <v>8</v>
      </c>
      <c r="M10" s="217">
        <f t="shared" si="3"/>
        <v>9</v>
      </c>
      <c r="N10" s="349"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388</v>
      </c>
      <c r="B11" s="103">
        <v>19</v>
      </c>
      <c r="C11" s="103">
        <v>25</v>
      </c>
      <c r="D11" s="218">
        <f t="shared" si="0"/>
        <v>44</v>
      </c>
      <c r="E11" s="103">
        <v>17</v>
      </c>
      <c r="F11" s="103">
        <v>24</v>
      </c>
      <c r="G11" s="218">
        <f t="shared" si="1"/>
        <v>41</v>
      </c>
      <c r="H11" s="103">
        <v>61</v>
      </c>
      <c r="I11" s="103">
        <v>45</v>
      </c>
      <c r="J11" s="218">
        <f t="shared" si="2"/>
        <v>106</v>
      </c>
      <c r="K11" s="103">
        <v>323</v>
      </c>
      <c r="L11" s="103">
        <v>286</v>
      </c>
      <c r="M11" s="218">
        <f t="shared" si="3"/>
        <v>609</v>
      </c>
      <c r="N11" s="350"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458</v>
      </c>
      <c r="B12" s="104">
        <v>718</v>
      </c>
      <c r="C12" s="104">
        <v>349</v>
      </c>
      <c r="D12" s="217">
        <f t="shared" si="0"/>
        <v>1067</v>
      </c>
      <c r="E12" s="104">
        <v>798</v>
      </c>
      <c r="F12" s="104">
        <v>402</v>
      </c>
      <c r="G12" s="217">
        <f t="shared" si="1"/>
        <v>1200</v>
      </c>
      <c r="H12" s="104">
        <v>1743</v>
      </c>
      <c r="I12" s="104">
        <v>799</v>
      </c>
      <c r="J12" s="217">
        <f t="shared" si="2"/>
        <v>2542</v>
      </c>
      <c r="K12" s="104">
        <v>1329</v>
      </c>
      <c r="L12" s="104">
        <v>946</v>
      </c>
      <c r="M12" s="217">
        <f t="shared" si="3"/>
        <v>2275</v>
      </c>
      <c r="N12" s="349" t="s">
        <v>199</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389</v>
      </c>
      <c r="B13" s="103">
        <v>417</v>
      </c>
      <c r="C13" s="103">
        <v>399</v>
      </c>
      <c r="D13" s="218">
        <f t="shared" si="0"/>
        <v>816</v>
      </c>
      <c r="E13" s="103">
        <v>510</v>
      </c>
      <c r="F13" s="103">
        <v>493</v>
      </c>
      <c r="G13" s="218">
        <f t="shared" si="1"/>
        <v>1003</v>
      </c>
      <c r="H13" s="103">
        <v>479</v>
      </c>
      <c r="I13" s="103">
        <v>330</v>
      </c>
      <c r="J13" s="218">
        <f t="shared" si="2"/>
        <v>809</v>
      </c>
      <c r="K13" s="103">
        <v>415</v>
      </c>
      <c r="L13" s="103">
        <v>455</v>
      </c>
      <c r="M13" s="218">
        <f t="shared" si="3"/>
        <v>870</v>
      </c>
      <c r="N13" s="350" t="s">
        <v>35</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390</v>
      </c>
      <c r="B14" s="104">
        <v>573</v>
      </c>
      <c r="C14" s="104">
        <v>331</v>
      </c>
      <c r="D14" s="217">
        <f t="shared" si="0"/>
        <v>904</v>
      </c>
      <c r="E14" s="104">
        <v>611</v>
      </c>
      <c r="F14" s="104">
        <v>350</v>
      </c>
      <c r="G14" s="217">
        <f t="shared" si="1"/>
        <v>961</v>
      </c>
      <c r="H14" s="104">
        <v>414</v>
      </c>
      <c r="I14" s="104">
        <v>320</v>
      </c>
      <c r="J14" s="217">
        <f t="shared" si="2"/>
        <v>734</v>
      </c>
      <c r="K14" s="104">
        <v>1145</v>
      </c>
      <c r="L14" s="104">
        <v>700</v>
      </c>
      <c r="M14" s="217">
        <f t="shared" si="3"/>
        <v>1845</v>
      </c>
      <c r="N14" s="349" t="s">
        <v>36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9" customFormat="1" ht="30" customHeight="1">
      <c r="A15" s="219" t="s">
        <v>643</v>
      </c>
      <c r="B15" s="214">
        <v>360</v>
      </c>
      <c r="C15" s="214">
        <v>100</v>
      </c>
      <c r="D15" s="70">
        <f t="shared" si="0"/>
        <v>460</v>
      </c>
      <c r="E15" s="214">
        <v>420</v>
      </c>
      <c r="F15" s="214">
        <v>120</v>
      </c>
      <c r="G15" s="70">
        <f t="shared" si="1"/>
        <v>540</v>
      </c>
      <c r="H15" s="214">
        <v>618</v>
      </c>
      <c r="I15" s="214">
        <v>196</v>
      </c>
      <c r="J15" s="70">
        <f t="shared" si="2"/>
        <v>814</v>
      </c>
      <c r="K15" s="214">
        <v>762</v>
      </c>
      <c r="L15" s="214">
        <v>219</v>
      </c>
      <c r="M15" s="70">
        <f t="shared" si="3"/>
        <v>981</v>
      </c>
      <c r="N15" s="355" t="s">
        <v>642</v>
      </c>
      <c r="O15" s="28"/>
    </row>
    <row r="16" spans="1:60" ht="24" customHeight="1">
      <c r="A16" s="220" t="s">
        <v>50</v>
      </c>
      <c r="B16" s="130">
        <f t="shared" ref="B16:C16" si="4">SUM(B8:B15)</f>
        <v>2805</v>
      </c>
      <c r="C16" s="130">
        <f t="shared" si="4"/>
        <v>1749</v>
      </c>
      <c r="D16" s="140">
        <f t="shared" si="0"/>
        <v>4554</v>
      </c>
      <c r="E16" s="130">
        <f t="shared" ref="E16:F16" si="5">SUM(E8:E15)</f>
        <v>3136</v>
      </c>
      <c r="F16" s="130">
        <f t="shared" si="5"/>
        <v>2076</v>
      </c>
      <c r="G16" s="140">
        <f t="shared" si="1"/>
        <v>5212</v>
      </c>
      <c r="H16" s="130">
        <f t="shared" ref="H16:I16" si="6">SUM(H8:H15)</f>
        <v>5750</v>
      </c>
      <c r="I16" s="130">
        <f t="shared" si="6"/>
        <v>3728</v>
      </c>
      <c r="J16" s="140">
        <f t="shared" si="2"/>
        <v>9478</v>
      </c>
      <c r="K16" s="130">
        <f t="shared" ref="K16:L16" si="7">SUM(K8:K15)</f>
        <v>5873</v>
      </c>
      <c r="L16" s="130">
        <f t="shared" si="7"/>
        <v>3805</v>
      </c>
      <c r="M16" s="140">
        <f t="shared" si="3"/>
        <v>9678</v>
      </c>
      <c r="N16" s="158" t="s">
        <v>51</v>
      </c>
    </row>
    <row r="17" spans="1:14" ht="55.5" customHeight="1">
      <c r="A17" s="527" t="s">
        <v>695</v>
      </c>
      <c r="B17" s="527"/>
      <c r="C17" s="527"/>
      <c r="D17" s="527"/>
      <c r="E17" s="527"/>
      <c r="F17" s="527"/>
      <c r="G17" s="527"/>
      <c r="H17" s="528" t="s">
        <v>462</v>
      </c>
      <c r="I17" s="528"/>
      <c r="J17" s="528"/>
      <c r="K17" s="528"/>
      <c r="L17" s="528"/>
      <c r="M17" s="528"/>
      <c r="N17" s="528"/>
    </row>
    <row r="18" spans="1:14" ht="15">
      <c r="A18" s="434" t="s">
        <v>640</v>
      </c>
      <c r="B18" s="435"/>
      <c r="C18" s="435"/>
      <c r="D18" s="435"/>
      <c r="E18" s="435"/>
      <c r="F18" s="435"/>
      <c r="G18" s="435"/>
      <c r="H18" s="435"/>
      <c r="I18" s="435"/>
      <c r="J18" s="435"/>
      <c r="K18" s="435"/>
      <c r="L18" s="435"/>
      <c r="M18" s="435"/>
      <c r="N18" s="436" t="s">
        <v>641</v>
      </c>
    </row>
    <row r="19" spans="1:14" ht="15">
      <c r="A19" s="529" t="s">
        <v>644</v>
      </c>
      <c r="B19" s="529"/>
      <c r="C19" s="529"/>
      <c r="D19" s="529"/>
      <c r="E19" s="530" t="s">
        <v>645</v>
      </c>
      <c r="F19" s="530"/>
      <c r="G19" s="530"/>
      <c r="H19" s="530"/>
      <c r="I19" s="530"/>
      <c r="J19" s="530"/>
      <c r="K19" s="530"/>
      <c r="L19" s="530"/>
      <c r="M19" s="530"/>
      <c r="N19" s="530"/>
    </row>
  </sheetData>
  <mergeCells count="14">
    <mergeCell ref="A17:G17"/>
    <mergeCell ref="H17:N17"/>
    <mergeCell ref="A19:D19"/>
    <mergeCell ref="E19:N19"/>
    <mergeCell ref="A1:N1"/>
    <mergeCell ref="A2:N2"/>
    <mergeCell ref="A3:N3"/>
    <mergeCell ref="A4:N4"/>
    <mergeCell ref="A6:A7"/>
    <mergeCell ref="E6:G6"/>
    <mergeCell ref="H6:J6"/>
    <mergeCell ref="K6:M6"/>
    <mergeCell ref="N6:N7"/>
    <mergeCell ref="B6:D6"/>
  </mergeCells>
  <printOptions horizontalCentered="1" verticalCentered="1"/>
  <pageMargins left="0" right="0" top="0" bottom="0" header="0" footer="0"/>
  <pageSetup paperSize="9" scale="95"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rightToLeft="1" view="pageBreakPreview" zoomScaleNormal="100" zoomScaleSheetLayoutView="100" workbookViewId="0">
      <selection activeCell="M3" sqref="M3"/>
    </sheetView>
  </sheetViews>
  <sheetFormatPr defaultColWidth="9.140625" defaultRowHeight="20.100000000000001" customHeight="1"/>
  <cols>
    <col min="1" max="1" width="23.42578125" style="215" customWidth="1"/>
    <col min="2" max="10" width="8.7109375" style="215" customWidth="1"/>
    <col min="11" max="11" width="25.7109375" style="215" customWidth="1"/>
    <col min="12" max="12" width="9.140625" style="25"/>
    <col min="13" max="57" width="9.140625" style="26"/>
    <col min="58" max="16384" width="9.140625" style="12"/>
  </cols>
  <sheetData>
    <row r="1" spans="1:57" s="208" customFormat="1" ht="40.5" customHeight="1">
      <c r="A1" s="510" t="s">
        <v>612</v>
      </c>
      <c r="B1" s="451"/>
      <c r="C1" s="451"/>
      <c r="D1" s="451"/>
      <c r="E1" s="451"/>
      <c r="F1" s="451"/>
      <c r="G1" s="451"/>
      <c r="H1" s="451"/>
      <c r="I1" s="451"/>
      <c r="J1" s="451"/>
      <c r="K1" s="451"/>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08" customFormat="1" ht="18" customHeight="1">
      <c r="A2" s="497">
        <v>2017</v>
      </c>
      <c r="B2" s="497"/>
      <c r="C2" s="497"/>
      <c r="D2" s="497"/>
      <c r="E2" s="497"/>
      <c r="F2" s="497"/>
      <c r="G2" s="497"/>
      <c r="H2" s="497"/>
      <c r="I2" s="497"/>
      <c r="J2" s="497"/>
      <c r="K2" s="497"/>
      <c r="L2" s="25"/>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row>
    <row r="3" spans="1:57" s="208" customFormat="1" ht="51.75" customHeight="1">
      <c r="A3" s="452" t="s">
        <v>674</v>
      </c>
      <c r="B3" s="453"/>
      <c r="C3" s="453"/>
      <c r="D3" s="453"/>
      <c r="E3" s="453"/>
      <c r="F3" s="453"/>
      <c r="G3" s="453"/>
      <c r="H3" s="453"/>
      <c r="I3" s="453"/>
      <c r="J3" s="453"/>
      <c r="K3" s="453"/>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4.25" customHeight="1">
      <c r="A4" s="453">
        <v>2017</v>
      </c>
      <c r="B4" s="453"/>
      <c r="C4" s="453"/>
      <c r="D4" s="453"/>
      <c r="E4" s="453"/>
      <c r="F4" s="453"/>
      <c r="G4" s="453"/>
      <c r="H4" s="453"/>
      <c r="I4" s="453"/>
      <c r="J4" s="453"/>
      <c r="K4" s="453"/>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8" customHeight="1">
      <c r="A5" s="205"/>
      <c r="B5" s="205"/>
      <c r="C5" s="205"/>
      <c r="D5" s="205"/>
      <c r="E5" s="205"/>
      <c r="F5" s="205"/>
      <c r="G5" s="205"/>
      <c r="H5" s="205"/>
      <c r="I5" s="205"/>
      <c r="J5" s="205"/>
      <c r="K5" s="205"/>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19" customFormat="1" ht="15">
      <c r="A6" s="99" t="s">
        <v>479</v>
      </c>
      <c r="B6" s="100"/>
      <c r="C6" s="100"/>
      <c r="D6" s="100"/>
      <c r="E6" s="100"/>
      <c r="F6" s="100"/>
      <c r="G6" s="100"/>
      <c r="H6" s="100"/>
      <c r="I6" s="100"/>
      <c r="J6" s="100"/>
      <c r="K6" s="101" t="s">
        <v>480</v>
      </c>
      <c r="L6" s="2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row>
    <row r="7" spans="1:57" s="211" customFormat="1" ht="20.25" customHeight="1" thickBot="1">
      <c r="A7" s="520" t="s">
        <v>196</v>
      </c>
      <c r="B7" s="523" t="s">
        <v>235</v>
      </c>
      <c r="C7" s="523"/>
      <c r="D7" s="523"/>
      <c r="E7" s="523"/>
      <c r="F7" s="523"/>
      <c r="G7" s="523"/>
      <c r="H7" s="523"/>
      <c r="I7" s="523"/>
      <c r="J7" s="523"/>
      <c r="K7" s="516" t="s">
        <v>694</v>
      </c>
      <c r="L7" s="209"/>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row>
    <row r="8" spans="1:57" s="16" customFormat="1" ht="27.75" customHeight="1" thickBot="1">
      <c r="A8" s="521"/>
      <c r="B8" s="525" t="s">
        <v>236</v>
      </c>
      <c r="C8" s="525"/>
      <c r="D8" s="525"/>
      <c r="E8" s="525" t="s">
        <v>237</v>
      </c>
      <c r="F8" s="525"/>
      <c r="G8" s="525"/>
      <c r="H8" s="526" t="s">
        <v>238</v>
      </c>
      <c r="I8" s="526"/>
      <c r="J8" s="526"/>
      <c r="K8" s="524"/>
      <c r="L8" s="2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row>
    <row r="9" spans="1:57" s="27" customFormat="1" ht="30" customHeight="1">
      <c r="A9" s="522"/>
      <c r="B9" s="222" t="s">
        <v>242</v>
      </c>
      <c r="C9" s="222" t="s">
        <v>243</v>
      </c>
      <c r="D9" s="222" t="s">
        <v>244</v>
      </c>
      <c r="E9" s="222" t="s">
        <v>242</v>
      </c>
      <c r="F9" s="222" t="s">
        <v>243</v>
      </c>
      <c r="G9" s="222" t="s">
        <v>244</v>
      </c>
      <c r="H9" s="222" t="s">
        <v>242</v>
      </c>
      <c r="I9" s="222" t="s">
        <v>243</v>
      </c>
      <c r="J9" s="222" t="s">
        <v>244</v>
      </c>
      <c r="K9" s="517"/>
      <c r="L9" s="25"/>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row>
    <row r="10" spans="1:57" s="30" customFormat="1" ht="24.75" customHeight="1" thickBot="1">
      <c r="A10" s="212" t="s">
        <v>385</v>
      </c>
      <c r="B10" s="273">
        <v>481</v>
      </c>
      <c r="C10" s="273">
        <v>285</v>
      </c>
      <c r="D10" s="274">
        <f t="shared" ref="D10:D17" si="0">B10+C10</f>
        <v>766</v>
      </c>
      <c r="E10" s="273">
        <v>942</v>
      </c>
      <c r="F10" s="273">
        <v>539</v>
      </c>
      <c r="G10" s="274">
        <f t="shared" ref="G10:G17" si="1">E10+F10</f>
        <v>1481</v>
      </c>
      <c r="H10" s="273">
        <f>B10+E10</f>
        <v>1423</v>
      </c>
      <c r="I10" s="273">
        <f>C10+F10</f>
        <v>824</v>
      </c>
      <c r="J10" s="274">
        <f>H10+I10</f>
        <v>2247</v>
      </c>
      <c r="K10" s="352" t="s">
        <v>197</v>
      </c>
      <c r="L10" s="28"/>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row>
    <row r="11" spans="1:57" s="27" customFormat="1" ht="24.75" customHeight="1" thickBot="1">
      <c r="A11" s="85" t="s">
        <v>386</v>
      </c>
      <c r="B11" s="259">
        <v>213</v>
      </c>
      <c r="C11" s="259">
        <v>196</v>
      </c>
      <c r="D11" s="284">
        <f t="shared" si="0"/>
        <v>409</v>
      </c>
      <c r="E11" s="259">
        <v>262</v>
      </c>
      <c r="F11" s="259">
        <v>171</v>
      </c>
      <c r="G11" s="284">
        <f t="shared" si="1"/>
        <v>433</v>
      </c>
      <c r="H11" s="259">
        <f t="shared" ref="H11:I17" si="2">B11+E11</f>
        <v>475</v>
      </c>
      <c r="I11" s="259">
        <f t="shared" si="2"/>
        <v>367</v>
      </c>
      <c r="J11" s="261">
        <f t="shared" ref="J11:J17" si="3">H11+I11</f>
        <v>842</v>
      </c>
      <c r="K11" s="350" t="s">
        <v>32</v>
      </c>
      <c r="L11" s="25"/>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row>
    <row r="12" spans="1:57" s="30" customFormat="1" ht="24.75" customHeight="1" thickBot="1">
      <c r="A12" s="86" t="s">
        <v>387</v>
      </c>
      <c r="B12" s="262">
        <v>1</v>
      </c>
      <c r="C12" s="262">
        <v>4</v>
      </c>
      <c r="D12" s="274">
        <f t="shared" si="0"/>
        <v>5</v>
      </c>
      <c r="E12" s="262">
        <v>0</v>
      </c>
      <c r="F12" s="262">
        <v>4</v>
      </c>
      <c r="G12" s="274">
        <f t="shared" si="1"/>
        <v>4</v>
      </c>
      <c r="H12" s="262">
        <f t="shared" si="2"/>
        <v>1</v>
      </c>
      <c r="I12" s="262">
        <f t="shared" si="2"/>
        <v>8</v>
      </c>
      <c r="J12" s="263">
        <f t="shared" si="3"/>
        <v>9</v>
      </c>
      <c r="K12" s="349" t="s">
        <v>33</v>
      </c>
      <c r="L12" s="28"/>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row>
    <row r="13" spans="1:57" s="27" customFormat="1" ht="24.75" customHeight="1" thickBot="1">
      <c r="A13" s="85" t="s">
        <v>388</v>
      </c>
      <c r="B13" s="259">
        <v>123</v>
      </c>
      <c r="C13" s="259">
        <v>118</v>
      </c>
      <c r="D13" s="284">
        <f t="shared" si="0"/>
        <v>241</v>
      </c>
      <c r="E13" s="259">
        <v>200</v>
      </c>
      <c r="F13" s="259">
        <v>168</v>
      </c>
      <c r="G13" s="284">
        <f t="shared" si="1"/>
        <v>368</v>
      </c>
      <c r="H13" s="259">
        <f t="shared" si="2"/>
        <v>323</v>
      </c>
      <c r="I13" s="259">
        <f t="shared" si="2"/>
        <v>286</v>
      </c>
      <c r="J13" s="261">
        <f t="shared" si="3"/>
        <v>609</v>
      </c>
      <c r="K13" s="350" t="s">
        <v>34</v>
      </c>
      <c r="L13" s="25"/>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row>
    <row r="14" spans="1:57" s="30" customFormat="1" ht="24.75" customHeight="1" thickBot="1">
      <c r="A14" s="86" t="s">
        <v>458</v>
      </c>
      <c r="B14" s="262">
        <v>584</v>
      </c>
      <c r="C14" s="262">
        <v>383</v>
      </c>
      <c r="D14" s="274">
        <f t="shared" si="0"/>
        <v>967</v>
      </c>
      <c r="E14" s="262">
        <v>745</v>
      </c>
      <c r="F14" s="262">
        <v>563</v>
      </c>
      <c r="G14" s="274">
        <f t="shared" si="1"/>
        <v>1308</v>
      </c>
      <c r="H14" s="262">
        <f t="shared" si="2"/>
        <v>1329</v>
      </c>
      <c r="I14" s="262">
        <f t="shared" si="2"/>
        <v>946</v>
      </c>
      <c r="J14" s="263">
        <f t="shared" si="3"/>
        <v>2275</v>
      </c>
      <c r="K14" s="349" t="s">
        <v>199</v>
      </c>
      <c r="L14" s="28"/>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row>
    <row r="15" spans="1:57" s="27" customFormat="1" ht="24.75" customHeight="1" thickBot="1">
      <c r="A15" s="85" t="s">
        <v>389</v>
      </c>
      <c r="B15" s="259">
        <v>134</v>
      </c>
      <c r="C15" s="259">
        <v>152</v>
      </c>
      <c r="D15" s="284">
        <f t="shared" si="0"/>
        <v>286</v>
      </c>
      <c r="E15" s="259">
        <v>281</v>
      </c>
      <c r="F15" s="259">
        <v>303</v>
      </c>
      <c r="G15" s="284">
        <f t="shared" si="1"/>
        <v>584</v>
      </c>
      <c r="H15" s="259">
        <f t="shared" si="2"/>
        <v>415</v>
      </c>
      <c r="I15" s="259">
        <f t="shared" si="2"/>
        <v>455</v>
      </c>
      <c r="J15" s="261">
        <f t="shared" si="3"/>
        <v>870</v>
      </c>
      <c r="K15" s="350" t="s">
        <v>35</v>
      </c>
      <c r="L15" s="25"/>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row>
    <row r="16" spans="1:57" ht="24.75" customHeight="1" thickBot="1">
      <c r="A16" s="86" t="s">
        <v>390</v>
      </c>
      <c r="B16" s="262">
        <v>399</v>
      </c>
      <c r="C16" s="262">
        <v>240</v>
      </c>
      <c r="D16" s="274">
        <f t="shared" si="0"/>
        <v>639</v>
      </c>
      <c r="E16" s="262">
        <v>746</v>
      </c>
      <c r="F16" s="262">
        <v>460</v>
      </c>
      <c r="G16" s="274">
        <f t="shared" si="1"/>
        <v>1206</v>
      </c>
      <c r="H16" s="262">
        <f t="shared" si="2"/>
        <v>1145</v>
      </c>
      <c r="I16" s="262">
        <f t="shared" si="2"/>
        <v>700</v>
      </c>
      <c r="J16" s="263">
        <f t="shared" si="3"/>
        <v>1845</v>
      </c>
      <c r="K16" s="349" t="s">
        <v>36</v>
      </c>
    </row>
    <row r="17" spans="1:16" ht="24.75" customHeight="1">
      <c r="A17" s="213" t="s">
        <v>565</v>
      </c>
      <c r="B17" s="285">
        <v>208</v>
      </c>
      <c r="C17" s="285">
        <v>67</v>
      </c>
      <c r="D17" s="286">
        <f t="shared" si="0"/>
        <v>275</v>
      </c>
      <c r="E17" s="285">
        <v>554</v>
      </c>
      <c r="F17" s="285">
        <v>152</v>
      </c>
      <c r="G17" s="286">
        <f t="shared" si="1"/>
        <v>706</v>
      </c>
      <c r="H17" s="285">
        <f t="shared" si="2"/>
        <v>762</v>
      </c>
      <c r="I17" s="285">
        <f t="shared" si="2"/>
        <v>219</v>
      </c>
      <c r="J17" s="286">
        <f t="shared" si="3"/>
        <v>981</v>
      </c>
      <c r="K17" s="354" t="s">
        <v>566</v>
      </c>
    </row>
    <row r="18" spans="1:16" ht="24" customHeight="1">
      <c r="A18" s="220" t="s">
        <v>50</v>
      </c>
      <c r="B18" s="287">
        <f>SUM(B10:B17)</f>
        <v>2143</v>
      </c>
      <c r="C18" s="287">
        <f t="shared" ref="C18:J18" si="4">SUM(C10:C17)</f>
        <v>1445</v>
      </c>
      <c r="D18" s="288">
        <f t="shared" ref="D18" si="5">B18+C18</f>
        <v>3588</v>
      </c>
      <c r="E18" s="287">
        <f t="shared" si="4"/>
        <v>3730</v>
      </c>
      <c r="F18" s="287">
        <f t="shared" si="4"/>
        <v>2360</v>
      </c>
      <c r="G18" s="288">
        <f t="shared" ref="G18" si="6">E18+F18</f>
        <v>6090</v>
      </c>
      <c r="H18" s="287">
        <f t="shared" si="4"/>
        <v>5873</v>
      </c>
      <c r="I18" s="287">
        <f t="shared" si="4"/>
        <v>3805</v>
      </c>
      <c r="J18" s="287">
        <f t="shared" si="4"/>
        <v>9678</v>
      </c>
      <c r="K18" s="226" t="s">
        <v>51</v>
      </c>
    </row>
    <row r="19" spans="1:16" ht="54.75" customHeight="1">
      <c r="A19" s="532" t="s">
        <v>695</v>
      </c>
      <c r="B19" s="532"/>
      <c r="C19" s="532"/>
      <c r="D19" s="532"/>
      <c r="E19" s="532"/>
      <c r="F19" s="530" t="s">
        <v>462</v>
      </c>
      <c r="G19" s="530"/>
      <c r="H19" s="530"/>
      <c r="I19" s="530"/>
      <c r="J19" s="530"/>
      <c r="K19" s="530"/>
    </row>
    <row r="20" spans="1:16" ht="20.100000000000001" customHeight="1">
      <c r="A20" s="529" t="s">
        <v>463</v>
      </c>
      <c r="B20" s="529"/>
      <c r="C20" s="529"/>
      <c r="D20" s="529"/>
      <c r="E20" s="529"/>
      <c r="F20" s="530" t="s">
        <v>567</v>
      </c>
      <c r="G20" s="530"/>
      <c r="H20" s="530"/>
      <c r="I20" s="530"/>
      <c r="J20" s="530"/>
      <c r="K20" s="530"/>
      <c r="L20" s="362"/>
      <c r="M20" s="362"/>
      <c r="N20" s="362"/>
      <c r="O20" s="362"/>
      <c r="P20" s="362"/>
    </row>
    <row r="21" spans="1:16" ht="20.100000000000001" customHeight="1">
      <c r="B21" s="225"/>
      <c r="C21" s="225"/>
      <c r="D21" s="225"/>
      <c r="E21" s="225"/>
      <c r="F21" s="225"/>
      <c r="G21" s="225"/>
      <c r="H21" s="225"/>
      <c r="I21" s="225"/>
      <c r="J21" s="225"/>
    </row>
    <row r="22" spans="1:16" ht="20.100000000000001" customHeight="1">
      <c r="B22" s="225"/>
      <c r="C22" s="225"/>
      <c r="D22" s="225"/>
      <c r="E22" s="225"/>
      <c r="F22" s="225"/>
      <c r="G22" s="225"/>
      <c r="H22" s="225"/>
      <c r="I22" s="225"/>
      <c r="J22" s="225"/>
    </row>
    <row r="23" spans="1:16" ht="20.100000000000001" customHeight="1">
      <c r="B23" s="225"/>
      <c r="C23" s="225"/>
      <c r="D23" s="225"/>
      <c r="E23" s="225"/>
      <c r="F23" s="225"/>
      <c r="G23" s="225"/>
      <c r="H23" s="225"/>
      <c r="I23" s="225"/>
      <c r="J23" s="225"/>
    </row>
  </sheetData>
  <mergeCells count="14">
    <mergeCell ref="A20:E20"/>
    <mergeCell ref="F20:K20"/>
    <mergeCell ref="A19:E19"/>
    <mergeCell ref="F19:K19"/>
    <mergeCell ref="A1:K1"/>
    <mergeCell ref="A2:K2"/>
    <mergeCell ref="A3:K3"/>
    <mergeCell ref="A4:K4"/>
    <mergeCell ref="A7:A9"/>
    <mergeCell ref="B7:J7"/>
    <mergeCell ref="K7:K9"/>
    <mergeCell ref="B8:D8"/>
    <mergeCell ref="E8:G8"/>
    <mergeCell ref="H8:J8"/>
  </mergeCells>
  <printOptions horizontalCentered="1" verticalCentered="1"/>
  <pageMargins left="0" right="0" top="0" bottom="0" header="0" footer="0"/>
  <pageSetup paperSize="9"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8"/>
  <sheetViews>
    <sheetView rightToLeft="1" view="pageBreakPreview" zoomScaleNormal="100" zoomScaleSheetLayoutView="100" workbookViewId="0">
      <selection activeCell="O2" sqref="O2"/>
    </sheetView>
  </sheetViews>
  <sheetFormatPr defaultColWidth="9.140625" defaultRowHeight="20.100000000000001" customHeight="1"/>
  <cols>
    <col min="1" max="1" width="18.42578125" style="215" customWidth="1"/>
    <col min="2" max="13" width="7.5703125" style="215" customWidth="1"/>
    <col min="14" max="14" width="22.85546875" style="215" customWidth="1"/>
    <col min="15" max="15" width="9.140625" style="25"/>
    <col min="16" max="60" width="9.140625" style="26"/>
    <col min="61" max="16384" width="9.140625" style="12"/>
  </cols>
  <sheetData>
    <row r="1" spans="1:60" s="208" customFormat="1" ht="38.25" customHeight="1">
      <c r="A1" s="510" t="s">
        <v>646</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8">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33.75" customHeight="1">
      <c r="A3" s="452" t="s">
        <v>647</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4.25" customHeight="1">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5">
      <c r="A5" s="99" t="s">
        <v>482</v>
      </c>
      <c r="B5" s="100"/>
      <c r="C5" s="100"/>
      <c r="D5" s="100"/>
      <c r="E5" s="100"/>
      <c r="F5" s="100"/>
      <c r="G5" s="100"/>
      <c r="H5" s="100"/>
      <c r="I5" s="100"/>
      <c r="J5" s="100"/>
      <c r="K5" s="100"/>
      <c r="L5" s="100"/>
      <c r="M5" s="100"/>
      <c r="N5" s="101" t="s">
        <v>483</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30" customHeight="1" thickBot="1">
      <c r="A6" s="511" t="s">
        <v>196</v>
      </c>
      <c r="B6" s="513">
        <v>2014</v>
      </c>
      <c r="C6" s="514"/>
      <c r="D6" s="515"/>
      <c r="E6" s="513">
        <v>2015</v>
      </c>
      <c r="F6" s="514"/>
      <c r="G6" s="515"/>
      <c r="H6" s="533">
        <v>2016</v>
      </c>
      <c r="I6" s="508"/>
      <c r="J6" s="509"/>
      <c r="K6" s="508" t="s">
        <v>639</v>
      </c>
      <c r="L6" s="508"/>
      <c r="M6" s="509"/>
      <c r="N6" s="516" t="s">
        <v>694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512"/>
      <c r="B7" s="365" t="s">
        <v>239</v>
      </c>
      <c r="C7" s="365" t="s">
        <v>240</v>
      </c>
      <c r="D7" s="365" t="s">
        <v>266</v>
      </c>
      <c r="E7" s="365" t="s">
        <v>239</v>
      </c>
      <c r="F7" s="365" t="s">
        <v>240</v>
      </c>
      <c r="G7" s="365" t="s">
        <v>266</v>
      </c>
      <c r="H7" s="365" t="s">
        <v>239</v>
      </c>
      <c r="I7" s="365" t="s">
        <v>240</v>
      </c>
      <c r="J7" s="365" t="s">
        <v>266</v>
      </c>
      <c r="K7" s="206" t="s">
        <v>239</v>
      </c>
      <c r="L7" s="206" t="s">
        <v>240</v>
      </c>
      <c r="M7" s="206"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4" t="s">
        <v>385</v>
      </c>
      <c r="B8" s="227">
        <v>492</v>
      </c>
      <c r="C8" s="227">
        <v>137</v>
      </c>
      <c r="D8" s="50">
        <f>B8+C8</f>
        <v>629</v>
      </c>
      <c r="E8" s="227">
        <v>514</v>
      </c>
      <c r="F8" s="227">
        <v>153</v>
      </c>
      <c r="G8" s="50">
        <f>E8+F8</f>
        <v>667</v>
      </c>
      <c r="H8" s="227">
        <v>1560</v>
      </c>
      <c r="I8" s="227">
        <v>392</v>
      </c>
      <c r="J8" s="50">
        <f>H8+I8</f>
        <v>1952</v>
      </c>
      <c r="K8" s="227">
        <v>1472</v>
      </c>
      <c r="L8" s="227">
        <v>253</v>
      </c>
      <c r="M8" s="50">
        <f>K8+L8</f>
        <v>1725</v>
      </c>
      <c r="N8" s="347" t="s">
        <v>197</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386</v>
      </c>
      <c r="B9" s="228">
        <v>23</v>
      </c>
      <c r="C9" s="228">
        <v>15</v>
      </c>
      <c r="D9" s="165">
        <f t="shared" ref="D9:D17" si="0">B9+C9</f>
        <v>38</v>
      </c>
      <c r="E9" s="228">
        <v>24</v>
      </c>
      <c r="F9" s="228">
        <v>18</v>
      </c>
      <c r="G9" s="165">
        <f t="shared" ref="G9:G17" si="1">E9+F9</f>
        <v>42</v>
      </c>
      <c r="H9" s="228">
        <v>146</v>
      </c>
      <c r="I9" s="228">
        <v>0</v>
      </c>
      <c r="J9" s="165">
        <f t="shared" ref="J9:J17" si="2">H9+I9</f>
        <v>146</v>
      </c>
      <c r="K9" s="228">
        <v>84</v>
      </c>
      <c r="L9" s="228">
        <v>17</v>
      </c>
      <c r="M9" s="165">
        <f t="shared" ref="M9:M17" si="3">K9+L9</f>
        <v>101</v>
      </c>
      <c r="N9" s="350"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387</v>
      </c>
      <c r="B10" s="229">
        <v>0</v>
      </c>
      <c r="C10" s="229">
        <v>0</v>
      </c>
      <c r="D10" s="50">
        <f t="shared" si="0"/>
        <v>0</v>
      </c>
      <c r="E10" s="229">
        <v>0</v>
      </c>
      <c r="F10" s="229">
        <v>0</v>
      </c>
      <c r="G10" s="50">
        <f t="shared" si="1"/>
        <v>0</v>
      </c>
      <c r="H10" s="229">
        <v>32</v>
      </c>
      <c r="I10" s="229">
        <v>0</v>
      </c>
      <c r="J10" s="50">
        <f t="shared" si="2"/>
        <v>32</v>
      </c>
      <c r="K10" s="229">
        <v>57</v>
      </c>
      <c r="L10" s="229">
        <v>17</v>
      </c>
      <c r="M10" s="50">
        <f t="shared" si="3"/>
        <v>74</v>
      </c>
      <c r="N10" s="349"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388</v>
      </c>
      <c r="B11" s="228">
        <v>0</v>
      </c>
      <c r="C11" s="228">
        <v>0</v>
      </c>
      <c r="D11" s="165">
        <f t="shared" si="0"/>
        <v>0</v>
      </c>
      <c r="E11" s="228">
        <v>0</v>
      </c>
      <c r="F11" s="228">
        <v>0</v>
      </c>
      <c r="G11" s="165">
        <f t="shared" si="1"/>
        <v>0</v>
      </c>
      <c r="H11" s="228">
        <v>28</v>
      </c>
      <c r="I11" s="228">
        <v>0</v>
      </c>
      <c r="J11" s="165">
        <f t="shared" si="2"/>
        <v>28</v>
      </c>
      <c r="K11" s="228">
        <v>38</v>
      </c>
      <c r="L11" s="228">
        <v>17</v>
      </c>
      <c r="M11" s="165">
        <f t="shared" si="3"/>
        <v>55</v>
      </c>
      <c r="N11" s="350"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198</v>
      </c>
      <c r="B12" s="229">
        <v>105</v>
      </c>
      <c r="C12" s="229">
        <v>40</v>
      </c>
      <c r="D12" s="50">
        <f t="shared" si="0"/>
        <v>145</v>
      </c>
      <c r="E12" s="229">
        <v>122</v>
      </c>
      <c r="F12" s="229">
        <v>52</v>
      </c>
      <c r="G12" s="50">
        <f t="shared" si="1"/>
        <v>174</v>
      </c>
      <c r="H12" s="229">
        <v>361</v>
      </c>
      <c r="I12" s="229">
        <v>0</v>
      </c>
      <c r="J12" s="50">
        <f t="shared" si="2"/>
        <v>361</v>
      </c>
      <c r="K12" s="229">
        <v>220</v>
      </c>
      <c r="L12" s="229">
        <v>105</v>
      </c>
      <c r="M12" s="50">
        <f t="shared" si="3"/>
        <v>325</v>
      </c>
      <c r="N12" s="349" t="s">
        <v>199</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470</v>
      </c>
      <c r="B13" s="228">
        <v>79</v>
      </c>
      <c r="C13" s="228">
        <v>41</v>
      </c>
      <c r="D13" s="165">
        <f t="shared" si="0"/>
        <v>120</v>
      </c>
      <c r="E13" s="228">
        <v>76</v>
      </c>
      <c r="F13" s="228">
        <v>41</v>
      </c>
      <c r="G13" s="165">
        <f t="shared" si="1"/>
        <v>117</v>
      </c>
      <c r="H13" s="228">
        <v>58</v>
      </c>
      <c r="I13" s="228">
        <v>0</v>
      </c>
      <c r="J13" s="165">
        <f t="shared" si="2"/>
        <v>58</v>
      </c>
      <c r="K13" s="228">
        <v>55</v>
      </c>
      <c r="L13" s="228">
        <v>17</v>
      </c>
      <c r="M13" s="165">
        <f t="shared" si="3"/>
        <v>72</v>
      </c>
      <c r="N13" s="350" t="s">
        <v>460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389</v>
      </c>
      <c r="B14" s="229">
        <v>166</v>
      </c>
      <c r="C14" s="229">
        <v>63</v>
      </c>
      <c r="D14" s="50">
        <f t="shared" si="0"/>
        <v>229</v>
      </c>
      <c r="E14" s="229">
        <v>184</v>
      </c>
      <c r="F14" s="229">
        <v>85</v>
      </c>
      <c r="G14" s="50">
        <f t="shared" si="1"/>
        <v>269</v>
      </c>
      <c r="H14" s="229">
        <v>693</v>
      </c>
      <c r="I14" s="229">
        <v>85</v>
      </c>
      <c r="J14" s="50">
        <f t="shared" si="2"/>
        <v>778</v>
      </c>
      <c r="K14" s="229">
        <v>427</v>
      </c>
      <c r="L14" s="229">
        <v>109</v>
      </c>
      <c r="M14" s="50">
        <f t="shared" si="3"/>
        <v>536</v>
      </c>
      <c r="N14" s="349"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5" t="s">
        <v>390</v>
      </c>
      <c r="B15" s="228">
        <v>41</v>
      </c>
      <c r="C15" s="228">
        <v>25</v>
      </c>
      <c r="D15" s="165">
        <f t="shared" si="0"/>
        <v>66</v>
      </c>
      <c r="E15" s="228">
        <v>46</v>
      </c>
      <c r="F15" s="228">
        <v>22</v>
      </c>
      <c r="G15" s="165">
        <f t="shared" si="1"/>
        <v>68</v>
      </c>
      <c r="H15" s="228">
        <v>0</v>
      </c>
      <c r="I15" s="228">
        <v>14</v>
      </c>
      <c r="J15" s="165">
        <f t="shared" si="2"/>
        <v>14</v>
      </c>
      <c r="K15" s="228">
        <v>37</v>
      </c>
      <c r="L15" s="228">
        <v>23</v>
      </c>
      <c r="M15" s="165">
        <f t="shared" si="3"/>
        <v>60</v>
      </c>
      <c r="N15" s="350"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8" t="s">
        <v>471</v>
      </c>
      <c r="B16" s="230">
        <v>54</v>
      </c>
      <c r="C16" s="230">
        <v>61</v>
      </c>
      <c r="D16" s="231">
        <f t="shared" si="0"/>
        <v>115</v>
      </c>
      <c r="E16" s="230">
        <v>62</v>
      </c>
      <c r="F16" s="230">
        <v>63</v>
      </c>
      <c r="G16" s="231">
        <f t="shared" si="1"/>
        <v>125</v>
      </c>
      <c r="H16" s="230">
        <v>407</v>
      </c>
      <c r="I16" s="230">
        <v>96</v>
      </c>
      <c r="J16" s="231">
        <f t="shared" si="2"/>
        <v>503</v>
      </c>
      <c r="K16" s="230">
        <v>376</v>
      </c>
      <c r="L16" s="230">
        <v>61</v>
      </c>
      <c r="M16" s="231">
        <f t="shared" si="3"/>
        <v>437</v>
      </c>
      <c r="N16" s="356" t="s">
        <v>472</v>
      </c>
    </row>
    <row r="17" spans="1:63" ht="27" customHeight="1">
      <c r="A17" s="232" t="s">
        <v>50</v>
      </c>
      <c r="B17" s="223">
        <f t="shared" ref="B17:C17" si="4">SUM(B8:B16)</f>
        <v>960</v>
      </c>
      <c r="C17" s="223">
        <f t="shared" si="4"/>
        <v>382</v>
      </c>
      <c r="D17" s="233">
        <f t="shared" si="0"/>
        <v>1342</v>
      </c>
      <c r="E17" s="223">
        <f t="shared" ref="E17:F17" si="5">SUM(E8:E16)</f>
        <v>1028</v>
      </c>
      <c r="F17" s="223">
        <f t="shared" si="5"/>
        <v>434</v>
      </c>
      <c r="G17" s="233">
        <f t="shared" si="1"/>
        <v>1462</v>
      </c>
      <c r="H17" s="223">
        <f t="shared" ref="H17:I17" si="6">SUM(H8:H16)</f>
        <v>3285</v>
      </c>
      <c r="I17" s="223">
        <f t="shared" si="6"/>
        <v>587</v>
      </c>
      <c r="J17" s="233">
        <f t="shared" si="2"/>
        <v>3872</v>
      </c>
      <c r="K17" s="223">
        <f t="shared" ref="K17:L17" si="7">SUM(K8:K16)</f>
        <v>2766</v>
      </c>
      <c r="L17" s="223">
        <f t="shared" si="7"/>
        <v>619</v>
      </c>
      <c r="M17" s="233">
        <f t="shared" si="3"/>
        <v>3385</v>
      </c>
      <c r="N17" s="234" t="s">
        <v>51</v>
      </c>
    </row>
    <row r="18" spans="1:63" s="25" customFormat="1" ht="15">
      <c r="A18" s="433" t="s">
        <v>640</v>
      </c>
      <c r="B18" s="431"/>
      <c r="C18" s="431"/>
      <c r="D18" s="431"/>
      <c r="E18" s="431"/>
      <c r="F18" s="431"/>
      <c r="G18" s="431"/>
      <c r="H18" s="431"/>
      <c r="I18" s="431"/>
      <c r="J18" s="431"/>
      <c r="K18" s="431"/>
      <c r="L18" s="431"/>
      <c r="M18" s="431"/>
      <c r="N18" s="345" t="s">
        <v>641</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sheetData>
  <mergeCells count="10">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L3" sqref="L3"/>
    </sheetView>
  </sheetViews>
  <sheetFormatPr defaultColWidth="9.140625" defaultRowHeight="20.100000000000001" customHeight="1"/>
  <cols>
    <col min="1" max="1" width="23.42578125" style="215" customWidth="1"/>
    <col min="2" max="3" width="10.140625" style="215" customWidth="1"/>
    <col min="4" max="4" width="10" style="215" customWidth="1"/>
    <col min="5" max="5" width="9.28515625" style="215" customWidth="1"/>
    <col min="6" max="6" width="9.5703125" style="215" customWidth="1"/>
    <col min="7" max="7" width="8.7109375" style="215" customWidth="1"/>
    <col min="8" max="8" width="8.85546875" style="215" customWidth="1"/>
    <col min="9" max="10" width="8.7109375" style="215" customWidth="1"/>
    <col min="11" max="11" width="25.7109375" style="215" customWidth="1"/>
    <col min="12" max="12" width="9.140625" style="25"/>
    <col min="13" max="57" width="9.140625" style="26"/>
    <col min="58" max="16384" width="9.140625" style="12"/>
  </cols>
  <sheetData>
    <row r="1" spans="1:57" s="208" customFormat="1" ht="39" customHeight="1">
      <c r="A1" s="510" t="s">
        <v>613</v>
      </c>
      <c r="B1" s="451"/>
      <c r="C1" s="451"/>
      <c r="D1" s="451"/>
      <c r="E1" s="451"/>
      <c r="F1" s="451"/>
      <c r="G1" s="451"/>
      <c r="H1" s="451"/>
      <c r="I1" s="451"/>
      <c r="J1" s="451"/>
      <c r="K1" s="451"/>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08" customFormat="1" ht="18">
      <c r="A2" s="497">
        <v>2017</v>
      </c>
      <c r="B2" s="497"/>
      <c r="C2" s="497"/>
      <c r="D2" s="497"/>
      <c r="E2" s="497"/>
      <c r="F2" s="497"/>
      <c r="G2" s="497"/>
      <c r="H2" s="497"/>
      <c r="I2" s="497"/>
      <c r="J2" s="497"/>
      <c r="K2" s="497"/>
      <c r="L2" s="25"/>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row>
    <row r="3" spans="1:57" s="208" customFormat="1" ht="38.25" customHeight="1">
      <c r="A3" s="452" t="s">
        <v>623</v>
      </c>
      <c r="B3" s="453"/>
      <c r="C3" s="453"/>
      <c r="D3" s="453"/>
      <c r="E3" s="453"/>
      <c r="F3" s="453"/>
      <c r="G3" s="453"/>
      <c r="H3" s="453"/>
      <c r="I3" s="453"/>
      <c r="J3" s="453"/>
      <c r="K3" s="453"/>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8" customHeight="1">
      <c r="A4" s="453">
        <v>2017</v>
      </c>
      <c r="B4" s="453"/>
      <c r="C4" s="453"/>
      <c r="D4" s="453"/>
      <c r="E4" s="453"/>
      <c r="F4" s="453"/>
      <c r="G4" s="453"/>
      <c r="H4" s="453"/>
      <c r="I4" s="453"/>
      <c r="J4" s="453"/>
      <c r="K4" s="453"/>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5">
      <c r="A5" s="99" t="s">
        <v>586</v>
      </c>
      <c r="B5" s="100"/>
      <c r="C5" s="100"/>
      <c r="D5" s="100"/>
      <c r="E5" s="100"/>
      <c r="F5" s="100"/>
      <c r="G5" s="100"/>
      <c r="H5" s="100"/>
      <c r="I5" s="100"/>
      <c r="J5" s="100"/>
      <c r="K5" s="101" t="s">
        <v>585</v>
      </c>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11" customFormat="1" ht="20.25" customHeight="1" thickBot="1">
      <c r="A6" s="520" t="s">
        <v>196</v>
      </c>
      <c r="B6" s="523" t="s">
        <v>235</v>
      </c>
      <c r="C6" s="523"/>
      <c r="D6" s="523"/>
      <c r="E6" s="523"/>
      <c r="F6" s="523"/>
      <c r="G6" s="523"/>
      <c r="H6" s="523"/>
      <c r="I6" s="523"/>
      <c r="J6" s="523"/>
      <c r="K6" s="516" t="s">
        <v>694</v>
      </c>
      <c r="L6" s="209"/>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row>
    <row r="7" spans="1:57" s="16" customFormat="1" ht="27.75" customHeight="1" thickBot="1">
      <c r="A7" s="521"/>
      <c r="B7" s="525" t="s">
        <v>236</v>
      </c>
      <c r="C7" s="525"/>
      <c r="D7" s="525"/>
      <c r="E7" s="525" t="s">
        <v>237</v>
      </c>
      <c r="F7" s="525"/>
      <c r="G7" s="525"/>
      <c r="H7" s="526" t="s">
        <v>238</v>
      </c>
      <c r="I7" s="526"/>
      <c r="J7" s="526"/>
      <c r="K7" s="524"/>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36" customFormat="1" ht="30" customHeight="1">
      <c r="A8" s="522"/>
      <c r="B8" s="206" t="s">
        <v>239</v>
      </c>
      <c r="C8" s="206" t="s">
        <v>240</v>
      </c>
      <c r="D8" s="206" t="s">
        <v>266</v>
      </c>
      <c r="E8" s="206" t="s">
        <v>239</v>
      </c>
      <c r="F8" s="206" t="s">
        <v>240</v>
      </c>
      <c r="G8" s="206" t="s">
        <v>266</v>
      </c>
      <c r="H8" s="206" t="s">
        <v>239</v>
      </c>
      <c r="I8" s="206" t="s">
        <v>240</v>
      </c>
      <c r="J8" s="206" t="s">
        <v>266</v>
      </c>
      <c r="K8" s="517"/>
      <c r="L8" s="2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row>
    <row r="9" spans="1:57" s="238" customFormat="1" ht="28.5" customHeight="1" thickBot="1">
      <c r="A9" s="84" t="s">
        <v>385</v>
      </c>
      <c r="B9" s="257">
        <v>286</v>
      </c>
      <c r="C9" s="257">
        <v>106</v>
      </c>
      <c r="D9" s="258">
        <f t="shared" ref="D9:D17" si="0">B9+C9</f>
        <v>392</v>
      </c>
      <c r="E9" s="257">
        <v>1186</v>
      </c>
      <c r="F9" s="257">
        <v>147</v>
      </c>
      <c r="G9" s="258">
        <f t="shared" ref="G9:G17" si="1">E9+F9</f>
        <v>1333</v>
      </c>
      <c r="H9" s="257">
        <f t="shared" ref="H9:I17" si="2">(B9+E9)</f>
        <v>1472</v>
      </c>
      <c r="I9" s="257">
        <f t="shared" si="2"/>
        <v>253</v>
      </c>
      <c r="J9" s="258">
        <f>SUM(H9:I9)</f>
        <v>1725</v>
      </c>
      <c r="K9" s="347" t="s">
        <v>197</v>
      </c>
      <c r="L9" s="28"/>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row>
    <row r="10" spans="1:57" s="236" customFormat="1" ht="28.5" customHeight="1" thickBot="1">
      <c r="A10" s="85" t="s">
        <v>386</v>
      </c>
      <c r="B10" s="259">
        <v>22</v>
      </c>
      <c r="C10" s="259">
        <v>5</v>
      </c>
      <c r="D10" s="260">
        <f t="shared" si="0"/>
        <v>27</v>
      </c>
      <c r="E10" s="259">
        <v>62</v>
      </c>
      <c r="F10" s="259">
        <v>12</v>
      </c>
      <c r="G10" s="260">
        <f t="shared" si="1"/>
        <v>74</v>
      </c>
      <c r="H10" s="259">
        <f t="shared" si="2"/>
        <v>84</v>
      </c>
      <c r="I10" s="259">
        <f t="shared" si="2"/>
        <v>17</v>
      </c>
      <c r="J10" s="261">
        <f t="shared" ref="J10:J17" si="3">SUM(H10:I10)</f>
        <v>101</v>
      </c>
      <c r="K10" s="350" t="s">
        <v>32</v>
      </c>
      <c r="L10" s="2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row>
    <row r="11" spans="1:57" s="238" customFormat="1" ht="28.5" customHeight="1" thickBot="1">
      <c r="A11" s="86" t="s">
        <v>387</v>
      </c>
      <c r="B11" s="262">
        <v>31</v>
      </c>
      <c r="C11" s="262">
        <v>5</v>
      </c>
      <c r="D11" s="258">
        <f t="shared" si="0"/>
        <v>36</v>
      </c>
      <c r="E11" s="262">
        <v>26</v>
      </c>
      <c r="F11" s="262">
        <v>12</v>
      </c>
      <c r="G11" s="258">
        <f t="shared" si="1"/>
        <v>38</v>
      </c>
      <c r="H11" s="262">
        <f t="shared" si="2"/>
        <v>57</v>
      </c>
      <c r="I11" s="262">
        <f t="shared" si="2"/>
        <v>17</v>
      </c>
      <c r="J11" s="263">
        <f t="shared" si="3"/>
        <v>74</v>
      </c>
      <c r="K11" s="349" t="s">
        <v>33</v>
      </c>
      <c r="L11" s="28"/>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row>
    <row r="12" spans="1:57" s="236" customFormat="1" ht="28.5" customHeight="1" thickBot="1">
      <c r="A12" s="85" t="s">
        <v>388</v>
      </c>
      <c r="B12" s="259">
        <v>9</v>
      </c>
      <c r="C12" s="259">
        <v>5</v>
      </c>
      <c r="D12" s="260">
        <f t="shared" si="0"/>
        <v>14</v>
      </c>
      <c r="E12" s="259">
        <v>29</v>
      </c>
      <c r="F12" s="259">
        <v>12</v>
      </c>
      <c r="G12" s="260">
        <f t="shared" si="1"/>
        <v>41</v>
      </c>
      <c r="H12" s="259">
        <f t="shared" si="2"/>
        <v>38</v>
      </c>
      <c r="I12" s="259">
        <f t="shared" si="2"/>
        <v>17</v>
      </c>
      <c r="J12" s="261">
        <f t="shared" si="3"/>
        <v>55</v>
      </c>
      <c r="K12" s="350" t="s">
        <v>34</v>
      </c>
      <c r="L12" s="2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row>
    <row r="13" spans="1:57" s="238" customFormat="1" ht="28.5" customHeight="1" thickBot="1">
      <c r="A13" s="86" t="s">
        <v>198</v>
      </c>
      <c r="B13" s="262">
        <v>52</v>
      </c>
      <c r="C13" s="262">
        <v>31</v>
      </c>
      <c r="D13" s="258">
        <f t="shared" si="0"/>
        <v>83</v>
      </c>
      <c r="E13" s="262">
        <v>168</v>
      </c>
      <c r="F13" s="262">
        <v>74</v>
      </c>
      <c r="G13" s="258">
        <f t="shared" si="1"/>
        <v>242</v>
      </c>
      <c r="H13" s="262">
        <f t="shared" si="2"/>
        <v>220</v>
      </c>
      <c r="I13" s="262">
        <f t="shared" si="2"/>
        <v>105</v>
      </c>
      <c r="J13" s="263">
        <f t="shared" si="3"/>
        <v>325</v>
      </c>
      <c r="K13" s="349" t="s">
        <v>199</v>
      </c>
      <c r="L13" s="28"/>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row>
    <row r="14" spans="1:57" s="236" customFormat="1" ht="28.5" customHeight="1" thickBot="1">
      <c r="A14" s="85" t="s">
        <v>470</v>
      </c>
      <c r="B14" s="259">
        <v>26</v>
      </c>
      <c r="C14" s="259">
        <v>5</v>
      </c>
      <c r="D14" s="260">
        <f t="shared" si="0"/>
        <v>31</v>
      </c>
      <c r="E14" s="259">
        <v>29</v>
      </c>
      <c r="F14" s="259">
        <v>12</v>
      </c>
      <c r="G14" s="260">
        <f t="shared" si="1"/>
        <v>41</v>
      </c>
      <c r="H14" s="259">
        <f t="shared" si="2"/>
        <v>55</v>
      </c>
      <c r="I14" s="259">
        <f t="shared" si="2"/>
        <v>17</v>
      </c>
      <c r="J14" s="261">
        <f t="shared" si="3"/>
        <v>72</v>
      </c>
      <c r="K14" s="350" t="s">
        <v>460</v>
      </c>
      <c r="L14" s="25"/>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5"/>
      <c r="BE14" s="235"/>
    </row>
    <row r="15" spans="1:57" s="238" customFormat="1" ht="28.5" customHeight="1" thickBot="1">
      <c r="A15" s="86" t="s">
        <v>389</v>
      </c>
      <c r="B15" s="262">
        <v>111</v>
      </c>
      <c r="C15" s="262">
        <v>62</v>
      </c>
      <c r="D15" s="258">
        <f t="shared" si="0"/>
        <v>173</v>
      </c>
      <c r="E15" s="262">
        <v>316</v>
      </c>
      <c r="F15" s="262">
        <v>47</v>
      </c>
      <c r="G15" s="258">
        <f t="shared" si="1"/>
        <v>363</v>
      </c>
      <c r="H15" s="262">
        <f t="shared" si="2"/>
        <v>427</v>
      </c>
      <c r="I15" s="262">
        <f t="shared" si="2"/>
        <v>109</v>
      </c>
      <c r="J15" s="263">
        <f>SUM(H15:I15)</f>
        <v>536</v>
      </c>
      <c r="K15" s="349" t="s">
        <v>35</v>
      </c>
      <c r="L15" s="28"/>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row>
    <row r="16" spans="1:57" s="236" customFormat="1" ht="28.5" customHeight="1" thickBot="1">
      <c r="A16" s="85" t="s">
        <v>390</v>
      </c>
      <c r="B16" s="259">
        <v>8</v>
      </c>
      <c r="C16" s="259">
        <v>11</v>
      </c>
      <c r="D16" s="260">
        <f t="shared" si="0"/>
        <v>19</v>
      </c>
      <c r="E16" s="259">
        <v>29</v>
      </c>
      <c r="F16" s="259">
        <v>12</v>
      </c>
      <c r="G16" s="260">
        <f t="shared" si="1"/>
        <v>41</v>
      </c>
      <c r="H16" s="259">
        <f t="shared" si="2"/>
        <v>37</v>
      </c>
      <c r="I16" s="259">
        <f t="shared" si="2"/>
        <v>23</v>
      </c>
      <c r="J16" s="261">
        <f t="shared" si="3"/>
        <v>60</v>
      </c>
      <c r="K16" s="350" t="s">
        <v>36</v>
      </c>
      <c r="L16" s="2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5"/>
      <c r="BE16" s="235"/>
    </row>
    <row r="17" spans="1:57" s="239" customFormat="1" ht="28.5" customHeight="1">
      <c r="A17" s="98" t="s">
        <v>471</v>
      </c>
      <c r="B17" s="282">
        <v>75</v>
      </c>
      <c r="C17" s="282">
        <v>37</v>
      </c>
      <c r="D17" s="265">
        <f t="shared" si="0"/>
        <v>112</v>
      </c>
      <c r="E17" s="282">
        <v>301</v>
      </c>
      <c r="F17" s="282">
        <v>24</v>
      </c>
      <c r="G17" s="265">
        <f t="shared" si="1"/>
        <v>325</v>
      </c>
      <c r="H17" s="282">
        <f t="shared" si="2"/>
        <v>376</v>
      </c>
      <c r="I17" s="282">
        <f t="shared" si="2"/>
        <v>61</v>
      </c>
      <c r="J17" s="283">
        <f t="shared" si="3"/>
        <v>437</v>
      </c>
      <c r="K17" s="356" t="s">
        <v>472</v>
      </c>
      <c r="L17" s="25"/>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235"/>
      <c r="BA17" s="235"/>
      <c r="BB17" s="235"/>
      <c r="BC17" s="235"/>
      <c r="BD17" s="235"/>
      <c r="BE17" s="235"/>
    </row>
    <row r="18" spans="1:57" ht="22.5" customHeight="1">
      <c r="A18" s="232" t="s">
        <v>50</v>
      </c>
      <c r="B18" s="82">
        <f>SUM(B9:B17)</f>
        <v>620</v>
      </c>
      <c r="C18" s="82">
        <f t="shared" ref="C18:J18" si="4">SUM(C9:C17)</f>
        <v>267</v>
      </c>
      <c r="D18" s="266">
        <f t="shared" ref="D18" si="5">B18+C18</f>
        <v>887</v>
      </c>
      <c r="E18" s="82">
        <f t="shared" si="4"/>
        <v>2146</v>
      </c>
      <c r="F18" s="82">
        <f t="shared" si="4"/>
        <v>352</v>
      </c>
      <c r="G18" s="266">
        <f t="shared" ref="G18" si="6">E18+F18</f>
        <v>2498</v>
      </c>
      <c r="H18" s="82">
        <f t="shared" si="4"/>
        <v>2766</v>
      </c>
      <c r="I18" s="82">
        <f t="shared" si="4"/>
        <v>619</v>
      </c>
      <c r="J18" s="82">
        <f t="shared" si="4"/>
        <v>3385</v>
      </c>
      <c r="K18" s="234" t="s">
        <v>51</v>
      </c>
    </row>
    <row r="19" spans="1:57" ht="20.100000000000001" customHeight="1">
      <c r="A19" s="532"/>
      <c r="B19" s="532"/>
      <c r="C19" s="532"/>
      <c r="D19" s="532"/>
      <c r="E19" s="532"/>
      <c r="F19" s="530"/>
      <c r="G19" s="530"/>
      <c r="H19" s="530"/>
      <c r="I19" s="530"/>
      <c r="J19" s="530"/>
      <c r="K19" s="530"/>
    </row>
    <row r="22" spans="1:57" ht="20.100000000000001" customHeight="1">
      <c r="B22" s="225"/>
      <c r="C22" s="225"/>
      <c r="D22" s="225"/>
      <c r="E22" s="225"/>
      <c r="F22" s="225"/>
      <c r="G22" s="225"/>
      <c r="H22" s="225"/>
      <c r="I22" s="225"/>
      <c r="J22" s="225"/>
    </row>
    <row r="23" spans="1:57" ht="20.100000000000001" customHeight="1">
      <c r="B23" s="225"/>
      <c r="C23" s="225"/>
      <c r="D23" s="225"/>
      <c r="E23" s="225"/>
      <c r="F23" s="225"/>
      <c r="G23" s="225"/>
      <c r="H23" s="225"/>
      <c r="I23" s="225"/>
      <c r="J23" s="225"/>
    </row>
    <row r="24" spans="1:57" ht="20.100000000000001" customHeight="1">
      <c r="B24" s="225"/>
      <c r="C24" s="225"/>
      <c r="D24" s="225"/>
      <c r="E24" s="225"/>
      <c r="F24" s="225"/>
      <c r="G24" s="225"/>
      <c r="H24" s="225"/>
      <c r="I24" s="225"/>
      <c r="J24" s="225"/>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9"/>
  <sheetViews>
    <sheetView rightToLeft="1" view="pageBreakPreview" zoomScaleNormal="100" zoomScaleSheetLayoutView="100" workbookViewId="0">
      <selection activeCell="P2" sqref="P2"/>
    </sheetView>
  </sheetViews>
  <sheetFormatPr defaultColWidth="9.140625" defaultRowHeight="20.100000000000001" customHeight="1"/>
  <cols>
    <col min="1" max="1" width="18.42578125" style="215" customWidth="1"/>
    <col min="2" max="13" width="7.5703125" style="215" customWidth="1"/>
    <col min="14" max="14" width="22.85546875" style="215" customWidth="1"/>
    <col min="15" max="15" width="9.140625" style="25"/>
    <col min="16" max="60" width="9.140625" style="26"/>
    <col min="61" max="16384" width="9.140625" style="12"/>
  </cols>
  <sheetData>
    <row r="1" spans="1:60" s="208" customFormat="1" ht="41.25" customHeight="1">
      <c r="A1" s="510" t="s">
        <v>648</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8">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36" customHeight="1">
      <c r="A3" s="452" t="s">
        <v>675</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4.25" customHeight="1">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5">
      <c r="A5" s="99" t="s">
        <v>588</v>
      </c>
      <c r="B5" s="100"/>
      <c r="C5" s="100"/>
      <c r="D5" s="100"/>
      <c r="E5" s="100"/>
      <c r="F5" s="100"/>
      <c r="G5" s="100"/>
      <c r="H5" s="100"/>
      <c r="I5" s="100"/>
      <c r="J5" s="100"/>
      <c r="K5" s="100"/>
      <c r="L5" s="100"/>
      <c r="M5" s="100"/>
      <c r="N5" s="101" t="s">
        <v>587</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30" customHeight="1" thickBot="1">
      <c r="A6" s="511" t="s">
        <v>196</v>
      </c>
      <c r="B6" s="513">
        <v>2014</v>
      </c>
      <c r="C6" s="514"/>
      <c r="D6" s="515"/>
      <c r="E6" s="513">
        <v>2015</v>
      </c>
      <c r="F6" s="514"/>
      <c r="G6" s="515"/>
      <c r="H6" s="533">
        <v>2016</v>
      </c>
      <c r="I6" s="508"/>
      <c r="J6" s="509"/>
      <c r="K6" s="508" t="s">
        <v>639</v>
      </c>
      <c r="L6" s="508"/>
      <c r="M6" s="509"/>
      <c r="N6" s="516" t="s">
        <v>694</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30" customHeight="1">
      <c r="A7" s="512"/>
      <c r="B7" s="365" t="s">
        <v>239</v>
      </c>
      <c r="C7" s="365" t="s">
        <v>240</v>
      </c>
      <c r="D7" s="365" t="s">
        <v>266</v>
      </c>
      <c r="E7" s="365" t="s">
        <v>239</v>
      </c>
      <c r="F7" s="365" t="s">
        <v>240</v>
      </c>
      <c r="G7" s="365" t="s">
        <v>266</v>
      </c>
      <c r="H7" s="365" t="s">
        <v>239</v>
      </c>
      <c r="I7" s="365" t="s">
        <v>240</v>
      </c>
      <c r="J7" s="365" t="s">
        <v>266</v>
      </c>
      <c r="K7" s="206" t="s">
        <v>239</v>
      </c>
      <c r="L7" s="206" t="s">
        <v>240</v>
      </c>
      <c r="M7" s="206"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30" customHeight="1" thickBot="1">
      <c r="A8" s="84" t="s">
        <v>385</v>
      </c>
      <c r="B8" s="227">
        <v>2126</v>
      </c>
      <c r="C8" s="227">
        <v>1453</v>
      </c>
      <c r="D8" s="50">
        <f>B8+C8</f>
        <v>3579</v>
      </c>
      <c r="E8" s="227">
        <v>2310</v>
      </c>
      <c r="F8" s="227">
        <v>1514</v>
      </c>
      <c r="G8" s="50">
        <f>E8+F8</f>
        <v>3824</v>
      </c>
      <c r="H8" s="227">
        <v>2738</v>
      </c>
      <c r="I8" s="227">
        <v>1105</v>
      </c>
      <c r="J8" s="50">
        <f>H8+I8</f>
        <v>3843</v>
      </c>
      <c r="K8" s="227">
        <v>1875</v>
      </c>
      <c r="L8" s="227">
        <v>926</v>
      </c>
      <c r="M8" s="50">
        <f t="shared" ref="M8:M16" si="0">K8+L8</f>
        <v>2801</v>
      </c>
      <c r="N8" s="347" t="s">
        <v>197</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30" customHeight="1" thickBot="1">
      <c r="A9" s="85" t="s">
        <v>386</v>
      </c>
      <c r="B9" s="228">
        <v>24</v>
      </c>
      <c r="C9" s="228">
        <v>4</v>
      </c>
      <c r="D9" s="165">
        <f t="shared" ref="D9:D17" si="1">B9+C9</f>
        <v>28</v>
      </c>
      <c r="E9" s="228">
        <v>30</v>
      </c>
      <c r="F9" s="228">
        <v>10</v>
      </c>
      <c r="G9" s="165">
        <f t="shared" ref="G9:G17" si="2">E9+F9</f>
        <v>40</v>
      </c>
      <c r="H9" s="228">
        <v>114</v>
      </c>
      <c r="I9" s="228">
        <v>1</v>
      </c>
      <c r="J9" s="165">
        <f t="shared" ref="J9:J17" si="3">H9+I9</f>
        <v>115</v>
      </c>
      <c r="K9" s="228">
        <v>82</v>
      </c>
      <c r="L9" s="228">
        <v>37</v>
      </c>
      <c r="M9" s="165">
        <f t="shared" si="0"/>
        <v>119</v>
      </c>
      <c r="N9" s="350" t="s">
        <v>32</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30" customHeight="1" thickBot="1">
      <c r="A10" s="86" t="s">
        <v>387</v>
      </c>
      <c r="B10" s="229">
        <v>0</v>
      </c>
      <c r="C10" s="229">
        <v>0</v>
      </c>
      <c r="D10" s="50">
        <f t="shared" si="1"/>
        <v>0</v>
      </c>
      <c r="E10" s="229">
        <v>0</v>
      </c>
      <c r="F10" s="229">
        <v>0</v>
      </c>
      <c r="G10" s="50">
        <f t="shared" si="2"/>
        <v>0</v>
      </c>
      <c r="H10" s="229">
        <v>0</v>
      </c>
      <c r="I10" s="229">
        <v>0</v>
      </c>
      <c r="J10" s="50">
        <f t="shared" si="3"/>
        <v>0</v>
      </c>
      <c r="K10" s="229">
        <v>12</v>
      </c>
      <c r="L10" s="229">
        <v>25</v>
      </c>
      <c r="M10" s="50">
        <f t="shared" si="0"/>
        <v>37</v>
      </c>
      <c r="N10" s="349" t="s">
        <v>33</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30" customHeight="1" thickBot="1">
      <c r="A11" s="85" t="s">
        <v>388</v>
      </c>
      <c r="B11" s="228">
        <v>11</v>
      </c>
      <c r="C11" s="228">
        <v>3</v>
      </c>
      <c r="D11" s="165">
        <f t="shared" si="1"/>
        <v>14</v>
      </c>
      <c r="E11" s="228">
        <v>15</v>
      </c>
      <c r="F11" s="228">
        <v>7</v>
      </c>
      <c r="G11" s="165">
        <f t="shared" si="2"/>
        <v>22</v>
      </c>
      <c r="H11" s="228">
        <v>160</v>
      </c>
      <c r="I11" s="228">
        <v>144</v>
      </c>
      <c r="J11" s="165">
        <f t="shared" si="3"/>
        <v>304</v>
      </c>
      <c r="K11" s="228">
        <v>250</v>
      </c>
      <c r="L11" s="228">
        <v>236</v>
      </c>
      <c r="M11" s="165">
        <f t="shared" si="0"/>
        <v>486</v>
      </c>
      <c r="N11" s="350" t="s">
        <v>34</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30" customHeight="1" thickBot="1">
      <c r="A12" s="86" t="s">
        <v>458</v>
      </c>
      <c r="B12" s="229">
        <v>326</v>
      </c>
      <c r="C12" s="229">
        <v>139</v>
      </c>
      <c r="D12" s="50">
        <f t="shared" si="1"/>
        <v>465</v>
      </c>
      <c r="E12" s="229">
        <v>347</v>
      </c>
      <c r="F12" s="229">
        <v>143</v>
      </c>
      <c r="G12" s="50">
        <f t="shared" si="2"/>
        <v>490</v>
      </c>
      <c r="H12" s="229">
        <v>194</v>
      </c>
      <c r="I12" s="229">
        <v>163</v>
      </c>
      <c r="J12" s="50">
        <f t="shared" si="3"/>
        <v>357</v>
      </c>
      <c r="K12" s="229">
        <v>165</v>
      </c>
      <c r="L12" s="229">
        <v>119</v>
      </c>
      <c r="M12" s="50">
        <f t="shared" si="0"/>
        <v>284</v>
      </c>
      <c r="N12" s="349" t="s">
        <v>199</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30" customHeight="1" thickBot="1">
      <c r="A13" s="85" t="s">
        <v>459</v>
      </c>
      <c r="B13" s="228">
        <v>80</v>
      </c>
      <c r="C13" s="228">
        <v>49</v>
      </c>
      <c r="D13" s="165">
        <f t="shared" si="1"/>
        <v>129</v>
      </c>
      <c r="E13" s="228">
        <v>81</v>
      </c>
      <c r="F13" s="228">
        <v>54</v>
      </c>
      <c r="G13" s="165">
        <f t="shared" si="2"/>
        <v>135</v>
      </c>
      <c r="H13" s="228">
        <v>36</v>
      </c>
      <c r="I13" s="228">
        <v>0</v>
      </c>
      <c r="J13" s="165">
        <f t="shared" si="3"/>
        <v>36</v>
      </c>
      <c r="K13" s="228">
        <v>12</v>
      </c>
      <c r="L13" s="228">
        <v>38</v>
      </c>
      <c r="M13" s="165">
        <f t="shared" si="0"/>
        <v>50</v>
      </c>
      <c r="N13" s="350" t="s">
        <v>460</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30" customHeight="1" thickBot="1">
      <c r="A14" s="86" t="s">
        <v>389</v>
      </c>
      <c r="B14" s="229">
        <v>783</v>
      </c>
      <c r="C14" s="229">
        <v>196</v>
      </c>
      <c r="D14" s="50">
        <f t="shared" si="1"/>
        <v>979</v>
      </c>
      <c r="E14" s="229">
        <v>701</v>
      </c>
      <c r="F14" s="229">
        <v>209</v>
      </c>
      <c r="G14" s="50">
        <f t="shared" si="2"/>
        <v>910</v>
      </c>
      <c r="H14" s="229">
        <v>222</v>
      </c>
      <c r="I14" s="229">
        <v>8</v>
      </c>
      <c r="J14" s="50">
        <f t="shared" si="3"/>
        <v>230</v>
      </c>
      <c r="K14" s="229">
        <v>284</v>
      </c>
      <c r="L14" s="229">
        <v>71</v>
      </c>
      <c r="M14" s="50">
        <f t="shared" si="0"/>
        <v>355</v>
      </c>
      <c r="N14" s="349" t="s">
        <v>35</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30" customHeight="1" thickBot="1">
      <c r="A15" s="85" t="s">
        <v>390</v>
      </c>
      <c r="B15" s="228">
        <v>113</v>
      </c>
      <c r="C15" s="228">
        <v>30</v>
      </c>
      <c r="D15" s="165">
        <f t="shared" si="1"/>
        <v>143</v>
      </c>
      <c r="E15" s="228">
        <v>97</v>
      </c>
      <c r="F15" s="228">
        <v>37</v>
      </c>
      <c r="G15" s="165">
        <f t="shared" si="2"/>
        <v>134</v>
      </c>
      <c r="H15" s="228">
        <v>1</v>
      </c>
      <c r="I15" s="228">
        <v>2</v>
      </c>
      <c r="J15" s="165">
        <f t="shared" si="3"/>
        <v>3</v>
      </c>
      <c r="K15" s="228">
        <v>15</v>
      </c>
      <c r="L15" s="228">
        <v>26</v>
      </c>
      <c r="M15" s="165">
        <f t="shared" si="0"/>
        <v>41</v>
      </c>
      <c r="N15" s="350" t="s">
        <v>36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ht="34.5" customHeight="1">
      <c r="A16" s="98" t="s">
        <v>471</v>
      </c>
      <c r="B16" s="230">
        <v>237</v>
      </c>
      <c r="C16" s="230">
        <v>245</v>
      </c>
      <c r="D16" s="231">
        <f t="shared" si="1"/>
        <v>482</v>
      </c>
      <c r="E16" s="230">
        <v>241</v>
      </c>
      <c r="F16" s="230">
        <v>240</v>
      </c>
      <c r="G16" s="231">
        <f t="shared" si="2"/>
        <v>481</v>
      </c>
      <c r="H16" s="230">
        <v>204</v>
      </c>
      <c r="I16" s="230">
        <v>71</v>
      </c>
      <c r="J16" s="231">
        <f t="shared" si="3"/>
        <v>275</v>
      </c>
      <c r="K16" s="230">
        <v>191</v>
      </c>
      <c r="L16" s="230">
        <v>71</v>
      </c>
      <c r="M16" s="231">
        <f t="shared" si="0"/>
        <v>262</v>
      </c>
      <c r="N16" s="356" t="s">
        <v>472</v>
      </c>
    </row>
    <row r="17" spans="1:63" ht="27" customHeight="1">
      <c r="A17" s="232" t="s">
        <v>50</v>
      </c>
      <c r="B17" s="223">
        <f t="shared" ref="B17:C17" si="4">SUM(B8:B16)</f>
        <v>3700</v>
      </c>
      <c r="C17" s="223">
        <f t="shared" si="4"/>
        <v>2119</v>
      </c>
      <c r="D17" s="233">
        <f t="shared" si="1"/>
        <v>5819</v>
      </c>
      <c r="E17" s="223">
        <f t="shared" ref="E17:F17" si="5">SUM(E8:E16)</f>
        <v>3822</v>
      </c>
      <c r="F17" s="223">
        <f t="shared" si="5"/>
        <v>2214</v>
      </c>
      <c r="G17" s="233">
        <f t="shared" si="2"/>
        <v>6036</v>
      </c>
      <c r="H17" s="223">
        <f t="shared" ref="H17:I17" si="6">SUM(H8:H16)</f>
        <v>3669</v>
      </c>
      <c r="I17" s="223">
        <f t="shared" si="6"/>
        <v>1494</v>
      </c>
      <c r="J17" s="233">
        <f t="shared" si="3"/>
        <v>5163</v>
      </c>
      <c r="K17" s="223">
        <v>2886</v>
      </c>
      <c r="L17" s="223">
        <f t="shared" ref="L17" si="7">SUM(L8:L16)</f>
        <v>1549</v>
      </c>
      <c r="M17" s="233">
        <f t="shared" ref="M17" si="8">K17+L17</f>
        <v>4435</v>
      </c>
      <c r="N17" s="234" t="s">
        <v>51</v>
      </c>
    </row>
    <row r="18" spans="1:63" s="25" customFormat="1" ht="15">
      <c r="A18" s="432" t="s">
        <v>640</v>
      </c>
      <c r="B18" s="431"/>
      <c r="C18" s="431"/>
      <c r="D18" s="431"/>
      <c r="E18" s="431"/>
      <c r="F18" s="431"/>
      <c r="G18" s="431"/>
      <c r="H18" s="431"/>
      <c r="I18" s="431"/>
      <c r="J18" s="431"/>
      <c r="K18" s="431"/>
      <c r="L18" s="431"/>
      <c r="M18" s="431"/>
      <c r="N18" s="345" t="s">
        <v>641</v>
      </c>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12"/>
      <c r="BJ18" s="12"/>
      <c r="BK18" s="12"/>
    </row>
    <row r="19" spans="1:63" ht="54.75" customHeight="1">
      <c r="A19" s="532" t="s">
        <v>475</v>
      </c>
      <c r="B19" s="532"/>
      <c r="C19" s="532"/>
      <c r="D19" s="532"/>
      <c r="E19" s="532"/>
      <c r="F19" s="532"/>
      <c r="G19" s="532"/>
      <c r="H19" s="534" t="s">
        <v>476</v>
      </c>
      <c r="I19" s="534"/>
      <c r="J19" s="534"/>
      <c r="K19" s="534"/>
      <c r="L19" s="534"/>
      <c r="M19" s="534"/>
      <c r="N19" s="534"/>
    </row>
  </sheetData>
  <mergeCells count="12">
    <mergeCell ref="A19:G19"/>
    <mergeCell ref="H19:N19"/>
    <mergeCell ref="A1:N1"/>
    <mergeCell ref="A2:N2"/>
    <mergeCell ref="A3:N3"/>
    <mergeCell ref="A4:N4"/>
    <mergeCell ref="A6:A7"/>
    <mergeCell ref="B6:D6"/>
    <mergeCell ref="E6:G6"/>
    <mergeCell ref="H6:J6"/>
    <mergeCell ref="K6:M6"/>
    <mergeCell ref="N6:N7"/>
  </mergeCells>
  <printOptions horizontalCentered="1" verticalCentered="1"/>
  <pageMargins left="0" right="0" top="0" bottom="0" header="0" footer="0"/>
  <pageSetup paperSize="9" scale="95" orientation="landscape" r:id="rId1"/>
  <colBreaks count="1" manualBreakCount="1">
    <brk id="14"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M3" sqref="M3"/>
    </sheetView>
  </sheetViews>
  <sheetFormatPr defaultColWidth="9.140625" defaultRowHeight="20.100000000000001" customHeight="1"/>
  <cols>
    <col min="1" max="1" width="23.42578125" style="215" customWidth="1"/>
    <col min="2" max="3" width="10.140625" style="215" customWidth="1"/>
    <col min="4" max="4" width="10" style="215" customWidth="1"/>
    <col min="5" max="5" width="9.28515625" style="215" customWidth="1"/>
    <col min="6" max="6" width="9.5703125" style="215" customWidth="1"/>
    <col min="7" max="7" width="8.7109375" style="215" customWidth="1"/>
    <col min="8" max="8" width="8.85546875" style="215" customWidth="1"/>
    <col min="9" max="10" width="8.7109375" style="215" customWidth="1"/>
    <col min="11" max="11" width="25.7109375" style="215" customWidth="1"/>
    <col min="12" max="12" width="9.140625" style="25"/>
    <col min="13" max="57" width="9.140625" style="26"/>
    <col min="58" max="16384" width="9.140625" style="12"/>
  </cols>
  <sheetData>
    <row r="1" spans="1:57" s="208" customFormat="1" ht="40.5" customHeight="1">
      <c r="A1" s="510" t="s">
        <v>610</v>
      </c>
      <c r="B1" s="451"/>
      <c r="C1" s="451"/>
      <c r="D1" s="451"/>
      <c r="E1" s="451"/>
      <c r="F1" s="451"/>
      <c r="G1" s="451"/>
      <c r="H1" s="451"/>
      <c r="I1" s="451"/>
      <c r="J1" s="451"/>
      <c r="K1" s="451"/>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08" customFormat="1" ht="18">
      <c r="A2" s="497">
        <v>2017</v>
      </c>
      <c r="B2" s="497"/>
      <c r="C2" s="497"/>
      <c r="D2" s="497"/>
      <c r="E2" s="497"/>
      <c r="F2" s="497"/>
      <c r="G2" s="497"/>
      <c r="H2" s="497"/>
      <c r="I2" s="497"/>
      <c r="J2" s="497"/>
      <c r="K2" s="497"/>
      <c r="L2" s="25"/>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row>
    <row r="3" spans="1:57" s="208" customFormat="1" ht="52.5" customHeight="1">
      <c r="A3" s="452" t="s">
        <v>676</v>
      </c>
      <c r="B3" s="453"/>
      <c r="C3" s="453"/>
      <c r="D3" s="453"/>
      <c r="E3" s="453"/>
      <c r="F3" s="453"/>
      <c r="G3" s="453"/>
      <c r="H3" s="453"/>
      <c r="I3" s="453"/>
      <c r="J3" s="453"/>
      <c r="K3" s="453"/>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8" customHeight="1">
      <c r="A4" s="453">
        <v>2017</v>
      </c>
      <c r="B4" s="453"/>
      <c r="C4" s="453"/>
      <c r="D4" s="453"/>
      <c r="E4" s="453"/>
      <c r="F4" s="453"/>
      <c r="G4" s="453"/>
      <c r="H4" s="453"/>
      <c r="I4" s="453"/>
      <c r="J4" s="453"/>
      <c r="K4" s="453"/>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5">
      <c r="A5" s="99" t="s">
        <v>679</v>
      </c>
      <c r="B5" s="100"/>
      <c r="C5" s="100"/>
      <c r="D5" s="100"/>
      <c r="E5" s="100"/>
      <c r="F5" s="100"/>
      <c r="G5" s="100"/>
      <c r="H5" s="100"/>
      <c r="I5" s="100"/>
      <c r="J5" s="100"/>
      <c r="K5" s="101" t="s">
        <v>680</v>
      </c>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11" customFormat="1" ht="20.25" customHeight="1" thickBot="1">
      <c r="A6" s="520" t="s">
        <v>196</v>
      </c>
      <c r="B6" s="523" t="s">
        <v>235</v>
      </c>
      <c r="C6" s="523"/>
      <c r="D6" s="523"/>
      <c r="E6" s="523"/>
      <c r="F6" s="523"/>
      <c r="G6" s="523"/>
      <c r="H6" s="523"/>
      <c r="I6" s="523"/>
      <c r="J6" s="523"/>
      <c r="K6" s="516" t="s">
        <v>694</v>
      </c>
      <c r="L6" s="209"/>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row>
    <row r="7" spans="1:57" s="16" customFormat="1" ht="27.75" customHeight="1" thickBot="1">
      <c r="A7" s="521"/>
      <c r="B7" s="525" t="s">
        <v>236</v>
      </c>
      <c r="C7" s="525"/>
      <c r="D7" s="525"/>
      <c r="E7" s="525" t="s">
        <v>237</v>
      </c>
      <c r="F7" s="525"/>
      <c r="G7" s="525"/>
      <c r="H7" s="526" t="s">
        <v>238</v>
      </c>
      <c r="I7" s="526"/>
      <c r="J7" s="526"/>
      <c r="K7" s="524"/>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36" customFormat="1" ht="30" customHeight="1">
      <c r="A8" s="522"/>
      <c r="B8" s="206" t="s">
        <v>239</v>
      </c>
      <c r="C8" s="206" t="s">
        <v>240</v>
      </c>
      <c r="D8" s="206" t="s">
        <v>266</v>
      </c>
      <c r="E8" s="206" t="s">
        <v>239</v>
      </c>
      <c r="F8" s="206" t="s">
        <v>240</v>
      </c>
      <c r="G8" s="206" t="s">
        <v>266</v>
      </c>
      <c r="H8" s="206" t="s">
        <v>239</v>
      </c>
      <c r="I8" s="206" t="s">
        <v>240</v>
      </c>
      <c r="J8" s="206" t="s">
        <v>266</v>
      </c>
      <c r="K8" s="517"/>
      <c r="L8" s="2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row>
    <row r="9" spans="1:57" s="238" customFormat="1" ht="23.25" customHeight="1" thickBot="1">
      <c r="A9" s="84" t="s">
        <v>385</v>
      </c>
      <c r="B9" s="257">
        <v>643</v>
      </c>
      <c r="C9" s="257">
        <v>401</v>
      </c>
      <c r="D9" s="258">
        <f t="shared" ref="D9:D17" si="0">B9+C9</f>
        <v>1044</v>
      </c>
      <c r="E9" s="257">
        <v>1232</v>
      </c>
      <c r="F9" s="257">
        <v>525</v>
      </c>
      <c r="G9" s="258">
        <f t="shared" ref="G9:G17" si="1">E9+F9</f>
        <v>1757</v>
      </c>
      <c r="H9" s="257">
        <f t="shared" ref="H9:I17" si="2">(B9+E9)</f>
        <v>1875</v>
      </c>
      <c r="I9" s="257">
        <f t="shared" si="2"/>
        <v>926</v>
      </c>
      <c r="J9" s="258">
        <f>SUM(H9:I9)</f>
        <v>2801</v>
      </c>
      <c r="K9" s="347" t="s">
        <v>197</v>
      </c>
      <c r="L9" s="28"/>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row>
    <row r="10" spans="1:57" s="236" customFormat="1" ht="23.25" customHeight="1" thickBot="1">
      <c r="A10" s="85" t="s">
        <v>386</v>
      </c>
      <c r="B10" s="259">
        <v>4</v>
      </c>
      <c r="C10" s="259">
        <v>19</v>
      </c>
      <c r="D10" s="260">
        <f t="shared" si="0"/>
        <v>23</v>
      </c>
      <c r="E10" s="259">
        <v>78</v>
      </c>
      <c r="F10" s="259">
        <v>18</v>
      </c>
      <c r="G10" s="260">
        <f t="shared" si="1"/>
        <v>96</v>
      </c>
      <c r="H10" s="259">
        <f t="shared" si="2"/>
        <v>82</v>
      </c>
      <c r="I10" s="259">
        <f t="shared" si="2"/>
        <v>37</v>
      </c>
      <c r="J10" s="261">
        <f t="shared" ref="J10:J17" si="3">SUM(H10:I10)</f>
        <v>119</v>
      </c>
      <c r="K10" s="350" t="s">
        <v>32</v>
      </c>
      <c r="L10" s="2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row>
    <row r="11" spans="1:57" s="238" customFormat="1" ht="23.25" customHeight="1" thickBot="1">
      <c r="A11" s="86" t="s">
        <v>387</v>
      </c>
      <c r="B11" s="262">
        <v>4</v>
      </c>
      <c r="C11" s="262">
        <v>10</v>
      </c>
      <c r="D11" s="258">
        <f t="shared" si="0"/>
        <v>14</v>
      </c>
      <c r="E11" s="262">
        <v>8</v>
      </c>
      <c r="F11" s="262">
        <v>15</v>
      </c>
      <c r="G11" s="258">
        <f t="shared" si="1"/>
        <v>23</v>
      </c>
      <c r="H11" s="262">
        <f t="shared" si="2"/>
        <v>12</v>
      </c>
      <c r="I11" s="262">
        <f t="shared" si="2"/>
        <v>25</v>
      </c>
      <c r="J11" s="263">
        <f t="shared" si="3"/>
        <v>37</v>
      </c>
      <c r="K11" s="349" t="s">
        <v>33</v>
      </c>
      <c r="L11" s="28"/>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row>
    <row r="12" spans="1:57" s="236" customFormat="1" ht="23.25" customHeight="1" thickBot="1">
      <c r="A12" s="85" t="s">
        <v>388</v>
      </c>
      <c r="B12" s="259">
        <v>168</v>
      </c>
      <c r="C12" s="259">
        <v>155</v>
      </c>
      <c r="D12" s="260">
        <f t="shared" si="0"/>
        <v>323</v>
      </c>
      <c r="E12" s="259">
        <v>82</v>
      </c>
      <c r="F12" s="259">
        <v>81</v>
      </c>
      <c r="G12" s="260">
        <f t="shared" si="1"/>
        <v>163</v>
      </c>
      <c r="H12" s="259">
        <f t="shared" si="2"/>
        <v>250</v>
      </c>
      <c r="I12" s="259">
        <f t="shared" si="2"/>
        <v>236</v>
      </c>
      <c r="J12" s="261">
        <f t="shared" si="3"/>
        <v>486</v>
      </c>
      <c r="K12" s="350" t="s">
        <v>34</v>
      </c>
      <c r="L12" s="2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row>
    <row r="13" spans="1:57" s="238" customFormat="1" ht="23.25" customHeight="1" thickBot="1">
      <c r="A13" s="86" t="s">
        <v>198</v>
      </c>
      <c r="B13" s="262">
        <v>47</v>
      </c>
      <c r="C13" s="262">
        <v>53</v>
      </c>
      <c r="D13" s="258">
        <f t="shared" si="0"/>
        <v>100</v>
      </c>
      <c r="E13" s="262">
        <v>118</v>
      </c>
      <c r="F13" s="262">
        <v>66</v>
      </c>
      <c r="G13" s="258">
        <f t="shared" si="1"/>
        <v>184</v>
      </c>
      <c r="H13" s="262">
        <f t="shared" si="2"/>
        <v>165</v>
      </c>
      <c r="I13" s="262">
        <f t="shared" si="2"/>
        <v>119</v>
      </c>
      <c r="J13" s="263">
        <f t="shared" si="3"/>
        <v>284</v>
      </c>
      <c r="K13" s="349" t="s">
        <v>199</v>
      </c>
      <c r="L13" s="28"/>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row>
    <row r="14" spans="1:57" s="236" customFormat="1" ht="23.25" customHeight="1" thickBot="1">
      <c r="A14" s="85" t="s">
        <v>470</v>
      </c>
      <c r="B14" s="259">
        <v>4</v>
      </c>
      <c r="C14" s="259">
        <v>19</v>
      </c>
      <c r="D14" s="260">
        <f t="shared" si="0"/>
        <v>23</v>
      </c>
      <c r="E14" s="259">
        <v>8</v>
      </c>
      <c r="F14" s="259">
        <v>19</v>
      </c>
      <c r="G14" s="260">
        <f t="shared" si="1"/>
        <v>27</v>
      </c>
      <c r="H14" s="259">
        <f t="shared" si="2"/>
        <v>12</v>
      </c>
      <c r="I14" s="259">
        <f t="shared" si="2"/>
        <v>38</v>
      </c>
      <c r="J14" s="261">
        <f t="shared" si="3"/>
        <v>50</v>
      </c>
      <c r="K14" s="350" t="s">
        <v>460</v>
      </c>
      <c r="L14" s="25"/>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5"/>
      <c r="BE14" s="235"/>
    </row>
    <row r="15" spans="1:57" s="238" customFormat="1" ht="23.25" customHeight="1" thickBot="1">
      <c r="A15" s="86" t="s">
        <v>389</v>
      </c>
      <c r="B15" s="262">
        <v>57</v>
      </c>
      <c r="C15" s="262">
        <v>38</v>
      </c>
      <c r="D15" s="258">
        <f t="shared" si="0"/>
        <v>95</v>
      </c>
      <c r="E15" s="262">
        <v>227</v>
      </c>
      <c r="F15" s="262">
        <v>33</v>
      </c>
      <c r="G15" s="258">
        <f t="shared" si="1"/>
        <v>260</v>
      </c>
      <c r="H15" s="262">
        <f t="shared" si="2"/>
        <v>284</v>
      </c>
      <c r="I15" s="262">
        <f t="shared" si="2"/>
        <v>71</v>
      </c>
      <c r="J15" s="263">
        <f t="shared" si="3"/>
        <v>355</v>
      </c>
      <c r="K15" s="349" t="s">
        <v>35</v>
      </c>
      <c r="L15" s="28"/>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row>
    <row r="16" spans="1:57" s="236" customFormat="1" ht="23.25" customHeight="1" thickBot="1">
      <c r="A16" s="85" t="s">
        <v>390</v>
      </c>
      <c r="B16" s="259">
        <v>5</v>
      </c>
      <c r="C16" s="259">
        <v>16</v>
      </c>
      <c r="D16" s="260">
        <f t="shared" si="0"/>
        <v>21</v>
      </c>
      <c r="E16" s="259">
        <v>10</v>
      </c>
      <c r="F16" s="259">
        <v>10</v>
      </c>
      <c r="G16" s="260">
        <f t="shared" si="1"/>
        <v>20</v>
      </c>
      <c r="H16" s="259">
        <f t="shared" si="2"/>
        <v>15</v>
      </c>
      <c r="I16" s="259">
        <f t="shared" si="2"/>
        <v>26</v>
      </c>
      <c r="J16" s="261">
        <f t="shared" si="3"/>
        <v>41</v>
      </c>
      <c r="K16" s="350" t="s">
        <v>36</v>
      </c>
      <c r="L16" s="2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5"/>
      <c r="BE16" s="235"/>
    </row>
    <row r="17" spans="1:57" s="239" customFormat="1" ht="23.25" customHeight="1">
      <c r="A17" s="240" t="s">
        <v>471</v>
      </c>
      <c r="B17" s="264">
        <v>65</v>
      </c>
      <c r="C17" s="264">
        <v>49</v>
      </c>
      <c r="D17" s="265">
        <f t="shared" si="0"/>
        <v>114</v>
      </c>
      <c r="E17" s="264">
        <v>126</v>
      </c>
      <c r="F17" s="264">
        <v>22</v>
      </c>
      <c r="G17" s="265">
        <f t="shared" si="1"/>
        <v>148</v>
      </c>
      <c r="H17" s="264">
        <f t="shared" si="2"/>
        <v>191</v>
      </c>
      <c r="I17" s="264">
        <f t="shared" si="2"/>
        <v>71</v>
      </c>
      <c r="J17" s="265">
        <f t="shared" si="3"/>
        <v>262</v>
      </c>
      <c r="K17" s="357" t="s">
        <v>472</v>
      </c>
      <c r="L17" s="25"/>
      <c r="M17" s="235"/>
      <c r="N17" s="235"/>
      <c r="O17" s="235"/>
      <c r="P17" s="235"/>
      <c r="Q17" s="235"/>
      <c r="R17" s="235"/>
      <c r="S17" s="235"/>
      <c r="T17" s="235"/>
      <c r="U17" s="235"/>
      <c r="V17" s="235"/>
      <c r="W17" s="235"/>
      <c r="X17" s="235"/>
      <c r="Y17" s="235"/>
      <c r="Z17" s="235"/>
      <c r="AA17" s="235"/>
      <c r="AB17" s="235"/>
      <c r="AC17" s="235"/>
      <c r="AD17" s="235"/>
      <c r="AE17" s="235"/>
      <c r="AF17" s="235"/>
      <c r="AG17" s="235"/>
      <c r="AH17" s="235"/>
      <c r="AI17" s="235"/>
      <c r="AJ17" s="235"/>
      <c r="AK17" s="235"/>
      <c r="AL17" s="235"/>
      <c r="AM17" s="235"/>
      <c r="AN17" s="235"/>
      <c r="AO17" s="235"/>
      <c r="AP17" s="235"/>
      <c r="AQ17" s="235"/>
      <c r="AR17" s="235"/>
      <c r="AS17" s="235"/>
      <c r="AT17" s="235"/>
      <c r="AU17" s="235"/>
      <c r="AV17" s="235"/>
      <c r="AW17" s="235"/>
      <c r="AX17" s="235"/>
      <c r="AY17" s="235"/>
      <c r="AZ17" s="235"/>
      <c r="BA17" s="235"/>
      <c r="BB17" s="235"/>
      <c r="BC17" s="235"/>
      <c r="BD17" s="235"/>
      <c r="BE17" s="235"/>
    </row>
    <row r="18" spans="1:57" ht="22.5" customHeight="1">
      <c r="A18" s="232" t="s">
        <v>50</v>
      </c>
      <c r="B18" s="82">
        <f>SUM(B9:B17)</f>
        <v>997</v>
      </c>
      <c r="C18" s="82">
        <f t="shared" ref="C18:J18" si="4">SUM(C9:C17)</f>
        <v>760</v>
      </c>
      <c r="D18" s="266">
        <f t="shared" ref="D18" si="5">B18+C18</f>
        <v>1757</v>
      </c>
      <c r="E18" s="82">
        <f t="shared" si="4"/>
        <v>1889</v>
      </c>
      <c r="F18" s="82">
        <f t="shared" si="4"/>
        <v>789</v>
      </c>
      <c r="G18" s="266">
        <f t="shared" ref="G18" si="6">E18+F18</f>
        <v>2678</v>
      </c>
      <c r="H18" s="82">
        <f t="shared" si="4"/>
        <v>2886</v>
      </c>
      <c r="I18" s="82">
        <f t="shared" si="4"/>
        <v>1549</v>
      </c>
      <c r="J18" s="82">
        <f t="shared" si="4"/>
        <v>4435</v>
      </c>
      <c r="K18" s="234" t="s">
        <v>51</v>
      </c>
    </row>
    <row r="19" spans="1:57" ht="54.75" customHeight="1">
      <c r="A19" s="532" t="s">
        <v>481</v>
      </c>
      <c r="B19" s="532"/>
      <c r="C19" s="532"/>
      <c r="D19" s="532"/>
      <c r="E19" s="532"/>
      <c r="F19" s="530" t="s">
        <v>476</v>
      </c>
      <c r="G19" s="530"/>
      <c r="H19" s="530"/>
      <c r="I19" s="530"/>
      <c r="J19" s="530"/>
      <c r="K19" s="530"/>
    </row>
    <row r="22" spans="1:57" ht="20.100000000000001" customHeight="1">
      <c r="B22" s="225"/>
      <c r="C22" s="225"/>
      <c r="D22" s="225"/>
      <c r="E22" s="225"/>
      <c r="F22" s="225"/>
      <c r="G22" s="225"/>
      <c r="H22" s="225"/>
      <c r="I22" s="225"/>
      <c r="J22" s="225"/>
    </row>
    <row r="23" spans="1:57" ht="20.100000000000001" customHeight="1">
      <c r="B23" s="225"/>
      <c r="C23" s="225"/>
      <c r="D23" s="225"/>
      <c r="E23" s="225"/>
      <c r="F23" s="225"/>
      <c r="G23" s="225"/>
      <c r="H23" s="225"/>
      <c r="I23" s="225"/>
      <c r="J23" s="225"/>
    </row>
    <row r="24" spans="1:57" ht="20.100000000000001" customHeight="1">
      <c r="B24" s="225"/>
      <c r="C24" s="225"/>
      <c r="D24" s="225"/>
      <c r="E24" s="225"/>
      <c r="F24" s="225"/>
      <c r="G24" s="225"/>
      <c r="H24" s="225"/>
      <c r="I24" s="225"/>
      <c r="J24" s="225"/>
    </row>
  </sheetData>
  <mergeCells count="12">
    <mergeCell ref="A19:E19"/>
    <mergeCell ref="F19:K19"/>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6"/>
  <sheetViews>
    <sheetView rightToLeft="1" view="pageBreakPreview" zoomScaleNormal="100" zoomScaleSheetLayoutView="100" workbookViewId="0">
      <selection activeCell="P7" sqref="P7"/>
    </sheetView>
  </sheetViews>
  <sheetFormatPr defaultColWidth="9.140625" defaultRowHeight="20.100000000000001" customHeight="1"/>
  <cols>
    <col min="1" max="1" width="21.5703125" style="215" customWidth="1"/>
    <col min="2" max="13" width="7.85546875" style="215" customWidth="1"/>
    <col min="14" max="14" width="23" style="215" customWidth="1"/>
    <col min="15" max="15" width="9.140625" style="25"/>
    <col min="16" max="60" width="9.140625" style="26"/>
    <col min="61" max="16384" width="9.140625" style="12"/>
  </cols>
  <sheetData>
    <row r="1" spans="1:60" s="208" customFormat="1" ht="41.25" customHeight="1">
      <c r="A1" s="510" t="s">
        <v>649</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2.75" customHeight="1">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36" customHeight="1">
      <c r="A3" s="452" t="s">
        <v>650</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4.25" customHeight="1">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2.75" customHeight="1">
      <c r="A5" s="99" t="s">
        <v>681</v>
      </c>
      <c r="B5" s="100"/>
      <c r="C5" s="100"/>
      <c r="D5" s="100"/>
      <c r="E5" s="100"/>
      <c r="F5" s="100"/>
      <c r="G5" s="100"/>
      <c r="H5" s="100"/>
      <c r="I5" s="100"/>
      <c r="J5" s="100"/>
      <c r="K5" s="100"/>
      <c r="L5" s="100"/>
      <c r="M5" s="100"/>
      <c r="N5" s="101" t="s">
        <v>682</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26.25" customHeight="1" thickBot="1">
      <c r="A6" s="511" t="s">
        <v>246</v>
      </c>
      <c r="B6" s="513">
        <v>2014</v>
      </c>
      <c r="C6" s="514"/>
      <c r="D6" s="515"/>
      <c r="E6" s="513">
        <v>2015</v>
      </c>
      <c r="F6" s="514"/>
      <c r="G6" s="515"/>
      <c r="H6" s="531">
        <v>2016</v>
      </c>
      <c r="I6" s="531"/>
      <c r="J6" s="531"/>
      <c r="K6" s="508" t="s">
        <v>639</v>
      </c>
      <c r="L6" s="508"/>
      <c r="M6" s="509"/>
      <c r="N6" s="516" t="s">
        <v>200</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7" customHeight="1">
      <c r="A7" s="512"/>
      <c r="B7" s="365" t="s">
        <v>239</v>
      </c>
      <c r="C7" s="365" t="s">
        <v>240</v>
      </c>
      <c r="D7" s="365" t="s">
        <v>266</v>
      </c>
      <c r="E7" s="365" t="s">
        <v>239</v>
      </c>
      <c r="F7" s="365" t="s">
        <v>240</v>
      </c>
      <c r="G7" s="365" t="s">
        <v>266</v>
      </c>
      <c r="H7" s="365" t="s">
        <v>239</v>
      </c>
      <c r="I7" s="365" t="s">
        <v>240</v>
      </c>
      <c r="J7" s="365" t="s">
        <v>266</v>
      </c>
      <c r="K7" s="206" t="s">
        <v>239</v>
      </c>
      <c r="L7" s="206" t="s">
        <v>240</v>
      </c>
      <c r="M7" s="206"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 customHeight="1" thickBot="1">
      <c r="A8" s="84" t="s">
        <v>406</v>
      </c>
      <c r="B8" s="267">
        <v>40</v>
      </c>
      <c r="C8" s="267">
        <v>34</v>
      </c>
      <c r="D8" s="258">
        <f>B8+C8</f>
        <v>74</v>
      </c>
      <c r="E8" s="267">
        <v>40</v>
      </c>
      <c r="F8" s="267">
        <v>34</v>
      </c>
      <c r="G8" s="258">
        <f>E8+F8</f>
        <v>74</v>
      </c>
      <c r="H8" s="267">
        <v>13</v>
      </c>
      <c r="I8" s="267">
        <v>8</v>
      </c>
      <c r="J8" s="258">
        <f>H8+I8</f>
        <v>21</v>
      </c>
      <c r="K8" s="267">
        <v>49</v>
      </c>
      <c r="L8" s="267">
        <v>24</v>
      </c>
      <c r="M8" s="258">
        <f>K8+L8</f>
        <v>73</v>
      </c>
      <c r="N8" s="347" t="s">
        <v>484</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 customHeight="1" thickBot="1">
      <c r="A9" s="85" t="s">
        <v>485</v>
      </c>
      <c r="B9" s="268">
        <v>33</v>
      </c>
      <c r="C9" s="268">
        <v>22</v>
      </c>
      <c r="D9" s="260">
        <f t="shared" ref="D9:D24" si="0">B9+C9</f>
        <v>55</v>
      </c>
      <c r="E9" s="268">
        <v>35</v>
      </c>
      <c r="F9" s="268">
        <v>23</v>
      </c>
      <c r="G9" s="260">
        <f t="shared" ref="G9:G24" si="1">E9+F9</f>
        <v>58</v>
      </c>
      <c r="H9" s="268">
        <v>36</v>
      </c>
      <c r="I9" s="268">
        <v>28</v>
      </c>
      <c r="J9" s="260">
        <f t="shared" ref="J9:J24" si="2">H9+I9</f>
        <v>64</v>
      </c>
      <c r="K9" s="268">
        <v>34</v>
      </c>
      <c r="L9" s="268">
        <v>20</v>
      </c>
      <c r="M9" s="260">
        <f t="shared" ref="M9:M24" si="3">K9+L9</f>
        <v>54</v>
      </c>
      <c r="N9" s="350" t="s">
        <v>486</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 customHeight="1" thickBot="1">
      <c r="A10" s="86" t="s">
        <v>487</v>
      </c>
      <c r="B10" s="269">
        <v>2</v>
      </c>
      <c r="C10" s="269">
        <v>1</v>
      </c>
      <c r="D10" s="258">
        <f t="shared" si="0"/>
        <v>3</v>
      </c>
      <c r="E10" s="269">
        <v>2</v>
      </c>
      <c r="F10" s="269">
        <v>1</v>
      </c>
      <c r="G10" s="258">
        <f t="shared" si="1"/>
        <v>3</v>
      </c>
      <c r="H10" s="269">
        <v>2</v>
      </c>
      <c r="I10" s="269">
        <v>2</v>
      </c>
      <c r="J10" s="258">
        <f t="shared" si="2"/>
        <v>4</v>
      </c>
      <c r="K10" s="269">
        <v>3</v>
      </c>
      <c r="L10" s="269">
        <v>1</v>
      </c>
      <c r="M10" s="258">
        <f t="shared" si="3"/>
        <v>4</v>
      </c>
      <c r="N10" s="349" t="s">
        <v>488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 customHeight="1" thickBot="1">
      <c r="A11" s="85" t="s">
        <v>489</v>
      </c>
      <c r="B11" s="268">
        <v>16</v>
      </c>
      <c r="C11" s="268">
        <v>14</v>
      </c>
      <c r="D11" s="260">
        <f t="shared" si="0"/>
        <v>30</v>
      </c>
      <c r="E11" s="268">
        <v>17</v>
      </c>
      <c r="F11" s="268">
        <v>14</v>
      </c>
      <c r="G11" s="260">
        <f t="shared" si="1"/>
        <v>31</v>
      </c>
      <c r="H11" s="268">
        <v>43</v>
      </c>
      <c r="I11" s="268">
        <v>59</v>
      </c>
      <c r="J11" s="260">
        <f t="shared" si="2"/>
        <v>102</v>
      </c>
      <c r="K11" s="268">
        <v>39</v>
      </c>
      <c r="L11" s="268">
        <v>40</v>
      </c>
      <c r="M11" s="260">
        <f t="shared" si="3"/>
        <v>79</v>
      </c>
      <c r="N11" s="350" t="s">
        <v>490</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1" customHeight="1" thickBot="1">
      <c r="A12" s="86" t="s">
        <v>491</v>
      </c>
      <c r="B12" s="269">
        <v>0</v>
      </c>
      <c r="C12" s="269">
        <v>5</v>
      </c>
      <c r="D12" s="258">
        <f t="shared" si="0"/>
        <v>5</v>
      </c>
      <c r="E12" s="269">
        <v>0</v>
      </c>
      <c r="F12" s="269">
        <v>5</v>
      </c>
      <c r="G12" s="258">
        <f t="shared" si="1"/>
        <v>5</v>
      </c>
      <c r="H12" s="269">
        <v>3</v>
      </c>
      <c r="I12" s="269">
        <v>4</v>
      </c>
      <c r="J12" s="258">
        <f t="shared" si="2"/>
        <v>7</v>
      </c>
      <c r="K12" s="269">
        <v>3</v>
      </c>
      <c r="L12" s="269">
        <v>3</v>
      </c>
      <c r="M12" s="258">
        <f t="shared" si="3"/>
        <v>6</v>
      </c>
      <c r="N12" s="349" t="s">
        <v>492</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1" customHeight="1" thickBot="1">
      <c r="A13" s="85" t="s">
        <v>493</v>
      </c>
      <c r="B13" s="268">
        <v>6</v>
      </c>
      <c r="C13" s="268">
        <v>11</v>
      </c>
      <c r="D13" s="260">
        <f t="shared" si="0"/>
        <v>17</v>
      </c>
      <c r="E13" s="268">
        <v>6</v>
      </c>
      <c r="F13" s="268">
        <v>13</v>
      </c>
      <c r="G13" s="260">
        <f t="shared" si="1"/>
        <v>19</v>
      </c>
      <c r="H13" s="268">
        <v>24</v>
      </c>
      <c r="I13" s="268">
        <v>34</v>
      </c>
      <c r="J13" s="260">
        <f t="shared" si="2"/>
        <v>58</v>
      </c>
      <c r="K13" s="268">
        <v>36</v>
      </c>
      <c r="L13" s="268">
        <v>24</v>
      </c>
      <c r="M13" s="260">
        <f t="shared" si="3"/>
        <v>60</v>
      </c>
      <c r="N13" s="350" t="s">
        <v>494</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 customHeight="1" thickBot="1">
      <c r="A14" s="86" t="s">
        <v>495</v>
      </c>
      <c r="B14" s="269">
        <v>0</v>
      </c>
      <c r="C14" s="269">
        <v>2</v>
      </c>
      <c r="D14" s="258">
        <f t="shared" si="0"/>
        <v>2</v>
      </c>
      <c r="E14" s="269">
        <v>0</v>
      </c>
      <c r="F14" s="269">
        <v>2</v>
      </c>
      <c r="G14" s="258">
        <f t="shared" si="1"/>
        <v>2</v>
      </c>
      <c r="H14" s="269">
        <v>0</v>
      </c>
      <c r="I14" s="269">
        <v>3</v>
      </c>
      <c r="J14" s="258">
        <f t="shared" si="2"/>
        <v>3</v>
      </c>
      <c r="K14" s="269">
        <v>0</v>
      </c>
      <c r="L14" s="269">
        <v>3</v>
      </c>
      <c r="M14" s="258">
        <f t="shared" si="3"/>
        <v>3</v>
      </c>
      <c r="N14" s="349" t="s">
        <v>496</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30" customFormat="1" ht="21" customHeight="1" thickBot="1">
      <c r="A15" s="85" t="s">
        <v>497</v>
      </c>
      <c r="B15" s="268">
        <v>5</v>
      </c>
      <c r="C15" s="268">
        <v>6</v>
      </c>
      <c r="D15" s="260">
        <f t="shared" si="0"/>
        <v>11</v>
      </c>
      <c r="E15" s="268">
        <v>5</v>
      </c>
      <c r="F15" s="268">
        <v>6</v>
      </c>
      <c r="G15" s="260">
        <f t="shared" si="1"/>
        <v>11</v>
      </c>
      <c r="H15" s="268">
        <v>5</v>
      </c>
      <c r="I15" s="268">
        <v>5</v>
      </c>
      <c r="J15" s="260">
        <f t="shared" si="2"/>
        <v>10</v>
      </c>
      <c r="K15" s="268">
        <v>20</v>
      </c>
      <c r="L15" s="268">
        <v>6</v>
      </c>
      <c r="M15" s="260">
        <f t="shared" si="3"/>
        <v>26</v>
      </c>
      <c r="N15" s="350" t="s">
        <v>498</v>
      </c>
      <c r="O15" s="28"/>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row>
    <row r="16" spans="1:60" s="27" customFormat="1" ht="21" customHeight="1" thickBot="1">
      <c r="A16" s="86" t="s">
        <v>499</v>
      </c>
      <c r="B16" s="269">
        <v>10</v>
      </c>
      <c r="C16" s="269">
        <v>2</v>
      </c>
      <c r="D16" s="258">
        <f t="shared" si="0"/>
        <v>12</v>
      </c>
      <c r="E16" s="269">
        <v>10</v>
      </c>
      <c r="F16" s="269">
        <v>2</v>
      </c>
      <c r="G16" s="258">
        <f t="shared" si="1"/>
        <v>12</v>
      </c>
      <c r="H16" s="269">
        <v>5</v>
      </c>
      <c r="I16" s="269">
        <v>1</v>
      </c>
      <c r="J16" s="258">
        <f t="shared" si="2"/>
        <v>6</v>
      </c>
      <c r="K16" s="269">
        <v>9</v>
      </c>
      <c r="L16" s="269">
        <v>0</v>
      </c>
      <c r="M16" s="258">
        <f t="shared" si="3"/>
        <v>9</v>
      </c>
      <c r="N16" s="349" t="s">
        <v>500</v>
      </c>
      <c r="O16" s="25"/>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row>
    <row r="17" spans="1:63" s="30" customFormat="1" ht="21" customHeight="1" thickBot="1">
      <c r="A17" s="85" t="s">
        <v>201</v>
      </c>
      <c r="B17" s="268">
        <v>10</v>
      </c>
      <c r="C17" s="268">
        <v>3</v>
      </c>
      <c r="D17" s="260">
        <f t="shared" si="0"/>
        <v>13</v>
      </c>
      <c r="E17" s="268">
        <v>12</v>
      </c>
      <c r="F17" s="268">
        <v>3</v>
      </c>
      <c r="G17" s="260">
        <f t="shared" si="1"/>
        <v>15</v>
      </c>
      <c r="H17" s="268">
        <v>2</v>
      </c>
      <c r="I17" s="268">
        <v>1</v>
      </c>
      <c r="J17" s="260">
        <f t="shared" si="2"/>
        <v>3</v>
      </c>
      <c r="K17" s="268">
        <v>8</v>
      </c>
      <c r="L17" s="268">
        <v>2</v>
      </c>
      <c r="M17" s="260">
        <f t="shared" si="3"/>
        <v>10</v>
      </c>
      <c r="N17" s="350" t="s">
        <v>501</v>
      </c>
      <c r="O17" s="28"/>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row>
    <row r="18" spans="1:63" s="27" customFormat="1" ht="21" customHeight="1" thickBot="1">
      <c r="A18" s="86" t="s">
        <v>502</v>
      </c>
      <c r="B18" s="269">
        <v>0</v>
      </c>
      <c r="C18" s="269">
        <v>7</v>
      </c>
      <c r="D18" s="258">
        <f t="shared" si="0"/>
        <v>7</v>
      </c>
      <c r="E18" s="269">
        <v>0</v>
      </c>
      <c r="F18" s="269">
        <v>7</v>
      </c>
      <c r="G18" s="258">
        <f t="shared" si="1"/>
        <v>7</v>
      </c>
      <c r="H18" s="269">
        <v>0</v>
      </c>
      <c r="I18" s="269">
        <v>0</v>
      </c>
      <c r="J18" s="258">
        <f t="shared" si="2"/>
        <v>0</v>
      </c>
      <c r="K18" s="269">
        <v>0</v>
      </c>
      <c r="L18" s="269">
        <v>0</v>
      </c>
      <c r="M18" s="258">
        <f t="shared" si="3"/>
        <v>0</v>
      </c>
      <c r="N18" s="349" t="s">
        <v>503</v>
      </c>
      <c r="O18" s="25"/>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row>
    <row r="19" spans="1:63" s="27" customFormat="1" ht="21" customHeight="1" thickBot="1">
      <c r="A19" s="85" t="s">
        <v>410</v>
      </c>
      <c r="B19" s="268">
        <v>1</v>
      </c>
      <c r="C19" s="268">
        <v>3</v>
      </c>
      <c r="D19" s="260">
        <f t="shared" si="0"/>
        <v>4</v>
      </c>
      <c r="E19" s="268">
        <v>1</v>
      </c>
      <c r="F19" s="268">
        <v>3</v>
      </c>
      <c r="G19" s="260">
        <f t="shared" si="1"/>
        <v>4</v>
      </c>
      <c r="H19" s="268">
        <v>2</v>
      </c>
      <c r="I19" s="268">
        <v>3</v>
      </c>
      <c r="J19" s="260">
        <f t="shared" si="2"/>
        <v>5</v>
      </c>
      <c r="K19" s="268">
        <v>1</v>
      </c>
      <c r="L19" s="268">
        <v>6</v>
      </c>
      <c r="M19" s="260">
        <f t="shared" si="3"/>
        <v>7</v>
      </c>
      <c r="N19" s="350" t="s">
        <v>285</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3" s="30" customFormat="1" ht="21" customHeight="1" thickBot="1">
      <c r="A20" s="86" t="s">
        <v>504</v>
      </c>
      <c r="B20" s="269">
        <v>215</v>
      </c>
      <c r="C20" s="269">
        <v>613</v>
      </c>
      <c r="D20" s="258">
        <f t="shared" si="0"/>
        <v>828</v>
      </c>
      <c r="E20" s="269">
        <v>226</v>
      </c>
      <c r="F20" s="269">
        <v>612</v>
      </c>
      <c r="G20" s="258">
        <f t="shared" si="1"/>
        <v>838</v>
      </c>
      <c r="H20" s="269">
        <v>209</v>
      </c>
      <c r="I20" s="269">
        <v>444</v>
      </c>
      <c r="J20" s="258">
        <f t="shared" si="2"/>
        <v>653</v>
      </c>
      <c r="K20" s="269">
        <v>239</v>
      </c>
      <c r="L20" s="269">
        <v>739</v>
      </c>
      <c r="M20" s="258">
        <f t="shared" si="3"/>
        <v>978</v>
      </c>
      <c r="N20" s="349" t="s">
        <v>505</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3" s="30" customFormat="1" ht="21" customHeight="1" thickBot="1">
      <c r="A21" s="241" t="s">
        <v>506</v>
      </c>
      <c r="B21" s="268">
        <v>4</v>
      </c>
      <c r="C21" s="268">
        <v>10</v>
      </c>
      <c r="D21" s="260">
        <f t="shared" si="0"/>
        <v>14</v>
      </c>
      <c r="E21" s="268">
        <v>4</v>
      </c>
      <c r="F21" s="268">
        <v>10</v>
      </c>
      <c r="G21" s="260">
        <f t="shared" si="1"/>
        <v>14</v>
      </c>
      <c r="H21" s="268">
        <v>3</v>
      </c>
      <c r="I21" s="268">
        <v>7</v>
      </c>
      <c r="J21" s="260">
        <f t="shared" si="2"/>
        <v>10</v>
      </c>
      <c r="K21" s="268">
        <v>8</v>
      </c>
      <c r="L21" s="268">
        <v>11</v>
      </c>
      <c r="M21" s="260">
        <f t="shared" si="3"/>
        <v>19</v>
      </c>
      <c r="N21" s="350" t="s">
        <v>507</v>
      </c>
      <c r="O21" s="28"/>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row>
    <row r="22" spans="1:63" s="27" customFormat="1" ht="21" customHeight="1" thickBot="1">
      <c r="A22" s="86" t="s">
        <v>508</v>
      </c>
      <c r="B22" s="269">
        <v>4</v>
      </c>
      <c r="C22" s="269">
        <v>22</v>
      </c>
      <c r="D22" s="258">
        <f t="shared" si="0"/>
        <v>26</v>
      </c>
      <c r="E22" s="269">
        <v>4</v>
      </c>
      <c r="F22" s="269">
        <v>21</v>
      </c>
      <c r="G22" s="258">
        <f t="shared" si="1"/>
        <v>25</v>
      </c>
      <c r="H22" s="269">
        <v>6</v>
      </c>
      <c r="I22" s="269">
        <v>18</v>
      </c>
      <c r="J22" s="258">
        <f t="shared" si="2"/>
        <v>24</v>
      </c>
      <c r="K22" s="269">
        <v>1</v>
      </c>
      <c r="L22" s="269">
        <v>25</v>
      </c>
      <c r="M22" s="258">
        <f t="shared" si="3"/>
        <v>26</v>
      </c>
      <c r="N22" s="349" t="s">
        <v>202</v>
      </c>
      <c r="O22" s="25"/>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row>
    <row r="23" spans="1:63" s="27" customFormat="1" ht="21" customHeight="1" thickBot="1">
      <c r="A23" s="134" t="s">
        <v>509</v>
      </c>
      <c r="B23" s="270">
        <v>38</v>
      </c>
      <c r="C23" s="270">
        <v>32</v>
      </c>
      <c r="D23" s="260">
        <f t="shared" si="0"/>
        <v>70</v>
      </c>
      <c r="E23" s="270">
        <v>37</v>
      </c>
      <c r="F23" s="270">
        <v>29</v>
      </c>
      <c r="G23" s="260">
        <f t="shared" si="1"/>
        <v>66</v>
      </c>
      <c r="H23" s="270">
        <v>69</v>
      </c>
      <c r="I23" s="270">
        <v>25</v>
      </c>
      <c r="J23" s="260">
        <f t="shared" si="2"/>
        <v>94</v>
      </c>
      <c r="K23" s="270">
        <v>62</v>
      </c>
      <c r="L23" s="270">
        <v>28</v>
      </c>
      <c r="M23" s="260">
        <f t="shared" si="3"/>
        <v>90</v>
      </c>
      <c r="N23" s="358" t="s">
        <v>696</v>
      </c>
      <c r="O23" s="25"/>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row>
    <row r="24" spans="1:63" s="30" customFormat="1" ht="21" customHeight="1">
      <c r="A24" s="240" t="s">
        <v>510</v>
      </c>
      <c r="B24" s="271">
        <v>46</v>
      </c>
      <c r="C24" s="271">
        <v>21</v>
      </c>
      <c r="D24" s="265">
        <f t="shared" si="0"/>
        <v>67</v>
      </c>
      <c r="E24" s="271">
        <v>48</v>
      </c>
      <c r="F24" s="271">
        <v>30</v>
      </c>
      <c r="G24" s="265">
        <f t="shared" si="1"/>
        <v>78</v>
      </c>
      <c r="H24" s="271">
        <v>16</v>
      </c>
      <c r="I24" s="271">
        <v>7</v>
      </c>
      <c r="J24" s="265">
        <f t="shared" si="2"/>
        <v>23</v>
      </c>
      <c r="K24" s="271">
        <v>51</v>
      </c>
      <c r="L24" s="271">
        <v>23</v>
      </c>
      <c r="M24" s="279">
        <f t="shared" si="3"/>
        <v>74</v>
      </c>
      <c r="N24" s="357" t="s">
        <v>346</v>
      </c>
      <c r="O24" s="28"/>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row>
    <row r="25" spans="1:63" ht="21" customHeight="1">
      <c r="A25" s="242" t="s">
        <v>50</v>
      </c>
      <c r="B25" s="272">
        <f t="shared" ref="B25:D25" si="4">SUM(B8:B24)</f>
        <v>430</v>
      </c>
      <c r="C25" s="272">
        <f t="shared" si="4"/>
        <v>808</v>
      </c>
      <c r="D25" s="272">
        <f t="shared" si="4"/>
        <v>1238</v>
      </c>
      <c r="E25" s="272">
        <f t="shared" ref="E25:G25" si="5">SUM(E8:E24)</f>
        <v>447</v>
      </c>
      <c r="F25" s="272">
        <f t="shared" si="5"/>
        <v>815</v>
      </c>
      <c r="G25" s="272">
        <f t="shared" si="5"/>
        <v>1262</v>
      </c>
      <c r="H25" s="272">
        <f t="shared" ref="H25:J25" si="6">SUM(H8:H24)</f>
        <v>438</v>
      </c>
      <c r="I25" s="272">
        <f t="shared" si="6"/>
        <v>649</v>
      </c>
      <c r="J25" s="272">
        <f t="shared" si="6"/>
        <v>1087</v>
      </c>
      <c r="K25" s="272">
        <f t="shared" ref="K25:M25" si="7">SUM(K8:K24)</f>
        <v>563</v>
      </c>
      <c r="L25" s="272">
        <f t="shared" si="7"/>
        <v>955</v>
      </c>
      <c r="M25" s="266">
        <f t="shared" si="7"/>
        <v>1518</v>
      </c>
      <c r="N25" s="359" t="s">
        <v>12</v>
      </c>
    </row>
    <row r="26" spans="1:63" s="25" customFormat="1" ht="15">
      <c r="A26" s="432" t="s">
        <v>640</v>
      </c>
      <c r="B26" s="431"/>
      <c r="C26" s="431"/>
      <c r="D26" s="431"/>
      <c r="E26" s="431"/>
      <c r="F26" s="431"/>
      <c r="G26" s="431"/>
      <c r="H26" s="431"/>
      <c r="I26" s="431"/>
      <c r="J26" s="431"/>
      <c r="K26" s="431"/>
      <c r="L26" s="431"/>
      <c r="M26" s="431"/>
      <c r="N26" s="345" t="s">
        <v>641</v>
      </c>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12"/>
      <c r="BJ26" s="12"/>
      <c r="BK26" s="12"/>
    </row>
  </sheetData>
  <mergeCells count="10">
    <mergeCell ref="H6:J6"/>
    <mergeCell ref="A1:N1"/>
    <mergeCell ref="A2:N2"/>
    <mergeCell ref="A3:N3"/>
    <mergeCell ref="A4:N4"/>
    <mergeCell ref="A6:A7"/>
    <mergeCell ref="B6:D6"/>
    <mergeCell ref="E6:G6"/>
    <mergeCell ref="K6:M6"/>
    <mergeCell ref="N6:N7"/>
  </mergeCells>
  <printOptions horizontalCentered="1" verticalCentered="1"/>
  <pageMargins left="0" right="0" top="0" bottom="0" header="0" footer="0"/>
  <pageSetup paperSize="9" scale="95"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zoomScaleNormal="100" zoomScaleSheetLayoutView="100" workbookViewId="0">
      <selection activeCell="L2" sqref="L2"/>
    </sheetView>
  </sheetViews>
  <sheetFormatPr defaultColWidth="9.140625" defaultRowHeight="20.100000000000001" customHeight="1"/>
  <cols>
    <col min="1" max="1" width="23.42578125" style="215" customWidth="1"/>
    <col min="2" max="3" width="10.140625" style="215" customWidth="1"/>
    <col min="4" max="4" width="10" style="215" customWidth="1"/>
    <col min="5" max="5" width="9.28515625" style="215" customWidth="1"/>
    <col min="6" max="6" width="9.5703125" style="215" customWidth="1"/>
    <col min="7" max="7" width="8.7109375" style="215" customWidth="1"/>
    <col min="8" max="8" width="8.85546875" style="215" customWidth="1"/>
    <col min="9" max="10" width="8.7109375" style="215" customWidth="1"/>
    <col min="11" max="11" width="25.7109375" style="215" customWidth="1"/>
    <col min="12" max="12" width="9.140625" style="25"/>
    <col min="13" max="57" width="9.140625" style="235"/>
    <col min="58" max="16384" width="9.140625" style="239"/>
  </cols>
  <sheetData>
    <row r="1" spans="1:57" s="208" customFormat="1" ht="38.25" customHeight="1">
      <c r="A1" s="510" t="s">
        <v>626</v>
      </c>
      <c r="B1" s="451"/>
      <c r="C1" s="451"/>
      <c r="D1" s="451"/>
      <c r="E1" s="451"/>
      <c r="F1" s="451"/>
      <c r="G1" s="451"/>
      <c r="H1" s="451"/>
      <c r="I1" s="451"/>
      <c r="J1" s="451"/>
      <c r="K1" s="451"/>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45" customFormat="1" ht="14.25" customHeight="1">
      <c r="A2" s="535">
        <v>2017</v>
      </c>
      <c r="B2" s="535"/>
      <c r="C2" s="535"/>
      <c r="D2" s="535"/>
      <c r="E2" s="535"/>
      <c r="F2" s="535"/>
      <c r="G2" s="535"/>
      <c r="H2" s="535"/>
      <c r="I2" s="535"/>
      <c r="J2" s="535"/>
      <c r="K2" s="535"/>
      <c r="L2" s="243"/>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4"/>
      <c r="BC2" s="244"/>
      <c r="BD2" s="244"/>
      <c r="BE2" s="244"/>
    </row>
    <row r="3" spans="1:57" s="208" customFormat="1" ht="33" customHeight="1">
      <c r="A3" s="452" t="s">
        <v>624</v>
      </c>
      <c r="B3" s="453"/>
      <c r="C3" s="453"/>
      <c r="D3" s="453"/>
      <c r="E3" s="453"/>
      <c r="F3" s="453"/>
      <c r="G3" s="453"/>
      <c r="H3" s="453"/>
      <c r="I3" s="453"/>
      <c r="J3" s="453"/>
      <c r="K3" s="453"/>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4.25" customHeight="1">
      <c r="A4" s="453">
        <v>2017</v>
      </c>
      <c r="B4" s="453"/>
      <c r="C4" s="453"/>
      <c r="D4" s="453"/>
      <c r="E4" s="453"/>
      <c r="F4" s="453"/>
      <c r="G4" s="453"/>
      <c r="H4" s="453"/>
      <c r="I4" s="453"/>
      <c r="J4" s="453"/>
      <c r="K4" s="453"/>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5">
      <c r="A5" s="99" t="s">
        <v>683</v>
      </c>
      <c r="B5" s="100"/>
      <c r="C5" s="100"/>
      <c r="D5" s="100"/>
      <c r="E5" s="100"/>
      <c r="F5" s="100"/>
      <c r="G5" s="100"/>
      <c r="H5" s="100"/>
      <c r="I5" s="100"/>
      <c r="J5" s="100"/>
      <c r="K5" s="101" t="s">
        <v>684</v>
      </c>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11" customFormat="1" ht="15" customHeight="1" thickBot="1">
      <c r="A6" s="520" t="s">
        <v>246</v>
      </c>
      <c r="B6" s="523" t="s">
        <v>235</v>
      </c>
      <c r="C6" s="523"/>
      <c r="D6" s="523"/>
      <c r="E6" s="523"/>
      <c r="F6" s="523"/>
      <c r="G6" s="523"/>
      <c r="H6" s="523"/>
      <c r="I6" s="523"/>
      <c r="J6" s="523"/>
      <c r="K6" s="516" t="s">
        <v>200</v>
      </c>
      <c r="L6" s="209"/>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c r="BD6" s="210"/>
      <c r="BE6" s="210"/>
    </row>
    <row r="7" spans="1:57" s="16" customFormat="1" ht="22.5" customHeight="1" thickBot="1">
      <c r="A7" s="521"/>
      <c r="B7" s="525" t="s">
        <v>236</v>
      </c>
      <c r="C7" s="525"/>
      <c r="D7" s="525"/>
      <c r="E7" s="525" t="s">
        <v>237</v>
      </c>
      <c r="F7" s="525"/>
      <c r="G7" s="525"/>
      <c r="H7" s="526" t="s">
        <v>238</v>
      </c>
      <c r="I7" s="526"/>
      <c r="J7" s="526"/>
      <c r="K7" s="524"/>
      <c r="L7" s="2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s="236" customFormat="1" ht="28.5" customHeight="1">
      <c r="A8" s="522"/>
      <c r="B8" s="206" t="s">
        <v>239</v>
      </c>
      <c r="C8" s="206" t="s">
        <v>240</v>
      </c>
      <c r="D8" s="206" t="s">
        <v>266</v>
      </c>
      <c r="E8" s="206" t="s">
        <v>239</v>
      </c>
      <c r="F8" s="206" t="s">
        <v>240</v>
      </c>
      <c r="G8" s="206" t="s">
        <v>266</v>
      </c>
      <c r="H8" s="206" t="s">
        <v>239</v>
      </c>
      <c r="I8" s="206" t="s">
        <v>240</v>
      </c>
      <c r="J8" s="206" t="s">
        <v>266</v>
      </c>
      <c r="K8" s="517"/>
      <c r="L8" s="2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row>
    <row r="9" spans="1:57" s="238" customFormat="1" ht="21" customHeight="1" thickBot="1">
      <c r="A9" s="212" t="s">
        <v>406</v>
      </c>
      <c r="B9" s="273">
        <v>6</v>
      </c>
      <c r="C9" s="273">
        <v>10</v>
      </c>
      <c r="D9" s="274">
        <f>B9+C9</f>
        <v>16</v>
      </c>
      <c r="E9" s="273">
        <v>43</v>
      </c>
      <c r="F9" s="273">
        <v>14</v>
      </c>
      <c r="G9" s="274">
        <f>E9+F9</f>
        <v>57</v>
      </c>
      <c r="H9" s="273">
        <f>(B9+E9)</f>
        <v>49</v>
      </c>
      <c r="I9" s="273">
        <f>(C9+F9)</f>
        <v>24</v>
      </c>
      <c r="J9" s="274">
        <f>SUM(H9+I9)</f>
        <v>73</v>
      </c>
      <c r="K9" s="352" t="s">
        <v>484</v>
      </c>
      <c r="L9" s="28"/>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row>
    <row r="10" spans="1:57" s="236" customFormat="1" ht="21" customHeight="1" thickBot="1">
      <c r="A10" s="85" t="s">
        <v>485</v>
      </c>
      <c r="B10" s="259">
        <v>0</v>
      </c>
      <c r="C10" s="259">
        <v>1</v>
      </c>
      <c r="D10" s="284">
        <f t="shared" ref="D10:D25" si="0">B10+C10</f>
        <v>1</v>
      </c>
      <c r="E10" s="259">
        <v>34</v>
      </c>
      <c r="F10" s="259">
        <v>19</v>
      </c>
      <c r="G10" s="284">
        <f t="shared" ref="G10:G25" si="1">E10+F10</f>
        <v>53</v>
      </c>
      <c r="H10" s="280">
        <f t="shared" ref="H10:I25" si="2">(B10+E10)</f>
        <v>34</v>
      </c>
      <c r="I10" s="280">
        <f t="shared" si="2"/>
        <v>20</v>
      </c>
      <c r="J10" s="260">
        <f t="shared" ref="J10:J25" si="3">SUM(H10+I10)</f>
        <v>54</v>
      </c>
      <c r="K10" s="350" t="s">
        <v>486</v>
      </c>
      <c r="L10" s="2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row>
    <row r="11" spans="1:57" s="238" customFormat="1" ht="21" customHeight="1" thickBot="1">
      <c r="A11" s="212" t="s">
        <v>487</v>
      </c>
      <c r="B11" s="273">
        <v>0</v>
      </c>
      <c r="C11" s="273">
        <v>0</v>
      </c>
      <c r="D11" s="274">
        <f t="shared" si="0"/>
        <v>0</v>
      </c>
      <c r="E11" s="273">
        <v>3</v>
      </c>
      <c r="F11" s="273">
        <v>1</v>
      </c>
      <c r="G11" s="274">
        <f t="shared" si="1"/>
        <v>4</v>
      </c>
      <c r="H11" s="273">
        <f t="shared" si="2"/>
        <v>3</v>
      </c>
      <c r="I11" s="273">
        <f t="shared" si="2"/>
        <v>1</v>
      </c>
      <c r="J11" s="274">
        <f t="shared" si="3"/>
        <v>4</v>
      </c>
      <c r="K11" s="352" t="s">
        <v>488</v>
      </c>
      <c r="L11" s="28"/>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row>
    <row r="12" spans="1:57" s="236" customFormat="1" ht="21" customHeight="1" thickBot="1">
      <c r="A12" s="85" t="s">
        <v>489</v>
      </c>
      <c r="B12" s="259">
        <v>0</v>
      </c>
      <c r="C12" s="259">
        <v>0</v>
      </c>
      <c r="D12" s="284">
        <f t="shared" si="0"/>
        <v>0</v>
      </c>
      <c r="E12" s="259">
        <v>39</v>
      </c>
      <c r="F12" s="259">
        <v>40</v>
      </c>
      <c r="G12" s="284">
        <f t="shared" si="1"/>
        <v>79</v>
      </c>
      <c r="H12" s="280">
        <f t="shared" si="2"/>
        <v>39</v>
      </c>
      <c r="I12" s="280">
        <f t="shared" si="2"/>
        <v>40</v>
      </c>
      <c r="J12" s="260">
        <f t="shared" si="3"/>
        <v>79</v>
      </c>
      <c r="K12" s="350" t="s">
        <v>490</v>
      </c>
      <c r="L12" s="2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row>
    <row r="13" spans="1:57" s="238" customFormat="1" ht="21" customHeight="1" thickBot="1">
      <c r="A13" s="212" t="s">
        <v>491</v>
      </c>
      <c r="B13" s="273">
        <v>0</v>
      </c>
      <c r="C13" s="273">
        <v>1</v>
      </c>
      <c r="D13" s="274">
        <f t="shared" si="0"/>
        <v>1</v>
      </c>
      <c r="E13" s="273">
        <v>3</v>
      </c>
      <c r="F13" s="273">
        <v>2</v>
      </c>
      <c r="G13" s="274">
        <f t="shared" si="1"/>
        <v>5</v>
      </c>
      <c r="H13" s="273">
        <f t="shared" si="2"/>
        <v>3</v>
      </c>
      <c r="I13" s="273">
        <f t="shared" si="2"/>
        <v>3</v>
      </c>
      <c r="J13" s="274">
        <f t="shared" si="3"/>
        <v>6</v>
      </c>
      <c r="K13" s="352" t="s">
        <v>492</v>
      </c>
      <c r="L13" s="28"/>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row>
    <row r="14" spans="1:57" s="236" customFormat="1" ht="21" customHeight="1" thickBot="1">
      <c r="A14" s="85" t="s">
        <v>493</v>
      </c>
      <c r="B14" s="259">
        <v>0</v>
      </c>
      <c r="C14" s="259">
        <v>0</v>
      </c>
      <c r="D14" s="284">
        <f t="shared" si="0"/>
        <v>0</v>
      </c>
      <c r="E14" s="259">
        <v>36</v>
      </c>
      <c r="F14" s="259">
        <v>24</v>
      </c>
      <c r="G14" s="284">
        <f t="shared" si="1"/>
        <v>60</v>
      </c>
      <c r="H14" s="280">
        <f t="shared" si="2"/>
        <v>36</v>
      </c>
      <c r="I14" s="280">
        <f t="shared" si="2"/>
        <v>24</v>
      </c>
      <c r="J14" s="260">
        <f t="shared" si="3"/>
        <v>60</v>
      </c>
      <c r="K14" s="350" t="s">
        <v>494</v>
      </c>
      <c r="L14" s="25"/>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c r="BD14" s="235"/>
      <c r="BE14" s="235"/>
    </row>
    <row r="15" spans="1:57" s="238" customFormat="1" ht="21" customHeight="1" thickBot="1">
      <c r="A15" s="212" t="s">
        <v>495</v>
      </c>
      <c r="B15" s="273">
        <v>0</v>
      </c>
      <c r="C15" s="273">
        <v>0</v>
      </c>
      <c r="D15" s="274">
        <f t="shared" si="0"/>
        <v>0</v>
      </c>
      <c r="E15" s="273">
        <v>0</v>
      </c>
      <c r="F15" s="273">
        <v>3</v>
      </c>
      <c r="G15" s="274">
        <f t="shared" si="1"/>
        <v>3</v>
      </c>
      <c r="H15" s="273">
        <f t="shared" si="2"/>
        <v>0</v>
      </c>
      <c r="I15" s="273">
        <f t="shared" si="2"/>
        <v>3</v>
      </c>
      <c r="J15" s="274">
        <f t="shared" si="3"/>
        <v>3</v>
      </c>
      <c r="K15" s="352" t="s">
        <v>496</v>
      </c>
      <c r="L15" s="28"/>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row>
    <row r="16" spans="1:57" s="236" customFormat="1" ht="21" customHeight="1" thickBot="1">
      <c r="A16" s="85" t="s">
        <v>511</v>
      </c>
      <c r="B16" s="259">
        <v>2</v>
      </c>
      <c r="C16" s="259">
        <v>1</v>
      </c>
      <c r="D16" s="284">
        <f t="shared" si="0"/>
        <v>3</v>
      </c>
      <c r="E16" s="259">
        <v>18</v>
      </c>
      <c r="F16" s="259">
        <v>5</v>
      </c>
      <c r="G16" s="284">
        <f t="shared" si="1"/>
        <v>23</v>
      </c>
      <c r="H16" s="280">
        <f t="shared" si="2"/>
        <v>20</v>
      </c>
      <c r="I16" s="280">
        <f t="shared" si="2"/>
        <v>6</v>
      </c>
      <c r="J16" s="260">
        <f t="shared" si="3"/>
        <v>26</v>
      </c>
      <c r="K16" s="350" t="s">
        <v>498</v>
      </c>
      <c r="L16" s="2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c r="BD16" s="235"/>
      <c r="BE16" s="235"/>
    </row>
    <row r="17" spans="1:57" s="238" customFormat="1" ht="21" customHeight="1" thickBot="1">
      <c r="A17" s="212" t="s">
        <v>499</v>
      </c>
      <c r="B17" s="273">
        <v>0</v>
      </c>
      <c r="C17" s="273">
        <v>0</v>
      </c>
      <c r="D17" s="274">
        <f t="shared" si="0"/>
        <v>0</v>
      </c>
      <c r="E17" s="273">
        <v>9</v>
      </c>
      <c r="F17" s="273">
        <v>0</v>
      </c>
      <c r="G17" s="274">
        <f t="shared" si="1"/>
        <v>9</v>
      </c>
      <c r="H17" s="273">
        <f t="shared" si="2"/>
        <v>9</v>
      </c>
      <c r="I17" s="273">
        <f t="shared" si="2"/>
        <v>0</v>
      </c>
      <c r="J17" s="274">
        <f t="shared" si="3"/>
        <v>9</v>
      </c>
      <c r="K17" s="352" t="s">
        <v>500</v>
      </c>
      <c r="L17" s="28"/>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row>
    <row r="18" spans="1:57" s="236" customFormat="1" ht="21" customHeight="1" thickBot="1">
      <c r="A18" s="85" t="s">
        <v>201</v>
      </c>
      <c r="B18" s="259">
        <v>0</v>
      </c>
      <c r="C18" s="259">
        <v>0</v>
      </c>
      <c r="D18" s="284">
        <f t="shared" si="0"/>
        <v>0</v>
      </c>
      <c r="E18" s="259">
        <v>8</v>
      </c>
      <c r="F18" s="259">
        <v>2</v>
      </c>
      <c r="G18" s="284">
        <f t="shared" si="1"/>
        <v>10</v>
      </c>
      <c r="H18" s="280">
        <f t="shared" si="2"/>
        <v>8</v>
      </c>
      <c r="I18" s="280">
        <f t="shared" si="2"/>
        <v>2</v>
      </c>
      <c r="J18" s="260">
        <f t="shared" si="3"/>
        <v>10</v>
      </c>
      <c r="K18" s="350" t="s">
        <v>501</v>
      </c>
      <c r="L18" s="25"/>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235"/>
      <c r="BA18" s="235"/>
      <c r="BB18" s="235"/>
      <c r="BC18" s="235"/>
      <c r="BD18" s="235"/>
      <c r="BE18" s="235"/>
    </row>
    <row r="19" spans="1:57" s="238" customFormat="1" ht="21" customHeight="1" thickBot="1">
      <c r="A19" s="212" t="s">
        <v>502</v>
      </c>
      <c r="B19" s="273">
        <v>0</v>
      </c>
      <c r="C19" s="273">
        <v>0</v>
      </c>
      <c r="D19" s="274">
        <f t="shared" si="0"/>
        <v>0</v>
      </c>
      <c r="E19" s="273">
        <v>0</v>
      </c>
      <c r="F19" s="273">
        <v>0</v>
      </c>
      <c r="G19" s="274">
        <f t="shared" si="1"/>
        <v>0</v>
      </c>
      <c r="H19" s="273">
        <f t="shared" si="2"/>
        <v>0</v>
      </c>
      <c r="I19" s="273">
        <f t="shared" si="2"/>
        <v>0</v>
      </c>
      <c r="J19" s="274">
        <f t="shared" si="3"/>
        <v>0</v>
      </c>
      <c r="K19" s="352" t="s">
        <v>503</v>
      </c>
      <c r="L19" s="28"/>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c r="BD19" s="237"/>
      <c r="BE19" s="237"/>
    </row>
    <row r="20" spans="1:57" s="236" customFormat="1" ht="21" customHeight="1" thickBot="1">
      <c r="A20" s="85" t="s">
        <v>410</v>
      </c>
      <c r="B20" s="259">
        <v>0</v>
      </c>
      <c r="C20" s="259">
        <v>0</v>
      </c>
      <c r="D20" s="284">
        <f t="shared" si="0"/>
        <v>0</v>
      </c>
      <c r="E20" s="259">
        <v>1</v>
      </c>
      <c r="F20" s="259">
        <v>6</v>
      </c>
      <c r="G20" s="284">
        <f t="shared" si="1"/>
        <v>7</v>
      </c>
      <c r="H20" s="280">
        <f t="shared" si="2"/>
        <v>1</v>
      </c>
      <c r="I20" s="280">
        <f t="shared" si="2"/>
        <v>6</v>
      </c>
      <c r="J20" s="260">
        <f t="shared" si="3"/>
        <v>7</v>
      </c>
      <c r="K20" s="350" t="s">
        <v>285</v>
      </c>
      <c r="L20" s="2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235"/>
      <c r="BA20" s="235"/>
      <c r="BB20" s="235"/>
      <c r="BC20" s="235"/>
      <c r="BD20" s="235"/>
      <c r="BE20" s="235"/>
    </row>
    <row r="21" spans="1:57" s="238" customFormat="1" ht="21" customHeight="1" thickBot="1">
      <c r="A21" s="212" t="s">
        <v>504</v>
      </c>
      <c r="B21" s="273">
        <v>0</v>
      </c>
      <c r="C21" s="273">
        <v>7</v>
      </c>
      <c r="D21" s="274">
        <f t="shared" si="0"/>
        <v>7</v>
      </c>
      <c r="E21" s="273">
        <v>239</v>
      </c>
      <c r="F21" s="273">
        <v>732</v>
      </c>
      <c r="G21" s="274">
        <f t="shared" si="1"/>
        <v>971</v>
      </c>
      <c r="H21" s="273">
        <f t="shared" si="2"/>
        <v>239</v>
      </c>
      <c r="I21" s="273">
        <f t="shared" si="2"/>
        <v>739</v>
      </c>
      <c r="J21" s="274">
        <f>SUM(H21+I21)</f>
        <v>978</v>
      </c>
      <c r="K21" s="352" t="s">
        <v>505</v>
      </c>
      <c r="L21" s="28"/>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c r="BD21" s="237"/>
      <c r="BE21" s="237"/>
    </row>
    <row r="22" spans="1:57" s="236" customFormat="1" ht="21" customHeight="1" thickBot="1">
      <c r="A22" s="85" t="s">
        <v>506</v>
      </c>
      <c r="B22" s="259">
        <v>0</v>
      </c>
      <c r="C22" s="259">
        <v>0</v>
      </c>
      <c r="D22" s="284">
        <f t="shared" si="0"/>
        <v>0</v>
      </c>
      <c r="E22" s="259">
        <v>8</v>
      </c>
      <c r="F22" s="259">
        <v>11</v>
      </c>
      <c r="G22" s="284">
        <f t="shared" si="1"/>
        <v>19</v>
      </c>
      <c r="H22" s="280">
        <f t="shared" si="2"/>
        <v>8</v>
      </c>
      <c r="I22" s="280">
        <f t="shared" si="2"/>
        <v>11</v>
      </c>
      <c r="J22" s="260">
        <f t="shared" si="3"/>
        <v>19</v>
      </c>
      <c r="K22" s="350" t="s">
        <v>507</v>
      </c>
      <c r="L22" s="25"/>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c r="AJ22" s="235"/>
      <c r="AK22" s="235"/>
      <c r="AL22" s="235"/>
      <c r="AM22" s="235"/>
      <c r="AN22" s="235"/>
      <c r="AO22" s="235"/>
      <c r="AP22" s="235"/>
      <c r="AQ22" s="235"/>
      <c r="AR22" s="235"/>
      <c r="AS22" s="235"/>
      <c r="AT22" s="235"/>
      <c r="AU22" s="235"/>
      <c r="AV22" s="235"/>
      <c r="AW22" s="235"/>
      <c r="AX22" s="235"/>
      <c r="AY22" s="235"/>
      <c r="AZ22" s="235"/>
      <c r="BA22" s="235"/>
      <c r="BB22" s="235"/>
      <c r="BC22" s="235"/>
      <c r="BD22" s="235"/>
      <c r="BE22" s="235"/>
    </row>
    <row r="23" spans="1:57" s="238" customFormat="1" ht="21" customHeight="1" thickBot="1">
      <c r="A23" s="212" t="s">
        <v>508</v>
      </c>
      <c r="B23" s="273">
        <v>1</v>
      </c>
      <c r="C23" s="273">
        <v>17</v>
      </c>
      <c r="D23" s="274">
        <f t="shared" si="0"/>
        <v>18</v>
      </c>
      <c r="E23" s="273">
        <v>0</v>
      </c>
      <c r="F23" s="273">
        <v>8</v>
      </c>
      <c r="G23" s="274">
        <f t="shared" si="1"/>
        <v>8</v>
      </c>
      <c r="H23" s="273">
        <f>(B23+E23)</f>
        <v>1</v>
      </c>
      <c r="I23" s="273">
        <f>(C23+F23)</f>
        <v>25</v>
      </c>
      <c r="J23" s="274">
        <f>SUM(H23+I23)</f>
        <v>26</v>
      </c>
      <c r="K23" s="352" t="s">
        <v>202</v>
      </c>
      <c r="L23" s="28"/>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c r="BD23" s="237"/>
      <c r="BE23" s="237"/>
    </row>
    <row r="24" spans="1:57" s="236" customFormat="1" ht="21" customHeight="1" thickBot="1">
      <c r="A24" s="85" t="s">
        <v>509</v>
      </c>
      <c r="B24" s="259">
        <v>0</v>
      </c>
      <c r="C24" s="259">
        <v>16</v>
      </c>
      <c r="D24" s="284">
        <f t="shared" si="0"/>
        <v>16</v>
      </c>
      <c r="E24" s="259">
        <v>62</v>
      </c>
      <c r="F24" s="259">
        <v>12</v>
      </c>
      <c r="G24" s="284">
        <f t="shared" si="1"/>
        <v>74</v>
      </c>
      <c r="H24" s="280">
        <f t="shared" si="2"/>
        <v>62</v>
      </c>
      <c r="I24" s="280">
        <f t="shared" si="2"/>
        <v>28</v>
      </c>
      <c r="J24" s="260">
        <f t="shared" si="3"/>
        <v>90</v>
      </c>
      <c r="K24" s="350" t="s">
        <v>696</v>
      </c>
      <c r="L24" s="2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row>
    <row r="25" spans="1:57" s="238" customFormat="1" ht="21" customHeight="1">
      <c r="A25" s="246" t="s">
        <v>510</v>
      </c>
      <c r="B25" s="275">
        <v>0</v>
      </c>
      <c r="C25" s="275">
        <v>3</v>
      </c>
      <c r="D25" s="276">
        <f t="shared" si="0"/>
        <v>3</v>
      </c>
      <c r="E25" s="275">
        <v>51</v>
      </c>
      <c r="F25" s="275">
        <v>20</v>
      </c>
      <c r="G25" s="276">
        <f t="shared" si="1"/>
        <v>71</v>
      </c>
      <c r="H25" s="275">
        <f t="shared" si="2"/>
        <v>51</v>
      </c>
      <c r="I25" s="275">
        <f t="shared" si="2"/>
        <v>23</v>
      </c>
      <c r="J25" s="276">
        <f t="shared" si="3"/>
        <v>74</v>
      </c>
      <c r="K25" s="360" t="s">
        <v>346</v>
      </c>
      <c r="L25" s="28"/>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237"/>
      <c r="AW25" s="237"/>
      <c r="AX25" s="237"/>
      <c r="AY25" s="237"/>
      <c r="AZ25" s="237"/>
      <c r="BA25" s="237"/>
      <c r="BB25" s="237"/>
      <c r="BC25" s="237"/>
      <c r="BD25" s="237"/>
      <c r="BE25" s="237"/>
    </row>
    <row r="26" spans="1:57" s="236" customFormat="1" ht="21" customHeight="1">
      <c r="A26" s="247" t="s">
        <v>50</v>
      </c>
      <c r="B26" s="281">
        <f>SUM(B9:B25)</f>
        <v>9</v>
      </c>
      <c r="C26" s="281">
        <f>SUM(C9:C25)</f>
        <v>56</v>
      </c>
      <c r="D26" s="382">
        <f t="shared" ref="D26" si="4">B26+C26</f>
        <v>65</v>
      </c>
      <c r="E26" s="382">
        <f t="shared" ref="E26:I26" si="5">SUM(E9:E25)</f>
        <v>554</v>
      </c>
      <c r="F26" s="382">
        <f t="shared" si="5"/>
        <v>899</v>
      </c>
      <c r="G26" s="382">
        <f t="shared" si="5"/>
        <v>1453</v>
      </c>
      <c r="H26" s="382">
        <f t="shared" si="5"/>
        <v>563</v>
      </c>
      <c r="I26" s="281">
        <f t="shared" si="5"/>
        <v>955</v>
      </c>
      <c r="J26" s="281">
        <f>SUM(J9:J25)</f>
        <v>1518</v>
      </c>
      <c r="K26" s="248" t="s">
        <v>12</v>
      </c>
      <c r="L26" s="2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row>
    <row r="27" spans="1:57" ht="20.100000000000001" customHeight="1">
      <c r="B27" s="224"/>
      <c r="C27" s="225"/>
      <c r="D27" s="225"/>
      <c r="E27" s="225"/>
      <c r="F27" s="225"/>
      <c r="G27" s="225"/>
      <c r="H27" s="225"/>
      <c r="I27" s="225"/>
      <c r="J27" s="225"/>
    </row>
    <row r="28" spans="1:57" ht="20.100000000000001" customHeight="1">
      <c r="B28" s="225"/>
      <c r="C28" s="225"/>
      <c r="D28" s="225"/>
      <c r="E28" s="225"/>
      <c r="F28" s="225"/>
      <c r="G28" s="225"/>
      <c r="H28" s="225"/>
      <c r="I28" s="225"/>
      <c r="J28" s="225"/>
    </row>
    <row r="29" spans="1:57" ht="20.100000000000001" customHeight="1">
      <c r="B29" s="225"/>
      <c r="C29" s="225"/>
      <c r="D29" s="225"/>
      <c r="E29" s="225"/>
      <c r="F29" s="225"/>
      <c r="G29" s="225"/>
      <c r="H29" s="225"/>
      <c r="I29" s="225"/>
      <c r="J29" s="225"/>
    </row>
    <row r="30" spans="1:57" ht="20.100000000000001" customHeight="1">
      <c r="B30" s="225"/>
      <c r="C30" s="225"/>
      <c r="D30" s="225"/>
      <c r="E30" s="225"/>
      <c r="F30" s="225"/>
      <c r="G30" s="225"/>
      <c r="H30" s="225"/>
      <c r="I30" s="225"/>
      <c r="J30" s="225"/>
    </row>
    <row r="31" spans="1:57" ht="20.100000000000001" customHeight="1">
      <c r="B31" s="225"/>
      <c r="C31" s="225"/>
      <c r="D31" s="225"/>
      <c r="E31" s="225"/>
      <c r="F31" s="225"/>
      <c r="G31" s="225"/>
      <c r="H31" s="225"/>
      <c r="I31" s="225"/>
      <c r="J31" s="225"/>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6"/>
  <sheetViews>
    <sheetView rightToLeft="1" view="pageBreakPreview" zoomScaleNormal="100" zoomScaleSheetLayoutView="100" workbookViewId="0">
      <selection activeCell="P3" sqref="P3"/>
    </sheetView>
  </sheetViews>
  <sheetFormatPr defaultColWidth="9.140625" defaultRowHeight="20.100000000000001" customHeight="1"/>
  <cols>
    <col min="1" max="1" width="19.5703125" style="215" customWidth="1"/>
    <col min="2" max="2" width="7.85546875" style="215" customWidth="1"/>
    <col min="3" max="3" width="8.140625" style="215" customWidth="1"/>
    <col min="4" max="4" width="7.5703125" style="215" customWidth="1"/>
    <col min="5" max="5" width="7.85546875" style="215" customWidth="1"/>
    <col min="6" max="6" width="8" style="215" customWidth="1"/>
    <col min="7" max="7" width="8.7109375" style="215" customWidth="1"/>
    <col min="8" max="8" width="7.85546875" style="215" customWidth="1"/>
    <col min="9" max="9" width="8" style="215" customWidth="1"/>
    <col min="10" max="10" width="8.7109375" style="215" customWidth="1"/>
    <col min="11" max="11" width="7.85546875" style="215" customWidth="1"/>
    <col min="12" max="12" width="8" style="215" customWidth="1"/>
    <col min="13" max="13" width="8.7109375" style="215" customWidth="1"/>
    <col min="14" max="14" width="25.7109375" style="215" customWidth="1"/>
    <col min="15" max="15" width="9.140625" style="25"/>
    <col min="16" max="60" width="9.140625" style="26"/>
    <col min="61" max="16384" width="9.140625" style="12"/>
  </cols>
  <sheetData>
    <row r="1" spans="1:60" s="208" customFormat="1" ht="39.75" customHeight="1">
      <c r="A1" s="510" t="s">
        <v>651</v>
      </c>
      <c r="B1" s="451"/>
      <c r="C1" s="451"/>
      <c r="D1" s="451"/>
      <c r="E1" s="451"/>
      <c r="F1" s="451"/>
      <c r="G1" s="451"/>
      <c r="H1" s="451"/>
      <c r="I1" s="451"/>
      <c r="J1" s="451"/>
      <c r="K1" s="451"/>
      <c r="L1" s="451"/>
      <c r="M1" s="451"/>
      <c r="N1" s="451"/>
      <c r="O1" s="25"/>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row>
    <row r="2" spans="1:60" s="208" customFormat="1" ht="18">
      <c r="A2" s="497" t="s">
        <v>570</v>
      </c>
      <c r="B2" s="497"/>
      <c r="C2" s="497"/>
      <c r="D2" s="497"/>
      <c r="E2" s="497"/>
      <c r="F2" s="497"/>
      <c r="G2" s="497"/>
      <c r="H2" s="497"/>
      <c r="I2" s="497"/>
      <c r="J2" s="497"/>
      <c r="K2" s="497"/>
      <c r="L2" s="497"/>
      <c r="M2" s="497"/>
      <c r="N2" s="497"/>
      <c r="O2" s="25"/>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row>
    <row r="3" spans="1:60" s="208" customFormat="1" ht="33" customHeight="1">
      <c r="A3" s="452" t="s">
        <v>652</v>
      </c>
      <c r="B3" s="453"/>
      <c r="C3" s="453"/>
      <c r="D3" s="453"/>
      <c r="E3" s="453"/>
      <c r="F3" s="453"/>
      <c r="G3" s="453"/>
      <c r="H3" s="453"/>
      <c r="I3" s="453"/>
      <c r="J3" s="453"/>
      <c r="K3" s="453"/>
      <c r="L3" s="453"/>
      <c r="M3" s="453"/>
      <c r="N3" s="453"/>
      <c r="O3" s="25"/>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row>
    <row r="4" spans="1:60" s="208" customFormat="1" ht="14.25" customHeight="1">
      <c r="A4" s="453" t="s">
        <v>570</v>
      </c>
      <c r="B4" s="453"/>
      <c r="C4" s="453"/>
      <c r="D4" s="453"/>
      <c r="E4" s="453"/>
      <c r="F4" s="453"/>
      <c r="G4" s="453"/>
      <c r="H4" s="453"/>
      <c r="I4" s="453"/>
      <c r="J4" s="453"/>
      <c r="K4" s="453"/>
      <c r="L4" s="453"/>
      <c r="M4" s="453"/>
      <c r="N4" s="453"/>
      <c r="O4" s="25"/>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row>
    <row r="5" spans="1:60" s="211" customFormat="1" ht="15">
      <c r="A5" s="99" t="s">
        <v>686</v>
      </c>
      <c r="B5" s="100"/>
      <c r="C5" s="100"/>
      <c r="D5" s="100"/>
      <c r="E5" s="100"/>
      <c r="F5" s="100"/>
      <c r="G5" s="100"/>
      <c r="H5" s="100"/>
      <c r="I5" s="100"/>
      <c r="J5" s="100"/>
      <c r="K5" s="100"/>
      <c r="L5" s="100"/>
      <c r="M5" s="100"/>
      <c r="N5" s="101" t="s">
        <v>685</v>
      </c>
      <c r="O5" s="209"/>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210"/>
      <c r="AU5" s="210"/>
      <c r="AV5" s="210"/>
      <c r="AW5" s="210"/>
      <c r="AX5" s="210"/>
      <c r="AY5" s="210"/>
      <c r="AZ5" s="210"/>
      <c r="BA5" s="210"/>
      <c r="BB5" s="210"/>
      <c r="BC5" s="210"/>
      <c r="BD5" s="210"/>
      <c r="BE5" s="210"/>
      <c r="BF5" s="210"/>
      <c r="BG5" s="210"/>
      <c r="BH5" s="210"/>
    </row>
    <row r="6" spans="1:60" s="16" customFormat="1" ht="32.25" customHeight="1" thickBot="1">
      <c r="A6" s="511" t="s">
        <v>512</v>
      </c>
      <c r="B6" s="513">
        <v>2014</v>
      </c>
      <c r="C6" s="514"/>
      <c r="D6" s="515"/>
      <c r="E6" s="513">
        <v>2015</v>
      </c>
      <c r="F6" s="514"/>
      <c r="G6" s="515"/>
      <c r="H6" s="531">
        <v>2016</v>
      </c>
      <c r="I6" s="531"/>
      <c r="J6" s="531"/>
      <c r="K6" s="508" t="s">
        <v>639</v>
      </c>
      <c r="L6" s="508"/>
      <c r="M6" s="509"/>
      <c r="N6" s="516" t="s">
        <v>513</v>
      </c>
      <c r="O6" s="2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row>
    <row r="7" spans="1:60" s="27" customFormat="1" ht="24.75" customHeight="1">
      <c r="A7" s="512"/>
      <c r="B7" s="365" t="s">
        <v>239</v>
      </c>
      <c r="C7" s="365" t="s">
        <v>240</v>
      </c>
      <c r="D7" s="365" t="s">
        <v>266</v>
      </c>
      <c r="E7" s="365" t="s">
        <v>239</v>
      </c>
      <c r="F7" s="365" t="s">
        <v>240</v>
      </c>
      <c r="G7" s="365" t="s">
        <v>266</v>
      </c>
      <c r="H7" s="365" t="s">
        <v>239</v>
      </c>
      <c r="I7" s="365" t="s">
        <v>240</v>
      </c>
      <c r="J7" s="365" t="s">
        <v>266</v>
      </c>
      <c r="K7" s="206" t="s">
        <v>239</v>
      </c>
      <c r="L7" s="206" t="s">
        <v>240</v>
      </c>
      <c r="M7" s="206" t="s">
        <v>266</v>
      </c>
      <c r="N7" s="517"/>
      <c r="O7" s="25"/>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row>
    <row r="8" spans="1:60" s="30" customFormat="1" ht="21.75" customHeight="1" thickBot="1">
      <c r="A8" s="84" t="s">
        <v>697</v>
      </c>
      <c r="B8" s="267">
        <v>14</v>
      </c>
      <c r="C8" s="267">
        <v>9</v>
      </c>
      <c r="D8" s="258">
        <f>B8+C8</f>
        <v>23</v>
      </c>
      <c r="E8" s="267">
        <v>14</v>
      </c>
      <c r="F8" s="267">
        <v>9</v>
      </c>
      <c r="G8" s="258">
        <f>E8+F8</f>
        <v>23</v>
      </c>
      <c r="H8" s="267">
        <v>7</v>
      </c>
      <c r="I8" s="267">
        <v>4</v>
      </c>
      <c r="J8" s="258">
        <f>H8+I8</f>
        <v>11</v>
      </c>
      <c r="K8" s="267">
        <v>28</v>
      </c>
      <c r="L8" s="267">
        <v>6</v>
      </c>
      <c r="M8" s="258">
        <f>K8+L8</f>
        <v>34</v>
      </c>
      <c r="N8" s="347" t="s">
        <v>514</v>
      </c>
      <c r="O8" s="28"/>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row>
    <row r="9" spans="1:60" s="27" customFormat="1" ht="21.75" customHeight="1" thickBot="1">
      <c r="A9" s="85" t="s">
        <v>515</v>
      </c>
      <c r="B9" s="268">
        <v>12</v>
      </c>
      <c r="C9" s="268">
        <v>20</v>
      </c>
      <c r="D9" s="260">
        <f t="shared" ref="D9:D12" si="0">B9+C9</f>
        <v>32</v>
      </c>
      <c r="E9" s="268">
        <v>12</v>
      </c>
      <c r="F9" s="268">
        <v>20</v>
      </c>
      <c r="G9" s="260">
        <f t="shared" ref="G9:G12" si="1">E9+F9</f>
        <v>32</v>
      </c>
      <c r="H9" s="268">
        <v>26</v>
      </c>
      <c r="I9" s="268">
        <v>36</v>
      </c>
      <c r="J9" s="260">
        <f t="shared" ref="J9:J12" si="2">H9+I9</f>
        <v>62</v>
      </c>
      <c r="K9" s="268">
        <v>32</v>
      </c>
      <c r="L9" s="268">
        <v>31</v>
      </c>
      <c r="M9" s="260">
        <f t="shared" ref="M9:M24" si="3">K9+L9</f>
        <v>63</v>
      </c>
      <c r="N9" s="350" t="s">
        <v>516</v>
      </c>
      <c r="O9" s="25"/>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row>
    <row r="10" spans="1:60" s="30" customFormat="1" ht="21.75" customHeight="1" thickBot="1">
      <c r="A10" s="84" t="s">
        <v>517</v>
      </c>
      <c r="B10" s="267">
        <v>4</v>
      </c>
      <c r="C10" s="267">
        <v>1</v>
      </c>
      <c r="D10" s="258">
        <f t="shared" si="0"/>
        <v>5</v>
      </c>
      <c r="E10" s="267">
        <v>4</v>
      </c>
      <c r="F10" s="267">
        <v>1</v>
      </c>
      <c r="G10" s="258">
        <f t="shared" si="1"/>
        <v>5</v>
      </c>
      <c r="H10" s="267">
        <v>4</v>
      </c>
      <c r="I10" s="267">
        <v>2</v>
      </c>
      <c r="J10" s="258">
        <f t="shared" si="2"/>
        <v>6</v>
      </c>
      <c r="K10" s="267">
        <v>3</v>
      </c>
      <c r="L10" s="267">
        <v>0</v>
      </c>
      <c r="M10" s="258">
        <f t="shared" si="3"/>
        <v>3</v>
      </c>
      <c r="N10" s="347" t="s">
        <v>518</v>
      </c>
      <c r="O10" s="28"/>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row>
    <row r="11" spans="1:60" s="27" customFormat="1" ht="21.75" customHeight="1" thickBot="1">
      <c r="A11" s="85" t="s">
        <v>519</v>
      </c>
      <c r="B11" s="268">
        <v>22</v>
      </c>
      <c r="C11" s="268">
        <v>29</v>
      </c>
      <c r="D11" s="260">
        <f t="shared" si="0"/>
        <v>51</v>
      </c>
      <c r="E11" s="268">
        <v>22</v>
      </c>
      <c r="F11" s="268">
        <v>29</v>
      </c>
      <c r="G11" s="260">
        <f t="shared" si="1"/>
        <v>51</v>
      </c>
      <c r="H11" s="268">
        <v>14</v>
      </c>
      <c r="I11" s="268">
        <v>31</v>
      </c>
      <c r="J11" s="260">
        <f t="shared" si="2"/>
        <v>45</v>
      </c>
      <c r="K11" s="268">
        <v>20</v>
      </c>
      <c r="L11" s="268">
        <v>31</v>
      </c>
      <c r="M11" s="260">
        <f t="shared" si="3"/>
        <v>51</v>
      </c>
      <c r="N11" s="350" t="s">
        <v>540</v>
      </c>
      <c r="O11" s="25"/>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row>
    <row r="12" spans="1:60" s="30" customFormat="1" ht="24" customHeight="1" thickBot="1">
      <c r="A12" s="84" t="s">
        <v>520</v>
      </c>
      <c r="B12" s="267">
        <v>5</v>
      </c>
      <c r="C12" s="267">
        <v>98</v>
      </c>
      <c r="D12" s="258">
        <f t="shared" si="0"/>
        <v>103</v>
      </c>
      <c r="E12" s="267">
        <v>5</v>
      </c>
      <c r="F12" s="267">
        <v>98</v>
      </c>
      <c r="G12" s="258">
        <f t="shared" si="1"/>
        <v>103</v>
      </c>
      <c r="H12" s="267">
        <v>0</v>
      </c>
      <c r="I12" s="267">
        <v>2</v>
      </c>
      <c r="J12" s="258">
        <f t="shared" si="2"/>
        <v>2</v>
      </c>
      <c r="K12" s="267">
        <v>15</v>
      </c>
      <c r="L12" s="267">
        <v>146</v>
      </c>
      <c r="M12" s="258">
        <f t="shared" si="3"/>
        <v>161</v>
      </c>
      <c r="N12" s="347" t="s">
        <v>541</v>
      </c>
      <c r="O12" s="28"/>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row>
    <row r="13" spans="1:60" s="27" customFormat="1" ht="24" customHeight="1" thickBot="1">
      <c r="A13" s="85" t="s">
        <v>521</v>
      </c>
      <c r="B13" s="268">
        <v>14</v>
      </c>
      <c r="C13" s="268">
        <v>17</v>
      </c>
      <c r="D13" s="260">
        <f>B13+C13</f>
        <v>31</v>
      </c>
      <c r="E13" s="268">
        <v>14</v>
      </c>
      <c r="F13" s="268">
        <v>17</v>
      </c>
      <c r="G13" s="260">
        <f>E13+F13</f>
        <v>31</v>
      </c>
      <c r="H13" s="268">
        <v>1</v>
      </c>
      <c r="I13" s="268">
        <v>1</v>
      </c>
      <c r="J13" s="260">
        <f>H13+I13</f>
        <v>2</v>
      </c>
      <c r="K13" s="268">
        <v>0</v>
      </c>
      <c r="L13" s="268">
        <v>0</v>
      </c>
      <c r="M13" s="260">
        <f>K13+L13</f>
        <v>0</v>
      </c>
      <c r="N13" s="350" t="s">
        <v>522</v>
      </c>
      <c r="O13" s="2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row>
    <row r="14" spans="1:60" s="30" customFormat="1" ht="21.75" customHeight="1" thickBot="1">
      <c r="A14" s="84" t="s">
        <v>523</v>
      </c>
      <c r="B14" s="267">
        <v>17</v>
      </c>
      <c r="C14" s="267">
        <v>19</v>
      </c>
      <c r="D14" s="258">
        <f t="shared" ref="D14:D23" si="4">B14+C14</f>
        <v>36</v>
      </c>
      <c r="E14" s="267">
        <v>17</v>
      </c>
      <c r="F14" s="267">
        <v>19</v>
      </c>
      <c r="G14" s="258">
        <f t="shared" ref="G14:G24" si="5">E14+F14</f>
        <v>36</v>
      </c>
      <c r="H14" s="267">
        <v>68</v>
      </c>
      <c r="I14" s="267">
        <v>79</v>
      </c>
      <c r="J14" s="258">
        <f t="shared" ref="J14:J24" si="6">H14+I14</f>
        <v>147</v>
      </c>
      <c r="K14" s="267">
        <v>35</v>
      </c>
      <c r="L14" s="267">
        <v>32</v>
      </c>
      <c r="M14" s="258">
        <f t="shared" si="3"/>
        <v>67</v>
      </c>
      <c r="N14" s="347" t="s">
        <v>524</v>
      </c>
      <c r="O14" s="28"/>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row>
    <row r="15" spans="1:60" s="27" customFormat="1" ht="21.75" customHeight="1" thickBot="1">
      <c r="A15" s="85" t="s">
        <v>525</v>
      </c>
      <c r="B15" s="268">
        <v>34</v>
      </c>
      <c r="C15" s="268">
        <v>24</v>
      </c>
      <c r="D15" s="260">
        <f t="shared" si="4"/>
        <v>58</v>
      </c>
      <c r="E15" s="268">
        <v>34</v>
      </c>
      <c r="F15" s="268">
        <v>24</v>
      </c>
      <c r="G15" s="260">
        <f t="shared" si="5"/>
        <v>58</v>
      </c>
      <c r="H15" s="268">
        <v>13</v>
      </c>
      <c r="I15" s="268">
        <v>9</v>
      </c>
      <c r="J15" s="260">
        <f t="shared" si="6"/>
        <v>22</v>
      </c>
      <c r="K15" s="268">
        <v>29</v>
      </c>
      <c r="L15" s="268">
        <v>14</v>
      </c>
      <c r="M15" s="260">
        <f t="shared" si="3"/>
        <v>43</v>
      </c>
      <c r="N15" s="350" t="s">
        <v>526</v>
      </c>
      <c r="O15" s="25"/>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row>
    <row r="16" spans="1:60" s="30" customFormat="1" ht="21.75" customHeight="1" thickBot="1">
      <c r="A16" s="84" t="s">
        <v>527</v>
      </c>
      <c r="B16" s="267">
        <v>6</v>
      </c>
      <c r="C16" s="267">
        <v>74</v>
      </c>
      <c r="D16" s="258">
        <f t="shared" si="4"/>
        <v>80</v>
      </c>
      <c r="E16" s="267">
        <v>6</v>
      </c>
      <c r="F16" s="267">
        <v>81</v>
      </c>
      <c r="G16" s="258">
        <f t="shared" si="5"/>
        <v>87</v>
      </c>
      <c r="H16" s="267">
        <v>5</v>
      </c>
      <c r="I16" s="267">
        <v>78</v>
      </c>
      <c r="J16" s="258">
        <f t="shared" si="6"/>
        <v>83</v>
      </c>
      <c r="K16" s="267">
        <v>15</v>
      </c>
      <c r="L16" s="267">
        <v>66</v>
      </c>
      <c r="M16" s="258">
        <f t="shared" si="3"/>
        <v>81</v>
      </c>
      <c r="N16" s="347" t="s">
        <v>528</v>
      </c>
      <c r="O16" s="28"/>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row>
    <row r="17" spans="1:63" s="27" customFormat="1" ht="21.75" customHeight="1" thickBot="1">
      <c r="A17" s="85" t="s">
        <v>529</v>
      </c>
      <c r="B17" s="268">
        <v>54</v>
      </c>
      <c r="C17" s="268">
        <v>41</v>
      </c>
      <c r="D17" s="260">
        <f t="shared" si="4"/>
        <v>95</v>
      </c>
      <c r="E17" s="268">
        <v>59</v>
      </c>
      <c r="F17" s="268">
        <v>45</v>
      </c>
      <c r="G17" s="260">
        <f t="shared" si="5"/>
        <v>104</v>
      </c>
      <c r="H17" s="268">
        <v>5</v>
      </c>
      <c r="I17" s="268">
        <v>0</v>
      </c>
      <c r="J17" s="260">
        <f t="shared" si="6"/>
        <v>5</v>
      </c>
      <c r="K17" s="268">
        <v>47</v>
      </c>
      <c r="L17" s="268">
        <v>28</v>
      </c>
      <c r="M17" s="260">
        <f t="shared" si="3"/>
        <v>75</v>
      </c>
      <c r="N17" s="350" t="s">
        <v>530</v>
      </c>
      <c r="O17" s="25"/>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row>
    <row r="18" spans="1:63" s="30" customFormat="1" ht="21.75" customHeight="1" thickBot="1">
      <c r="A18" s="84" t="s">
        <v>531</v>
      </c>
      <c r="B18" s="267">
        <v>8</v>
      </c>
      <c r="C18" s="267">
        <v>99</v>
      </c>
      <c r="D18" s="258">
        <f t="shared" ref="D18" si="7">B18+C18</f>
        <v>107</v>
      </c>
      <c r="E18" s="267">
        <v>8</v>
      </c>
      <c r="F18" s="267">
        <v>111</v>
      </c>
      <c r="G18" s="258">
        <f t="shared" ref="G18" si="8">E18+F18</f>
        <v>119</v>
      </c>
      <c r="H18" s="267">
        <v>2</v>
      </c>
      <c r="I18" s="267">
        <v>0</v>
      </c>
      <c r="J18" s="258">
        <f t="shared" ref="J18" si="9">H18+I18</f>
        <v>2</v>
      </c>
      <c r="K18" s="267">
        <v>94</v>
      </c>
      <c r="L18" s="267">
        <v>243</v>
      </c>
      <c r="M18" s="258">
        <v>337</v>
      </c>
      <c r="N18" s="347" t="s">
        <v>532</v>
      </c>
      <c r="O18" s="28"/>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row>
    <row r="19" spans="1:63" s="27" customFormat="1" ht="21.75" customHeight="1" thickBot="1">
      <c r="A19" s="171" t="s">
        <v>619</v>
      </c>
      <c r="B19" s="387">
        <v>0</v>
      </c>
      <c r="C19" s="387">
        <v>0</v>
      </c>
      <c r="D19" s="260">
        <f t="shared" si="4"/>
        <v>0</v>
      </c>
      <c r="E19" s="387">
        <v>0</v>
      </c>
      <c r="F19" s="387">
        <v>0</v>
      </c>
      <c r="G19" s="260">
        <f t="shared" si="5"/>
        <v>0</v>
      </c>
      <c r="H19" s="387">
        <v>0</v>
      </c>
      <c r="I19" s="387">
        <v>0</v>
      </c>
      <c r="J19" s="260">
        <f t="shared" si="6"/>
        <v>0</v>
      </c>
      <c r="K19" s="387">
        <v>34</v>
      </c>
      <c r="L19" s="387">
        <v>40</v>
      </c>
      <c r="M19" s="260">
        <f t="shared" si="3"/>
        <v>74</v>
      </c>
      <c r="N19" s="348" t="s">
        <v>616</v>
      </c>
      <c r="O19" s="25"/>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row>
    <row r="20" spans="1:63" s="30" customFormat="1" ht="21.75" customHeight="1" thickBot="1">
      <c r="A20" s="372" t="s">
        <v>533</v>
      </c>
      <c r="B20" s="390">
        <v>49</v>
      </c>
      <c r="C20" s="390">
        <v>33</v>
      </c>
      <c r="D20" s="342">
        <f t="shared" si="4"/>
        <v>82</v>
      </c>
      <c r="E20" s="390">
        <v>49</v>
      </c>
      <c r="F20" s="390">
        <v>33</v>
      </c>
      <c r="G20" s="342">
        <f t="shared" si="5"/>
        <v>82</v>
      </c>
      <c r="H20" s="390">
        <v>49</v>
      </c>
      <c r="I20" s="390">
        <v>45</v>
      </c>
      <c r="J20" s="342">
        <f t="shared" si="6"/>
        <v>94</v>
      </c>
      <c r="K20" s="390">
        <v>19</v>
      </c>
      <c r="L20" s="390">
        <v>13</v>
      </c>
      <c r="M20" s="342">
        <f t="shared" si="3"/>
        <v>32</v>
      </c>
      <c r="N20" s="373" t="s">
        <v>534</v>
      </c>
      <c r="O20" s="28"/>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row>
    <row r="21" spans="1:63" s="27" customFormat="1" ht="21.75" customHeight="1" thickBot="1">
      <c r="A21" s="171" t="s">
        <v>698</v>
      </c>
      <c r="B21" s="387">
        <v>27</v>
      </c>
      <c r="C21" s="387">
        <v>51</v>
      </c>
      <c r="D21" s="260">
        <f t="shared" si="4"/>
        <v>78</v>
      </c>
      <c r="E21" s="387">
        <v>27</v>
      </c>
      <c r="F21" s="387">
        <v>51</v>
      </c>
      <c r="G21" s="260">
        <f t="shared" si="5"/>
        <v>78</v>
      </c>
      <c r="H21" s="387">
        <v>47</v>
      </c>
      <c r="I21" s="387">
        <v>107</v>
      </c>
      <c r="J21" s="260">
        <f t="shared" si="6"/>
        <v>154</v>
      </c>
      <c r="K21" s="387">
        <v>0</v>
      </c>
      <c r="L21" s="387">
        <v>0</v>
      </c>
      <c r="M21" s="260">
        <f t="shared" si="3"/>
        <v>0</v>
      </c>
      <c r="N21" s="348" t="s">
        <v>535</v>
      </c>
      <c r="O21" s="25"/>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row>
    <row r="22" spans="1:63" s="30" customFormat="1" ht="21.75" customHeight="1" thickBot="1">
      <c r="A22" s="372" t="s">
        <v>536</v>
      </c>
      <c r="B22" s="390">
        <v>19</v>
      </c>
      <c r="C22" s="390">
        <v>137</v>
      </c>
      <c r="D22" s="342">
        <f t="shared" si="4"/>
        <v>156</v>
      </c>
      <c r="E22" s="390">
        <v>19</v>
      </c>
      <c r="F22" s="390">
        <v>133</v>
      </c>
      <c r="G22" s="342">
        <f t="shared" si="5"/>
        <v>152</v>
      </c>
      <c r="H22" s="390">
        <v>0</v>
      </c>
      <c r="I22" s="390">
        <v>0</v>
      </c>
      <c r="J22" s="342">
        <f t="shared" si="6"/>
        <v>0</v>
      </c>
      <c r="K22" s="390">
        <v>70</v>
      </c>
      <c r="L22" s="390">
        <v>83</v>
      </c>
      <c r="M22" s="342">
        <f t="shared" si="3"/>
        <v>153</v>
      </c>
      <c r="N22" s="373" t="s">
        <v>537</v>
      </c>
      <c r="O22" s="28"/>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row>
    <row r="23" spans="1:63" ht="21.75" customHeight="1">
      <c r="A23" s="383" t="s">
        <v>618</v>
      </c>
      <c r="B23" s="388">
        <v>130</v>
      </c>
      <c r="C23" s="388">
        <v>171</v>
      </c>
      <c r="D23" s="389">
        <f t="shared" si="4"/>
        <v>301</v>
      </c>
      <c r="E23" s="388">
        <v>130</v>
      </c>
      <c r="F23" s="388">
        <v>171</v>
      </c>
      <c r="G23" s="389">
        <f t="shared" si="5"/>
        <v>301</v>
      </c>
      <c r="H23" s="388">
        <v>122</v>
      </c>
      <c r="I23" s="388">
        <v>214</v>
      </c>
      <c r="J23" s="389">
        <f t="shared" si="6"/>
        <v>336</v>
      </c>
      <c r="K23" s="388">
        <v>118</v>
      </c>
      <c r="L23" s="388">
        <v>210</v>
      </c>
      <c r="M23" s="389">
        <f t="shared" si="3"/>
        <v>328</v>
      </c>
      <c r="N23" s="384" t="s">
        <v>539</v>
      </c>
    </row>
    <row r="24" spans="1:63" ht="21.75" customHeight="1">
      <c r="A24" s="133" t="s">
        <v>615</v>
      </c>
      <c r="B24" s="278">
        <v>0</v>
      </c>
      <c r="C24" s="278">
        <v>0</v>
      </c>
      <c r="D24" s="279">
        <f>B24+C24</f>
        <v>0</v>
      </c>
      <c r="E24" s="278">
        <v>0</v>
      </c>
      <c r="F24" s="278">
        <v>0</v>
      </c>
      <c r="G24" s="279">
        <f t="shared" si="5"/>
        <v>0</v>
      </c>
      <c r="H24" s="278">
        <v>0</v>
      </c>
      <c r="I24" s="278">
        <v>0</v>
      </c>
      <c r="J24" s="279">
        <f t="shared" si="6"/>
        <v>0</v>
      </c>
      <c r="K24" s="278">
        <v>4</v>
      </c>
      <c r="L24" s="278">
        <v>12</v>
      </c>
      <c r="M24" s="279">
        <f t="shared" si="3"/>
        <v>16</v>
      </c>
      <c r="N24" s="351" t="s">
        <v>617</v>
      </c>
    </row>
    <row r="25" spans="1:63" ht="20.100000000000001" customHeight="1">
      <c r="A25" s="249" t="s">
        <v>50</v>
      </c>
      <c r="B25" s="277">
        <f t="shared" ref="B25:M25" si="10">SUM(B8:B24)</f>
        <v>415</v>
      </c>
      <c r="C25" s="277">
        <f t="shared" si="10"/>
        <v>823</v>
      </c>
      <c r="D25" s="277">
        <f t="shared" si="10"/>
        <v>1238</v>
      </c>
      <c r="E25" s="277">
        <f t="shared" si="10"/>
        <v>420</v>
      </c>
      <c r="F25" s="277">
        <f t="shared" si="10"/>
        <v>842</v>
      </c>
      <c r="G25" s="277">
        <f t="shared" si="10"/>
        <v>1262</v>
      </c>
      <c r="H25" s="277">
        <f t="shared" si="10"/>
        <v>363</v>
      </c>
      <c r="I25" s="277">
        <f t="shared" si="10"/>
        <v>608</v>
      </c>
      <c r="J25" s="277">
        <f t="shared" si="10"/>
        <v>971</v>
      </c>
      <c r="K25" s="277">
        <f t="shared" si="10"/>
        <v>563</v>
      </c>
      <c r="L25" s="277">
        <f t="shared" si="10"/>
        <v>955</v>
      </c>
      <c r="M25" s="277">
        <f t="shared" si="10"/>
        <v>1518</v>
      </c>
      <c r="N25" s="250" t="s">
        <v>12</v>
      </c>
    </row>
    <row r="26" spans="1:63" s="25" customFormat="1" ht="15">
      <c r="A26" s="432" t="s">
        <v>640</v>
      </c>
      <c r="B26" s="431"/>
      <c r="C26" s="431"/>
      <c r="D26" s="431"/>
      <c r="E26" s="431"/>
      <c r="F26" s="431"/>
      <c r="G26" s="431"/>
      <c r="H26" s="431"/>
      <c r="I26" s="431"/>
      <c r="J26" s="431"/>
      <c r="K26" s="431"/>
      <c r="L26" s="431"/>
      <c r="M26" s="431"/>
      <c r="N26" s="345" t="s">
        <v>641</v>
      </c>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12"/>
      <c r="BJ26" s="12"/>
      <c r="BK26" s="12"/>
    </row>
  </sheetData>
  <mergeCells count="10">
    <mergeCell ref="H6:J6"/>
    <mergeCell ref="A1:N1"/>
    <mergeCell ref="A2:N2"/>
    <mergeCell ref="A3:N3"/>
    <mergeCell ref="A4:N4"/>
    <mergeCell ref="A6:A7"/>
    <mergeCell ref="K6:M6"/>
    <mergeCell ref="N6:N7"/>
    <mergeCell ref="E6:G6"/>
    <mergeCell ref="B6:D6"/>
  </mergeCells>
  <printOptions horizontalCentered="1" verticalCentered="1"/>
  <pageMargins left="0" right="0" top="0" bottom="0" header="0" footer="0"/>
  <pageSetup paperSize="9" scale="95"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L1" sqref="L1"/>
    </sheetView>
  </sheetViews>
  <sheetFormatPr defaultColWidth="9.140625" defaultRowHeight="20.100000000000001" customHeight="1"/>
  <cols>
    <col min="1" max="1" width="23.42578125" style="215" customWidth="1"/>
    <col min="2" max="3" width="10.140625" style="215" customWidth="1"/>
    <col min="4" max="4" width="10" style="215" customWidth="1"/>
    <col min="5" max="5" width="9.28515625" style="215" customWidth="1"/>
    <col min="6" max="6" width="9.5703125" style="215" customWidth="1"/>
    <col min="7" max="7" width="8.7109375" style="215" customWidth="1"/>
    <col min="8" max="8" width="8.85546875" style="215" customWidth="1"/>
    <col min="9" max="10" width="8.7109375" style="215" customWidth="1"/>
    <col min="11" max="11" width="25.7109375" style="215" customWidth="1"/>
    <col min="12" max="55" width="9.140625" style="235"/>
    <col min="56" max="16384" width="9.140625" style="239"/>
  </cols>
  <sheetData>
    <row r="1" spans="1:55" s="208" customFormat="1" ht="39" customHeight="1">
      <c r="A1" s="510" t="s">
        <v>630</v>
      </c>
      <c r="B1" s="451"/>
      <c r="C1" s="451"/>
      <c r="D1" s="451"/>
      <c r="E1" s="451"/>
      <c r="F1" s="451"/>
      <c r="G1" s="451"/>
      <c r="H1" s="451"/>
      <c r="I1" s="451"/>
      <c r="J1" s="451"/>
      <c r="K1" s="451"/>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row>
    <row r="2" spans="1:55" s="208" customFormat="1" ht="18">
      <c r="A2" s="497">
        <v>2017</v>
      </c>
      <c r="B2" s="497"/>
      <c r="C2" s="497"/>
      <c r="D2" s="497"/>
      <c r="E2" s="497"/>
      <c r="F2" s="497"/>
      <c r="G2" s="497"/>
      <c r="H2" s="497"/>
      <c r="I2" s="497"/>
      <c r="J2" s="497"/>
      <c r="K2" s="49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row>
    <row r="3" spans="1:55" s="208" customFormat="1" ht="34.5" customHeight="1">
      <c r="A3" s="452" t="s">
        <v>625</v>
      </c>
      <c r="B3" s="453"/>
      <c r="C3" s="453"/>
      <c r="D3" s="453"/>
      <c r="E3" s="453"/>
      <c r="F3" s="453"/>
      <c r="G3" s="453"/>
      <c r="H3" s="453"/>
      <c r="I3" s="453"/>
      <c r="J3" s="453"/>
      <c r="K3" s="453"/>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row>
    <row r="4" spans="1:55" s="208" customFormat="1" ht="18">
      <c r="A4" s="453">
        <v>2017</v>
      </c>
      <c r="B4" s="453"/>
      <c r="C4" s="453"/>
      <c r="D4" s="453"/>
      <c r="E4" s="453"/>
      <c r="F4" s="453"/>
      <c r="G4" s="453"/>
      <c r="H4" s="453"/>
      <c r="I4" s="453"/>
      <c r="J4" s="453"/>
      <c r="K4" s="453"/>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row>
    <row r="5" spans="1:55" s="19" customFormat="1" ht="15">
      <c r="A5" s="99" t="s">
        <v>687</v>
      </c>
      <c r="B5" s="100"/>
      <c r="C5" s="100"/>
      <c r="D5" s="100"/>
      <c r="E5" s="100"/>
      <c r="F5" s="100"/>
      <c r="G5" s="100"/>
      <c r="H5" s="100"/>
      <c r="I5" s="100"/>
      <c r="J5" s="100"/>
      <c r="K5" s="101" t="s">
        <v>688</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row>
    <row r="6" spans="1:55" s="211" customFormat="1" ht="20.25" customHeight="1" thickBot="1">
      <c r="A6" s="520" t="s">
        <v>512</v>
      </c>
      <c r="B6" s="523" t="s">
        <v>235</v>
      </c>
      <c r="C6" s="523"/>
      <c r="D6" s="523"/>
      <c r="E6" s="523"/>
      <c r="F6" s="523"/>
      <c r="G6" s="523"/>
      <c r="H6" s="523"/>
      <c r="I6" s="523"/>
      <c r="J6" s="536"/>
      <c r="K6" s="516" t="s">
        <v>513</v>
      </c>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c r="AK6" s="210"/>
      <c r="AL6" s="210"/>
      <c r="AM6" s="210"/>
      <c r="AN6" s="210"/>
      <c r="AO6" s="210"/>
      <c r="AP6" s="210"/>
      <c r="AQ6" s="210"/>
      <c r="AR6" s="210"/>
      <c r="AS6" s="210"/>
      <c r="AT6" s="210"/>
      <c r="AU6" s="210"/>
      <c r="AV6" s="210"/>
      <c r="AW6" s="210"/>
      <c r="AX6" s="210"/>
      <c r="AY6" s="210"/>
      <c r="AZ6" s="210"/>
      <c r="BA6" s="210"/>
      <c r="BB6" s="210"/>
      <c r="BC6" s="210"/>
    </row>
    <row r="7" spans="1:55" s="16" customFormat="1" ht="27.75" customHeight="1" thickBot="1">
      <c r="A7" s="521"/>
      <c r="B7" s="525" t="s">
        <v>236</v>
      </c>
      <c r="C7" s="525"/>
      <c r="D7" s="525"/>
      <c r="E7" s="525" t="s">
        <v>237</v>
      </c>
      <c r="F7" s="525"/>
      <c r="G7" s="525"/>
      <c r="H7" s="526" t="s">
        <v>238</v>
      </c>
      <c r="I7" s="526"/>
      <c r="J7" s="537"/>
      <c r="K7" s="524"/>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row>
    <row r="8" spans="1:55" s="236" customFormat="1" ht="24.75" customHeight="1">
      <c r="A8" s="522"/>
      <c r="B8" s="206" t="s">
        <v>239</v>
      </c>
      <c r="C8" s="206" t="s">
        <v>240</v>
      </c>
      <c r="D8" s="206" t="s">
        <v>266</v>
      </c>
      <c r="E8" s="206" t="s">
        <v>239</v>
      </c>
      <c r="F8" s="206" t="s">
        <v>240</v>
      </c>
      <c r="G8" s="206" t="s">
        <v>266</v>
      </c>
      <c r="H8" s="206" t="s">
        <v>239</v>
      </c>
      <c r="I8" s="206" t="s">
        <v>240</v>
      </c>
      <c r="J8" s="251" t="s">
        <v>266</v>
      </c>
      <c r="K8" s="517"/>
      <c r="L8" s="235"/>
      <c r="M8" s="235"/>
      <c r="N8" s="235"/>
      <c r="O8" s="235"/>
      <c r="P8" s="235"/>
      <c r="Q8" s="235"/>
      <c r="R8" s="235"/>
      <c r="S8" s="235"/>
      <c r="T8" s="235"/>
      <c r="U8" s="235"/>
      <c r="V8" s="235"/>
      <c r="W8" s="235"/>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row>
    <row r="9" spans="1:55" s="238" customFormat="1" ht="21" customHeight="1" thickBot="1">
      <c r="A9" s="84" t="s">
        <v>697</v>
      </c>
      <c r="B9" s="273">
        <v>2</v>
      </c>
      <c r="C9" s="273">
        <v>1</v>
      </c>
      <c r="D9" s="274">
        <f>B9+C9</f>
        <v>3</v>
      </c>
      <c r="E9" s="273">
        <v>26</v>
      </c>
      <c r="F9" s="273">
        <v>5</v>
      </c>
      <c r="G9" s="274">
        <f>E9+F9</f>
        <v>31</v>
      </c>
      <c r="H9" s="273">
        <f>(B9+E9)</f>
        <v>28</v>
      </c>
      <c r="I9" s="273">
        <f>(C9+F9)</f>
        <v>6</v>
      </c>
      <c r="J9" s="274">
        <f>SUM(H9:I9)</f>
        <v>34</v>
      </c>
      <c r="K9" s="347" t="s">
        <v>514</v>
      </c>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row>
    <row r="10" spans="1:55" s="236" customFormat="1" ht="21" customHeight="1" thickBot="1">
      <c r="A10" s="85" t="s">
        <v>515</v>
      </c>
      <c r="B10" s="259">
        <v>0</v>
      </c>
      <c r="C10" s="259">
        <v>6</v>
      </c>
      <c r="D10" s="284">
        <f t="shared" ref="D10:D23" si="0">B10+C10</f>
        <v>6</v>
      </c>
      <c r="E10" s="259">
        <v>32</v>
      </c>
      <c r="F10" s="259">
        <v>25</v>
      </c>
      <c r="G10" s="284">
        <f t="shared" ref="G10:G23" si="1">E10+F10</f>
        <v>57</v>
      </c>
      <c r="H10" s="259">
        <f t="shared" ref="H10:I23" si="2">(B10+E10)</f>
        <v>32</v>
      </c>
      <c r="I10" s="259">
        <f t="shared" si="2"/>
        <v>31</v>
      </c>
      <c r="J10" s="260">
        <f t="shared" ref="J10:J23" si="3">SUM(H10:I10)</f>
        <v>63</v>
      </c>
      <c r="K10" s="350" t="s">
        <v>516</v>
      </c>
      <c r="L10" s="235"/>
      <c r="M10" s="235"/>
      <c r="N10" s="235"/>
      <c r="O10" s="235"/>
      <c r="P10" s="235"/>
      <c r="Q10" s="235"/>
      <c r="R10" s="235"/>
      <c r="S10" s="235"/>
      <c r="T10" s="235"/>
      <c r="U10" s="235"/>
      <c r="V10" s="235"/>
      <c r="W10" s="235"/>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row>
    <row r="11" spans="1:55" s="238" customFormat="1" ht="21" customHeight="1" thickBot="1">
      <c r="A11" s="84" t="s">
        <v>517</v>
      </c>
      <c r="B11" s="273">
        <v>0</v>
      </c>
      <c r="C11" s="273">
        <v>0</v>
      </c>
      <c r="D11" s="274">
        <f t="shared" si="0"/>
        <v>0</v>
      </c>
      <c r="E11" s="273">
        <v>3</v>
      </c>
      <c r="F11" s="273">
        <v>0</v>
      </c>
      <c r="G11" s="274">
        <f t="shared" si="1"/>
        <v>3</v>
      </c>
      <c r="H11" s="273">
        <f t="shared" si="2"/>
        <v>3</v>
      </c>
      <c r="I11" s="273">
        <f t="shared" si="2"/>
        <v>0</v>
      </c>
      <c r="J11" s="274">
        <f t="shared" si="3"/>
        <v>3</v>
      </c>
      <c r="K11" s="347" t="s">
        <v>518</v>
      </c>
      <c r="L11" s="237"/>
      <c r="M11" s="237"/>
      <c r="N11" s="237"/>
      <c r="O11" s="237"/>
      <c r="P11" s="237"/>
      <c r="Q11" s="237"/>
      <c r="R11" s="237"/>
      <c r="S11" s="237"/>
      <c r="T11" s="237"/>
      <c r="U11" s="237"/>
      <c r="V11" s="237"/>
      <c r="W11" s="237"/>
      <c r="X11" s="237"/>
      <c r="Y11" s="237"/>
      <c r="Z11" s="237"/>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row>
    <row r="12" spans="1:55" s="236" customFormat="1" ht="21" customHeight="1" thickBot="1">
      <c r="A12" s="85" t="s">
        <v>519</v>
      </c>
      <c r="B12" s="259">
        <v>0</v>
      </c>
      <c r="C12" s="259">
        <v>1</v>
      </c>
      <c r="D12" s="284">
        <f t="shared" si="0"/>
        <v>1</v>
      </c>
      <c r="E12" s="259">
        <v>20</v>
      </c>
      <c r="F12" s="259">
        <v>30</v>
      </c>
      <c r="G12" s="284">
        <f t="shared" si="1"/>
        <v>50</v>
      </c>
      <c r="H12" s="259">
        <f t="shared" si="2"/>
        <v>20</v>
      </c>
      <c r="I12" s="259">
        <f t="shared" si="2"/>
        <v>31</v>
      </c>
      <c r="J12" s="260">
        <f t="shared" si="3"/>
        <v>51</v>
      </c>
      <c r="K12" s="350" t="s">
        <v>540</v>
      </c>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row>
    <row r="13" spans="1:55" s="238" customFormat="1" ht="24" customHeight="1" thickBot="1">
      <c r="A13" s="84" t="s">
        <v>520</v>
      </c>
      <c r="B13" s="273">
        <v>0</v>
      </c>
      <c r="C13" s="273">
        <v>0</v>
      </c>
      <c r="D13" s="274">
        <f t="shared" si="0"/>
        <v>0</v>
      </c>
      <c r="E13" s="273">
        <v>15</v>
      </c>
      <c r="F13" s="273">
        <v>146</v>
      </c>
      <c r="G13" s="274">
        <f t="shared" si="1"/>
        <v>161</v>
      </c>
      <c r="H13" s="273">
        <f t="shared" si="2"/>
        <v>15</v>
      </c>
      <c r="I13" s="273">
        <f t="shared" si="2"/>
        <v>146</v>
      </c>
      <c r="J13" s="274">
        <f t="shared" si="3"/>
        <v>161</v>
      </c>
      <c r="K13" s="347" t="s">
        <v>541</v>
      </c>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row>
    <row r="14" spans="1:55" s="236" customFormat="1" ht="24" customHeight="1" thickBot="1">
      <c r="A14" s="171" t="s">
        <v>523</v>
      </c>
      <c r="B14" s="259">
        <v>0</v>
      </c>
      <c r="C14" s="259">
        <v>2</v>
      </c>
      <c r="D14" s="284">
        <f t="shared" si="0"/>
        <v>2</v>
      </c>
      <c r="E14" s="259">
        <v>35</v>
      </c>
      <c r="F14" s="259">
        <v>30</v>
      </c>
      <c r="G14" s="284">
        <f t="shared" si="1"/>
        <v>65</v>
      </c>
      <c r="H14" s="259">
        <f t="shared" si="2"/>
        <v>35</v>
      </c>
      <c r="I14" s="259">
        <f t="shared" si="2"/>
        <v>32</v>
      </c>
      <c r="J14" s="260">
        <f t="shared" si="3"/>
        <v>67</v>
      </c>
      <c r="K14" s="348" t="s">
        <v>524</v>
      </c>
      <c r="L14" s="235"/>
      <c r="M14" s="235"/>
      <c r="N14" s="235"/>
      <c r="O14" s="235"/>
      <c r="P14" s="235"/>
      <c r="Q14" s="235"/>
      <c r="R14" s="235"/>
      <c r="S14" s="235"/>
      <c r="T14" s="235"/>
      <c r="U14" s="235"/>
      <c r="V14" s="235"/>
      <c r="W14" s="235"/>
      <c r="X14" s="235"/>
      <c r="Y14" s="235"/>
      <c r="Z14" s="235"/>
      <c r="AA14" s="235"/>
      <c r="AB14" s="235"/>
      <c r="AC14" s="235"/>
      <c r="AD14" s="235"/>
      <c r="AE14" s="235"/>
      <c r="AF14" s="235"/>
      <c r="AG14" s="235"/>
      <c r="AH14" s="235"/>
      <c r="AI14" s="235"/>
      <c r="AJ14" s="235"/>
      <c r="AK14" s="235"/>
      <c r="AL14" s="235"/>
      <c r="AM14" s="235"/>
      <c r="AN14" s="235"/>
      <c r="AO14" s="235"/>
      <c r="AP14" s="235"/>
      <c r="AQ14" s="235"/>
      <c r="AR14" s="235"/>
      <c r="AS14" s="235"/>
      <c r="AT14" s="235"/>
      <c r="AU14" s="235"/>
      <c r="AV14" s="235"/>
      <c r="AW14" s="235"/>
      <c r="AX14" s="235"/>
      <c r="AY14" s="235"/>
      <c r="AZ14" s="235"/>
      <c r="BA14" s="235"/>
      <c r="BB14" s="235"/>
      <c r="BC14" s="235"/>
    </row>
    <row r="15" spans="1:55" s="238" customFormat="1" ht="21" customHeight="1" thickBot="1">
      <c r="A15" s="372" t="s">
        <v>525</v>
      </c>
      <c r="B15" s="273">
        <v>0</v>
      </c>
      <c r="C15" s="273">
        <v>1</v>
      </c>
      <c r="D15" s="274">
        <f t="shared" si="0"/>
        <v>1</v>
      </c>
      <c r="E15" s="273">
        <v>29</v>
      </c>
      <c r="F15" s="273">
        <v>13</v>
      </c>
      <c r="G15" s="274">
        <f t="shared" si="1"/>
        <v>42</v>
      </c>
      <c r="H15" s="273">
        <f t="shared" si="2"/>
        <v>29</v>
      </c>
      <c r="I15" s="273">
        <f t="shared" si="2"/>
        <v>14</v>
      </c>
      <c r="J15" s="274">
        <f t="shared" si="3"/>
        <v>43</v>
      </c>
      <c r="K15" s="373" t="s">
        <v>526</v>
      </c>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row>
    <row r="16" spans="1:55" s="236" customFormat="1" ht="21" customHeight="1" thickBot="1">
      <c r="A16" s="171" t="s">
        <v>527</v>
      </c>
      <c r="B16" s="259">
        <v>0</v>
      </c>
      <c r="C16" s="259">
        <v>3</v>
      </c>
      <c r="D16" s="284">
        <f t="shared" si="0"/>
        <v>3</v>
      </c>
      <c r="E16" s="259">
        <v>15</v>
      </c>
      <c r="F16" s="259">
        <v>63</v>
      </c>
      <c r="G16" s="284">
        <f t="shared" si="1"/>
        <v>78</v>
      </c>
      <c r="H16" s="259">
        <f t="shared" si="2"/>
        <v>15</v>
      </c>
      <c r="I16" s="259">
        <f t="shared" si="2"/>
        <v>66</v>
      </c>
      <c r="J16" s="260">
        <f t="shared" si="3"/>
        <v>81</v>
      </c>
      <c r="K16" s="348" t="s">
        <v>528</v>
      </c>
      <c r="L16" s="23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5"/>
      <c r="BA16" s="235"/>
      <c r="BB16" s="235"/>
      <c r="BC16" s="235"/>
    </row>
    <row r="17" spans="1:58" s="238" customFormat="1" ht="21" customHeight="1" thickBot="1">
      <c r="A17" s="372" t="s">
        <v>529</v>
      </c>
      <c r="B17" s="273">
        <v>0</v>
      </c>
      <c r="C17" s="273">
        <v>3</v>
      </c>
      <c r="D17" s="274">
        <f t="shared" si="0"/>
        <v>3</v>
      </c>
      <c r="E17" s="273">
        <v>47</v>
      </c>
      <c r="F17" s="273">
        <v>25</v>
      </c>
      <c r="G17" s="274">
        <f t="shared" si="1"/>
        <v>72</v>
      </c>
      <c r="H17" s="273">
        <f t="shared" si="2"/>
        <v>47</v>
      </c>
      <c r="I17" s="273">
        <f t="shared" si="2"/>
        <v>28</v>
      </c>
      <c r="J17" s="274">
        <f t="shared" si="3"/>
        <v>75</v>
      </c>
      <c r="K17" s="373" t="s">
        <v>530</v>
      </c>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row>
    <row r="18" spans="1:58" s="236" customFormat="1" ht="21" customHeight="1" thickBot="1">
      <c r="A18" s="171" t="s">
        <v>531</v>
      </c>
      <c r="B18" s="259">
        <v>0</v>
      </c>
      <c r="C18" s="259">
        <v>8</v>
      </c>
      <c r="D18" s="284">
        <f t="shared" si="0"/>
        <v>8</v>
      </c>
      <c r="E18" s="259">
        <v>94</v>
      </c>
      <c r="F18" s="259">
        <v>235</v>
      </c>
      <c r="G18" s="284">
        <f t="shared" si="1"/>
        <v>329</v>
      </c>
      <c r="H18" s="259">
        <f t="shared" si="2"/>
        <v>94</v>
      </c>
      <c r="I18" s="259">
        <f t="shared" si="2"/>
        <v>243</v>
      </c>
      <c r="J18" s="260">
        <f t="shared" si="3"/>
        <v>337</v>
      </c>
      <c r="K18" s="348" t="s">
        <v>532</v>
      </c>
      <c r="L18" s="235"/>
      <c r="M18" s="235"/>
      <c r="N18" s="235"/>
      <c r="O18" s="235"/>
      <c r="P18" s="235"/>
      <c r="Q18" s="235"/>
      <c r="R18" s="235"/>
      <c r="S18" s="235"/>
      <c r="T18" s="235"/>
      <c r="U18" s="235"/>
      <c r="V18" s="235"/>
      <c r="W18" s="235"/>
      <c r="X18" s="235"/>
      <c r="Y18" s="235"/>
      <c r="Z18" s="235"/>
      <c r="AA18" s="235"/>
      <c r="AB18" s="235"/>
      <c r="AC18" s="235"/>
      <c r="AD18" s="235"/>
      <c r="AE18" s="235"/>
      <c r="AF18" s="235"/>
      <c r="AG18" s="235"/>
      <c r="AH18" s="235"/>
      <c r="AI18" s="235"/>
      <c r="AJ18" s="235"/>
      <c r="AK18" s="235"/>
      <c r="AL18" s="235"/>
      <c r="AM18" s="235"/>
      <c r="AN18" s="235"/>
      <c r="AO18" s="235"/>
      <c r="AP18" s="235"/>
      <c r="AQ18" s="235"/>
      <c r="AR18" s="235"/>
      <c r="AS18" s="235"/>
      <c r="AT18" s="235"/>
      <c r="AU18" s="235"/>
      <c r="AV18" s="235"/>
      <c r="AW18" s="235"/>
      <c r="AX18" s="235"/>
      <c r="AY18" s="235"/>
      <c r="AZ18" s="235"/>
      <c r="BA18" s="235"/>
      <c r="BB18" s="235"/>
      <c r="BC18" s="235"/>
    </row>
    <row r="19" spans="1:58" s="238" customFormat="1" ht="21" customHeight="1" thickBot="1">
      <c r="A19" s="84" t="s">
        <v>614</v>
      </c>
      <c r="B19" s="273">
        <v>5</v>
      </c>
      <c r="C19" s="273">
        <v>5</v>
      </c>
      <c r="D19" s="274">
        <f t="shared" si="0"/>
        <v>10</v>
      </c>
      <c r="E19" s="273">
        <v>29</v>
      </c>
      <c r="F19" s="273">
        <v>35</v>
      </c>
      <c r="G19" s="274">
        <f t="shared" si="1"/>
        <v>64</v>
      </c>
      <c r="H19" s="273">
        <f t="shared" si="2"/>
        <v>34</v>
      </c>
      <c r="I19" s="273">
        <f t="shared" si="2"/>
        <v>40</v>
      </c>
      <c r="J19" s="274">
        <f t="shared" si="3"/>
        <v>74</v>
      </c>
      <c r="K19" s="347" t="s">
        <v>616</v>
      </c>
      <c r="L19" s="237"/>
      <c r="M19" s="237"/>
      <c r="N19" s="237"/>
      <c r="O19" s="237"/>
      <c r="P19" s="237"/>
      <c r="Q19" s="237"/>
      <c r="R19" s="237"/>
      <c r="S19" s="237"/>
      <c r="T19" s="237"/>
      <c r="U19" s="237"/>
      <c r="V19" s="237"/>
      <c r="W19" s="237"/>
      <c r="X19" s="237"/>
      <c r="Y19" s="237"/>
      <c r="Z19" s="237"/>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237"/>
      <c r="AW19" s="237"/>
      <c r="AX19" s="237"/>
      <c r="AY19" s="237"/>
      <c r="AZ19" s="237"/>
      <c r="BA19" s="237"/>
      <c r="BB19" s="237"/>
      <c r="BC19" s="237"/>
    </row>
    <row r="20" spans="1:58" s="236" customFormat="1" ht="21" customHeight="1" thickBot="1">
      <c r="A20" s="85" t="s">
        <v>533</v>
      </c>
      <c r="B20" s="259">
        <v>0</v>
      </c>
      <c r="C20" s="259">
        <v>1</v>
      </c>
      <c r="D20" s="284">
        <f t="shared" si="0"/>
        <v>1</v>
      </c>
      <c r="E20" s="259">
        <v>19</v>
      </c>
      <c r="F20" s="259">
        <v>12</v>
      </c>
      <c r="G20" s="284">
        <f t="shared" si="1"/>
        <v>31</v>
      </c>
      <c r="H20" s="259">
        <f t="shared" si="2"/>
        <v>19</v>
      </c>
      <c r="I20" s="259">
        <f t="shared" si="2"/>
        <v>13</v>
      </c>
      <c r="J20" s="260">
        <f t="shared" si="3"/>
        <v>32</v>
      </c>
      <c r="K20" s="350" t="s">
        <v>534</v>
      </c>
      <c r="L20" s="235"/>
      <c r="M20" s="235"/>
      <c r="N20" s="235"/>
      <c r="O20" s="235"/>
      <c r="P20" s="235"/>
      <c r="Q20" s="235"/>
      <c r="R20" s="235"/>
      <c r="S20" s="235"/>
      <c r="T20" s="235"/>
      <c r="U20" s="235"/>
      <c r="V20" s="235"/>
      <c r="W20" s="235"/>
      <c r="X20" s="235"/>
      <c r="Y20" s="235"/>
      <c r="Z20" s="235"/>
      <c r="AA20" s="235"/>
      <c r="AB20" s="235"/>
      <c r="AC20" s="235"/>
      <c r="AD20" s="235"/>
      <c r="AE20" s="235"/>
      <c r="AF20" s="235"/>
      <c r="AG20" s="235"/>
      <c r="AH20" s="235"/>
      <c r="AI20" s="235"/>
      <c r="AJ20" s="235"/>
      <c r="AK20" s="235"/>
      <c r="AL20" s="235"/>
      <c r="AM20" s="235"/>
      <c r="AN20" s="235"/>
      <c r="AO20" s="235"/>
      <c r="AP20" s="235"/>
      <c r="AQ20" s="235"/>
      <c r="AR20" s="235"/>
      <c r="AS20" s="235"/>
      <c r="AT20" s="235"/>
      <c r="AU20" s="235"/>
      <c r="AV20" s="235"/>
      <c r="AW20" s="235"/>
      <c r="AX20" s="235"/>
      <c r="AY20" s="235"/>
      <c r="AZ20" s="235"/>
      <c r="BA20" s="235"/>
      <c r="BB20" s="235"/>
      <c r="BC20" s="235"/>
    </row>
    <row r="21" spans="1:58" s="238" customFormat="1" ht="21" customHeight="1" thickBot="1">
      <c r="A21" s="372" t="s">
        <v>536</v>
      </c>
      <c r="B21" s="385">
        <v>1</v>
      </c>
      <c r="C21" s="385">
        <v>2</v>
      </c>
      <c r="D21" s="274">
        <f t="shared" si="0"/>
        <v>3</v>
      </c>
      <c r="E21" s="385">
        <v>69</v>
      </c>
      <c r="F21" s="385">
        <v>81</v>
      </c>
      <c r="G21" s="274">
        <f t="shared" si="1"/>
        <v>150</v>
      </c>
      <c r="H21" s="385">
        <f>(B21+E21)</f>
        <v>70</v>
      </c>
      <c r="I21" s="385">
        <f t="shared" si="2"/>
        <v>83</v>
      </c>
      <c r="J21" s="386">
        <f t="shared" si="3"/>
        <v>153</v>
      </c>
      <c r="K21" s="373" t="s">
        <v>537</v>
      </c>
      <c r="L21" s="237"/>
      <c r="M21" s="237"/>
      <c r="N21" s="237"/>
      <c r="O21" s="237"/>
      <c r="P21" s="237"/>
      <c r="Q21" s="237"/>
      <c r="R21" s="237"/>
      <c r="S21" s="237"/>
      <c r="T21" s="237"/>
      <c r="U21" s="237"/>
      <c r="V21" s="237"/>
      <c r="W21" s="237"/>
      <c r="X21" s="237"/>
      <c r="Y21" s="237"/>
      <c r="Z21" s="237"/>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237"/>
      <c r="AW21" s="237"/>
      <c r="AX21" s="237"/>
      <c r="AY21" s="237"/>
      <c r="AZ21" s="237"/>
      <c r="BA21" s="237"/>
      <c r="BB21" s="237"/>
      <c r="BC21" s="237"/>
    </row>
    <row r="22" spans="1:58" s="236" customFormat="1" ht="21" customHeight="1" thickBot="1">
      <c r="A22" s="383" t="s">
        <v>538</v>
      </c>
      <c r="B22" s="259">
        <v>0</v>
      </c>
      <c r="C22" s="259">
        <v>15</v>
      </c>
      <c r="D22" s="284">
        <f t="shared" si="0"/>
        <v>15</v>
      </c>
      <c r="E22" s="259">
        <v>118</v>
      </c>
      <c r="F22" s="259">
        <v>195</v>
      </c>
      <c r="G22" s="284">
        <f t="shared" si="1"/>
        <v>313</v>
      </c>
      <c r="H22" s="259">
        <f t="shared" ref="H22:H23" si="4">(B22+E22)</f>
        <v>118</v>
      </c>
      <c r="I22" s="259">
        <f t="shared" si="2"/>
        <v>210</v>
      </c>
      <c r="J22" s="260">
        <f t="shared" si="3"/>
        <v>328</v>
      </c>
      <c r="K22" s="384" t="s">
        <v>539</v>
      </c>
      <c r="L22" s="235"/>
      <c r="M22" s="235"/>
      <c r="N22" s="235"/>
      <c r="O22" s="235"/>
      <c r="P22" s="235"/>
      <c r="Q22" s="235"/>
      <c r="R22" s="235"/>
      <c r="S22" s="235"/>
      <c r="T22" s="235"/>
      <c r="U22" s="235"/>
      <c r="V22" s="235"/>
      <c r="W22" s="235"/>
      <c r="X22" s="235"/>
      <c r="Y22" s="235"/>
      <c r="Z22" s="235"/>
      <c r="AA22" s="235"/>
      <c r="AB22" s="235"/>
      <c r="AC22" s="235"/>
      <c r="AD22" s="235"/>
      <c r="AE22" s="235"/>
      <c r="AF22" s="235"/>
      <c r="AG22" s="235"/>
      <c r="AH22" s="235"/>
      <c r="AI22" s="235"/>
      <c r="AJ22" s="235"/>
      <c r="AK22" s="235"/>
      <c r="AL22" s="235"/>
      <c r="AM22" s="235"/>
      <c r="AN22" s="235"/>
      <c r="AO22" s="235"/>
      <c r="AP22" s="235"/>
      <c r="AQ22" s="235"/>
      <c r="AR22" s="235"/>
      <c r="AS22" s="235"/>
      <c r="AT22" s="235"/>
      <c r="AU22" s="235"/>
      <c r="AV22" s="235"/>
      <c r="AW22" s="235"/>
      <c r="AX22" s="235"/>
      <c r="AY22" s="235"/>
      <c r="AZ22" s="235"/>
      <c r="BA22" s="235"/>
      <c r="BB22" s="235"/>
      <c r="BC22" s="235"/>
    </row>
    <row r="23" spans="1:58" s="238" customFormat="1" ht="21" customHeight="1">
      <c r="A23" s="133" t="s">
        <v>615</v>
      </c>
      <c r="B23" s="275">
        <v>1</v>
      </c>
      <c r="C23" s="275">
        <v>8</v>
      </c>
      <c r="D23" s="276">
        <f t="shared" si="0"/>
        <v>9</v>
      </c>
      <c r="E23" s="275">
        <v>3</v>
      </c>
      <c r="F23" s="275">
        <v>4</v>
      </c>
      <c r="G23" s="276">
        <f t="shared" si="1"/>
        <v>7</v>
      </c>
      <c r="H23" s="275">
        <f t="shared" si="4"/>
        <v>4</v>
      </c>
      <c r="I23" s="275">
        <f t="shared" si="2"/>
        <v>12</v>
      </c>
      <c r="J23" s="276">
        <f t="shared" si="3"/>
        <v>16</v>
      </c>
      <c r="K23" s="351" t="s">
        <v>617</v>
      </c>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237"/>
      <c r="AZ23" s="237"/>
      <c r="BA23" s="237"/>
      <c r="BB23" s="237"/>
      <c r="BC23" s="237"/>
    </row>
    <row r="24" spans="1:58" s="12" customFormat="1" ht="24" customHeight="1">
      <c r="A24" s="249" t="s">
        <v>50</v>
      </c>
      <c r="B24" s="277">
        <f>SUM(B9:B23)</f>
        <v>9</v>
      </c>
      <c r="C24" s="266">
        <f t="shared" ref="C24:I24" si="5">SUM(C9:C23)</f>
        <v>56</v>
      </c>
      <c r="D24" s="266">
        <f t="shared" si="5"/>
        <v>65</v>
      </c>
      <c r="E24" s="266">
        <f t="shared" si="5"/>
        <v>554</v>
      </c>
      <c r="F24" s="266">
        <f t="shared" si="5"/>
        <v>899</v>
      </c>
      <c r="G24" s="266">
        <f t="shared" si="5"/>
        <v>1453</v>
      </c>
      <c r="H24" s="266">
        <f t="shared" si="5"/>
        <v>563</v>
      </c>
      <c r="I24" s="277">
        <f t="shared" si="5"/>
        <v>955</v>
      </c>
      <c r="J24" s="277">
        <f>SUM(J9:J23)</f>
        <v>1518</v>
      </c>
      <c r="K24" s="250" t="s">
        <v>12</v>
      </c>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row>
    <row r="25" spans="1:58" ht="20.100000000000001" customHeight="1">
      <c r="B25" s="225"/>
      <c r="C25" s="225"/>
      <c r="D25" s="225"/>
      <c r="E25" s="225"/>
      <c r="F25" s="225"/>
      <c r="G25" s="225"/>
      <c r="H25" s="225"/>
      <c r="I25" s="225"/>
      <c r="J25" s="225"/>
    </row>
    <row r="26" spans="1:58" ht="20.100000000000001" customHeight="1">
      <c r="B26" s="225"/>
      <c r="C26" s="225"/>
      <c r="D26" s="225"/>
      <c r="E26" s="225"/>
      <c r="F26" s="225"/>
      <c r="G26" s="225"/>
      <c r="H26" s="225"/>
      <c r="I26" s="225"/>
      <c r="J26" s="225"/>
    </row>
    <row r="27" spans="1:58" ht="20.100000000000001" customHeight="1">
      <c r="B27" s="225"/>
      <c r="C27" s="225"/>
      <c r="D27" s="225"/>
      <c r="E27" s="225"/>
      <c r="F27" s="225"/>
      <c r="G27" s="225"/>
      <c r="H27" s="225"/>
      <c r="I27" s="225"/>
      <c r="J27" s="225"/>
    </row>
    <row r="28" spans="1:58" ht="20.100000000000001" customHeight="1">
      <c r="B28" s="225"/>
      <c r="C28" s="225"/>
      <c r="D28" s="225"/>
      <c r="E28" s="225"/>
      <c r="F28" s="225"/>
      <c r="G28" s="225"/>
      <c r="H28" s="225"/>
      <c r="I28" s="225"/>
      <c r="J28" s="225"/>
    </row>
  </sheetData>
  <mergeCells count="10">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scale="9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37" customWidth="1"/>
    <col min="2" max="2" width="11.140625" style="41" customWidth="1"/>
    <col min="3" max="3" width="51.42578125" style="35" customWidth="1"/>
    <col min="4" max="256" width="9.140625" style="37"/>
    <col min="257" max="257" width="50.28515625" style="37" customWidth="1"/>
    <col min="258" max="258" width="11.140625" style="37" customWidth="1"/>
    <col min="259" max="259" width="50.28515625" style="37" customWidth="1"/>
    <col min="260" max="512" width="9.140625" style="37"/>
    <col min="513" max="513" width="50.28515625" style="37" customWidth="1"/>
    <col min="514" max="514" width="11.140625" style="37" customWidth="1"/>
    <col min="515" max="515" width="50.28515625" style="37" customWidth="1"/>
    <col min="516" max="768" width="9.140625" style="37"/>
    <col min="769" max="769" width="50.28515625" style="37" customWidth="1"/>
    <col min="770" max="770" width="11.140625" style="37" customWidth="1"/>
    <col min="771" max="771" width="50.28515625" style="37" customWidth="1"/>
    <col min="772" max="1024" width="9.140625" style="37"/>
    <col min="1025" max="1025" width="50.28515625" style="37" customWidth="1"/>
    <col min="1026" max="1026" width="11.140625" style="37" customWidth="1"/>
    <col min="1027" max="1027" width="50.28515625" style="37" customWidth="1"/>
    <col min="1028" max="1280" width="9.140625" style="37"/>
    <col min="1281" max="1281" width="50.28515625" style="37" customWidth="1"/>
    <col min="1282" max="1282" width="11.140625" style="37" customWidth="1"/>
    <col min="1283" max="1283" width="50.28515625" style="37" customWidth="1"/>
    <col min="1284" max="1536" width="9.140625" style="37"/>
    <col min="1537" max="1537" width="50.28515625" style="37" customWidth="1"/>
    <col min="1538" max="1538" width="11.140625" style="37" customWidth="1"/>
    <col min="1539" max="1539" width="50.28515625" style="37" customWidth="1"/>
    <col min="1540" max="1792" width="9.140625" style="37"/>
    <col min="1793" max="1793" width="50.28515625" style="37" customWidth="1"/>
    <col min="1794" max="1794" width="11.140625" style="37" customWidth="1"/>
    <col min="1795" max="1795" width="50.28515625" style="37" customWidth="1"/>
    <col min="1796" max="2048" width="9.140625" style="37"/>
    <col min="2049" max="2049" width="50.28515625" style="37" customWidth="1"/>
    <col min="2050" max="2050" width="11.140625" style="37" customWidth="1"/>
    <col min="2051" max="2051" width="50.28515625" style="37" customWidth="1"/>
    <col min="2052" max="2304" width="9.140625" style="37"/>
    <col min="2305" max="2305" width="50.28515625" style="37" customWidth="1"/>
    <col min="2306" max="2306" width="11.140625" style="37" customWidth="1"/>
    <col min="2307" max="2307" width="50.28515625" style="37" customWidth="1"/>
    <col min="2308" max="2560" width="9.140625" style="37"/>
    <col min="2561" max="2561" width="50.28515625" style="37" customWidth="1"/>
    <col min="2562" max="2562" width="11.140625" style="37" customWidth="1"/>
    <col min="2563" max="2563" width="50.28515625" style="37" customWidth="1"/>
    <col min="2564" max="2816" width="9.140625" style="37"/>
    <col min="2817" max="2817" width="50.28515625" style="37" customWidth="1"/>
    <col min="2818" max="2818" width="11.140625" style="37" customWidth="1"/>
    <col min="2819" max="2819" width="50.28515625" style="37" customWidth="1"/>
    <col min="2820" max="3072" width="9.140625" style="37"/>
    <col min="3073" max="3073" width="50.28515625" style="37" customWidth="1"/>
    <col min="3074" max="3074" width="11.140625" style="37" customWidth="1"/>
    <col min="3075" max="3075" width="50.28515625" style="37" customWidth="1"/>
    <col min="3076" max="3328" width="9.140625" style="37"/>
    <col min="3329" max="3329" width="50.28515625" style="37" customWidth="1"/>
    <col min="3330" max="3330" width="11.140625" style="37" customWidth="1"/>
    <col min="3331" max="3331" width="50.28515625" style="37" customWidth="1"/>
    <col min="3332" max="3584" width="9.140625" style="37"/>
    <col min="3585" max="3585" width="50.28515625" style="37" customWidth="1"/>
    <col min="3586" max="3586" width="11.140625" style="37" customWidth="1"/>
    <col min="3587" max="3587" width="50.28515625" style="37" customWidth="1"/>
    <col min="3588" max="3840" width="9.140625" style="37"/>
    <col min="3841" max="3841" width="50.28515625" style="37" customWidth="1"/>
    <col min="3842" max="3842" width="11.140625" style="37" customWidth="1"/>
    <col min="3843" max="3843" width="50.28515625" style="37" customWidth="1"/>
    <col min="3844" max="4096" width="9.140625" style="37"/>
    <col min="4097" max="4097" width="50.28515625" style="37" customWidth="1"/>
    <col min="4098" max="4098" width="11.140625" style="37" customWidth="1"/>
    <col min="4099" max="4099" width="50.28515625" style="37" customWidth="1"/>
    <col min="4100" max="4352" width="9.140625" style="37"/>
    <col min="4353" max="4353" width="50.28515625" style="37" customWidth="1"/>
    <col min="4354" max="4354" width="11.140625" style="37" customWidth="1"/>
    <col min="4355" max="4355" width="50.28515625" style="37" customWidth="1"/>
    <col min="4356" max="4608" width="9.140625" style="37"/>
    <col min="4609" max="4609" width="50.28515625" style="37" customWidth="1"/>
    <col min="4610" max="4610" width="11.140625" style="37" customWidth="1"/>
    <col min="4611" max="4611" width="50.28515625" style="37" customWidth="1"/>
    <col min="4612" max="4864" width="9.140625" style="37"/>
    <col min="4865" max="4865" width="50.28515625" style="37" customWidth="1"/>
    <col min="4866" max="4866" width="11.140625" style="37" customWidth="1"/>
    <col min="4867" max="4867" width="50.28515625" style="37" customWidth="1"/>
    <col min="4868" max="5120" width="9.140625" style="37"/>
    <col min="5121" max="5121" width="50.28515625" style="37" customWidth="1"/>
    <col min="5122" max="5122" width="11.140625" style="37" customWidth="1"/>
    <col min="5123" max="5123" width="50.28515625" style="37" customWidth="1"/>
    <col min="5124" max="5376" width="9.140625" style="37"/>
    <col min="5377" max="5377" width="50.28515625" style="37" customWidth="1"/>
    <col min="5378" max="5378" width="11.140625" style="37" customWidth="1"/>
    <col min="5379" max="5379" width="50.28515625" style="37" customWidth="1"/>
    <col min="5380" max="5632" width="9.140625" style="37"/>
    <col min="5633" max="5633" width="50.28515625" style="37" customWidth="1"/>
    <col min="5634" max="5634" width="11.140625" style="37" customWidth="1"/>
    <col min="5635" max="5635" width="50.28515625" style="37" customWidth="1"/>
    <col min="5636" max="5888" width="9.140625" style="37"/>
    <col min="5889" max="5889" width="50.28515625" style="37" customWidth="1"/>
    <col min="5890" max="5890" width="11.140625" style="37" customWidth="1"/>
    <col min="5891" max="5891" width="50.28515625" style="37" customWidth="1"/>
    <col min="5892" max="6144" width="9.140625" style="37"/>
    <col min="6145" max="6145" width="50.28515625" style="37" customWidth="1"/>
    <col min="6146" max="6146" width="11.140625" style="37" customWidth="1"/>
    <col min="6147" max="6147" width="50.28515625" style="37" customWidth="1"/>
    <col min="6148" max="6400" width="9.140625" style="37"/>
    <col min="6401" max="6401" width="50.28515625" style="37" customWidth="1"/>
    <col min="6402" max="6402" width="11.140625" style="37" customWidth="1"/>
    <col min="6403" max="6403" width="50.28515625" style="37" customWidth="1"/>
    <col min="6404" max="6656" width="9.140625" style="37"/>
    <col min="6657" max="6657" width="50.28515625" style="37" customWidth="1"/>
    <col min="6658" max="6658" width="11.140625" style="37" customWidth="1"/>
    <col min="6659" max="6659" width="50.28515625" style="37" customWidth="1"/>
    <col min="6660" max="6912" width="9.140625" style="37"/>
    <col min="6913" max="6913" width="50.28515625" style="37" customWidth="1"/>
    <col min="6914" max="6914" width="11.140625" style="37" customWidth="1"/>
    <col min="6915" max="6915" width="50.28515625" style="37" customWidth="1"/>
    <col min="6916" max="7168" width="9.140625" style="37"/>
    <col min="7169" max="7169" width="50.28515625" style="37" customWidth="1"/>
    <col min="7170" max="7170" width="11.140625" style="37" customWidth="1"/>
    <col min="7171" max="7171" width="50.28515625" style="37" customWidth="1"/>
    <col min="7172" max="7424" width="9.140625" style="37"/>
    <col min="7425" max="7425" width="50.28515625" style="37" customWidth="1"/>
    <col min="7426" max="7426" width="11.140625" style="37" customWidth="1"/>
    <col min="7427" max="7427" width="50.28515625" style="37" customWidth="1"/>
    <col min="7428" max="7680" width="9.140625" style="37"/>
    <col min="7681" max="7681" width="50.28515625" style="37" customWidth="1"/>
    <col min="7682" max="7682" width="11.140625" style="37" customWidth="1"/>
    <col min="7683" max="7683" width="50.28515625" style="37" customWidth="1"/>
    <col min="7684" max="7936" width="9.140625" style="37"/>
    <col min="7937" max="7937" width="50.28515625" style="37" customWidth="1"/>
    <col min="7938" max="7938" width="11.140625" style="37" customWidth="1"/>
    <col min="7939" max="7939" width="50.28515625" style="37" customWidth="1"/>
    <col min="7940" max="8192" width="9.140625" style="37"/>
    <col min="8193" max="8193" width="50.28515625" style="37" customWidth="1"/>
    <col min="8194" max="8194" width="11.140625" style="37" customWidth="1"/>
    <col min="8195" max="8195" width="50.28515625" style="37" customWidth="1"/>
    <col min="8196" max="8448" width="9.140625" style="37"/>
    <col min="8449" max="8449" width="50.28515625" style="37" customWidth="1"/>
    <col min="8450" max="8450" width="11.140625" style="37" customWidth="1"/>
    <col min="8451" max="8451" width="50.28515625" style="37" customWidth="1"/>
    <col min="8452" max="8704" width="9.140625" style="37"/>
    <col min="8705" max="8705" width="50.28515625" style="37" customWidth="1"/>
    <col min="8706" max="8706" width="11.140625" style="37" customWidth="1"/>
    <col min="8707" max="8707" width="50.28515625" style="37" customWidth="1"/>
    <col min="8708" max="8960" width="9.140625" style="37"/>
    <col min="8961" max="8961" width="50.28515625" style="37" customWidth="1"/>
    <col min="8962" max="8962" width="11.140625" style="37" customWidth="1"/>
    <col min="8963" max="8963" width="50.28515625" style="37" customWidth="1"/>
    <col min="8964" max="9216" width="9.140625" style="37"/>
    <col min="9217" max="9217" width="50.28515625" style="37" customWidth="1"/>
    <col min="9218" max="9218" width="11.140625" style="37" customWidth="1"/>
    <col min="9219" max="9219" width="50.28515625" style="37" customWidth="1"/>
    <col min="9220" max="9472" width="9.140625" style="37"/>
    <col min="9473" max="9473" width="50.28515625" style="37" customWidth="1"/>
    <col min="9474" max="9474" width="11.140625" style="37" customWidth="1"/>
    <col min="9475" max="9475" width="50.28515625" style="37" customWidth="1"/>
    <col min="9476" max="9728" width="9.140625" style="37"/>
    <col min="9729" max="9729" width="50.28515625" style="37" customWidth="1"/>
    <col min="9730" max="9730" width="11.140625" style="37" customWidth="1"/>
    <col min="9731" max="9731" width="50.28515625" style="37" customWidth="1"/>
    <col min="9732" max="9984" width="9.140625" style="37"/>
    <col min="9985" max="9985" width="50.28515625" style="37" customWidth="1"/>
    <col min="9986" max="9986" width="11.140625" style="37" customWidth="1"/>
    <col min="9987" max="9987" width="50.28515625" style="37" customWidth="1"/>
    <col min="9988" max="10240" width="9.140625" style="37"/>
    <col min="10241" max="10241" width="50.28515625" style="37" customWidth="1"/>
    <col min="10242" max="10242" width="11.140625" style="37" customWidth="1"/>
    <col min="10243" max="10243" width="50.28515625" style="37" customWidth="1"/>
    <col min="10244" max="10496" width="9.140625" style="37"/>
    <col min="10497" max="10497" width="50.28515625" style="37" customWidth="1"/>
    <col min="10498" max="10498" width="11.140625" style="37" customWidth="1"/>
    <col min="10499" max="10499" width="50.28515625" style="37" customWidth="1"/>
    <col min="10500" max="10752" width="9.140625" style="37"/>
    <col min="10753" max="10753" width="50.28515625" style="37" customWidth="1"/>
    <col min="10754" max="10754" width="11.140625" style="37" customWidth="1"/>
    <col min="10755" max="10755" width="50.28515625" style="37" customWidth="1"/>
    <col min="10756" max="11008" width="9.140625" style="37"/>
    <col min="11009" max="11009" width="50.28515625" style="37" customWidth="1"/>
    <col min="11010" max="11010" width="11.140625" style="37" customWidth="1"/>
    <col min="11011" max="11011" width="50.28515625" style="37" customWidth="1"/>
    <col min="11012" max="11264" width="9.140625" style="37"/>
    <col min="11265" max="11265" width="50.28515625" style="37" customWidth="1"/>
    <col min="11266" max="11266" width="11.140625" style="37" customWidth="1"/>
    <col min="11267" max="11267" width="50.28515625" style="37" customWidth="1"/>
    <col min="11268" max="11520" width="9.140625" style="37"/>
    <col min="11521" max="11521" width="50.28515625" style="37" customWidth="1"/>
    <col min="11522" max="11522" width="11.140625" style="37" customWidth="1"/>
    <col min="11523" max="11523" width="50.28515625" style="37" customWidth="1"/>
    <col min="11524" max="11776" width="9.140625" style="37"/>
    <col min="11777" max="11777" width="50.28515625" style="37" customWidth="1"/>
    <col min="11778" max="11778" width="11.140625" style="37" customWidth="1"/>
    <col min="11779" max="11779" width="50.28515625" style="37" customWidth="1"/>
    <col min="11780" max="12032" width="9.140625" style="37"/>
    <col min="12033" max="12033" width="50.28515625" style="37" customWidth="1"/>
    <col min="12034" max="12034" width="11.140625" style="37" customWidth="1"/>
    <col min="12035" max="12035" width="50.28515625" style="37" customWidth="1"/>
    <col min="12036" max="12288" width="9.140625" style="37"/>
    <col min="12289" max="12289" width="50.28515625" style="37" customWidth="1"/>
    <col min="12290" max="12290" width="11.140625" style="37" customWidth="1"/>
    <col min="12291" max="12291" width="50.28515625" style="37" customWidth="1"/>
    <col min="12292" max="12544" width="9.140625" style="37"/>
    <col min="12545" max="12545" width="50.28515625" style="37" customWidth="1"/>
    <col min="12546" max="12546" width="11.140625" style="37" customWidth="1"/>
    <col min="12547" max="12547" width="50.28515625" style="37" customWidth="1"/>
    <col min="12548" max="12800" width="9.140625" style="37"/>
    <col min="12801" max="12801" width="50.28515625" style="37" customWidth="1"/>
    <col min="12802" max="12802" width="11.140625" style="37" customWidth="1"/>
    <col min="12803" max="12803" width="50.28515625" style="37" customWidth="1"/>
    <col min="12804" max="13056" width="9.140625" style="37"/>
    <col min="13057" max="13057" width="50.28515625" style="37" customWidth="1"/>
    <col min="13058" max="13058" width="11.140625" style="37" customWidth="1"/>
    <col min="13059" max="13059" width="50.28515625" style="37" customWidth="1"/>
    <col min="13060" max="13312" width="9.140625" style="37"/>
    <col min="13313" max="13313" width="50.28515625" style="37" customWidth="1"/>
    <col min="13314" max="13314" width="11.140625" style="37" customWidth="1"/>
    <col min="13315" max="13315" width="50.28515625" style="37" customWidth="1"/>
    <col min="13316" max="13568" width="9.140625" style="37"/>
    <col min="13569" max="13569" width="50.28515625" style="37" customWidth="1"/>
    <col min="13570" max="13570" width="11.140625" style="37" customWidth="1"/>
    <col min="13571" max="13571" width="50.28515625" style="37" customWidth="1"/>
    <col min="13572" max="13824" width="9.140625" style="37"/>
    <col min="13825" max="13825" width="50.28515625" style="37" customWidth="1"/>
    <col min="13826" max="13826" width="11.140625" style="37" customWidth="1"/>
    <col min="13827" max="13827" width="50.28515625" style="37" customWidth="1"/>
    <col min="13828" max="14080" width="9.140625" style="37"/>
    <col min="14081" max="14081" width="50.28515625" style="37" customWidth="1"/>
    <col min="14082" max="14082" width="11.140625" style="37" customWidth="1"/>
    <col min="14083" max="14083" width="50.28515625" style="37" customWidth="1"/>
    <col min="14084" max="14336" width="9.140625" style="37"/>
    <col min="14337" max="14337" width="50.28515625" style="37" customWidth="1"/>
    <col min="14338" max="14338" width="11.140625" style="37" customWidth="1"/>
    <col min="14339" max="14339" width="50.28515625" style="37" customWidth="1"/>
    <col min="14340" max="14592" width="9.140625" style="37"/>
    <col min="14593" max="14593" width="50.28515625" style="37" customWidth="1"/>
    <col min="14594" max="14594" width="11.140625" style="37" customWidth="1"/>
    <col min="14595" max="14595" width="50.28515625" style="37" customWidth="1"/>
    <col min="14596" max="14848" width="9.140625" style="37"/>
    <col min="14849" max="14849" width="50.28515625" style="37" customWidth="1"/>
    <col min="14850" max="14850" width="11.140625" style="37" customWidth="1"/>
    <col min="14851" max="14851" width="50.28515625" style="37" customWidth="1"/>
    <col min="14852" max="15104" width="9.140625" style="37"/>
    <col min="15105" max="15105" width="50.28515625" style="37" customWidth="1"/>
    <col min="15106" max="15106" width="11.140625" style="37" customWidth="1"/>
    <col min="15107" max="15107" width="50.28515625" style="37" customWidth="1"/>
    <col min="15108" max="15360" width="9.140625" style="37"/>
    <col min="15361" max="15361" width="50.28515625" style="37" customWidth="1"/>
    <col min="15362" max="15362" width="11.140625" style="37" customWidth="1"/>
    <col min="15363" max="15363" width="50.28515625" style="37" customWidth="1"/>
    <col min="15364" max="15616" width="9.140625" style="37"/>
    <col min="15617" max="15617" width="50.28515625" style="37" customWidth="1"/>
    <col min="15618" max="15618" width="11.140625" style="37" customWidth="1"/>
    <col min="15619" max="15619" width="50.28515625" style="37" customWidth="1"/>
    <col min="15620" max="15872" width="9.140625" style="37"/>
    <col min="15873" max="15873" width="50.28515625" style="37" customWidth="1"/>
    <col min="15874" max="15874" width="11.140625" style="37" customWidth="1"/>
    <col min="15875" max="15875" width="50.28515625" style="37" customWidth="1"/>
    <col min="15876" max="16128" width="9.140625" style="37"/>
    <col min="16129" max="16129" width="50.28515625" style="37" customWidth="1"/>
    <col min="16130" max="16130" width="11.140625" style="37" customWidth="1"/>
    <col min="16131" max="16131" width="50.28515625" style="37" customWidth="1"/>
    <col min="16132" max="16384" width="9.140625" style="37"/>
  </cols>
  <sheetData>
    <row r="2" spans="1:3" ht="29.25" customHeight="1">
      <c r="A2" s="109" t="s">
        <v>207</v>
      </c>
      <c r="B2" s="110" t="s">
        <v>270</v>
      </c>
      <c r="C2" s="111" t="s">
        <v>208</v>
      </c>
    </row>
    <row r="3" spans="1:3" s="49" customFormat="1" ht="23.25" thickBot="1">
      <c r="A3" s="105" t="s">
        <v>218</v>
      </c>
      <c r="B3" s="112">
        <v>1</v>
      </c>
      <c r="C3" s="116" t="s">
        <v>219</v>
      </c>
    </row>
    <row r="4" spans="1:3" s="38" customFormat="1" ht="24" thickTop="1" thickBot="1">
      <c r="A4" s="106" t="s">
        <v>220</v>
      </c>
      <c r="B4" s="113">
        <v>2</v>
      </c>
      <c r="C4" s="117" t="s">
        <v>221</v>
      </c>
    </row>
    <row r="5" spans="1:3" s="49" customFormat="1" ht="17.25" thickTop="1" thickBot="1">
      <c r="A5" s="107" t="s">
        <v>209</v>
      </c>
      <c r="B5" s="114">
        <v>3</v>
      </c>
      <c r="C5" s="118" t="s">
        <v>222</v>
      </c>
    </row>
    <row r="6" spans="1:3" s="38" customFormat="1" ht="27" thickTop="1" thickBot="1">
      <c r="A6" s="106" t="s">
        <v>223</v>
      </c>
      <c r="B6" s="113">
        <v>4</v>
      </c>
      <c r="C6" s="117" t="s">
        <v>224</v>
      </c>
    </row>
    <row r="7" spans="1:3" s="49" customFormat="1" ht="27" thickTop="1" thickBot="1">
      <c r="A7" s="107" t="s">
        <v>225</v>
      </c>
      <c r="B7" s="114">
        <v>5</v>
      </c>
      <c r="C7" s="118" t="s">
        <v>226</v>
      </c>
    </row>
    <row r="8" spans="1:3" s="38" customFormat="1" ht="27" thickTop="1" thickBot="1">
      <c r="A8" s="106" t="s">
        <v>227</v>
      </c>
      <c r="B8" s="113">
        <v>6</v>
      </c>
      <c r="C8" s="117" t="s">
        <v>228</v>
      </c>
    </row>
    <row r="9" spans="1:3" s="49" customFormat="1" ht="27" thickTop="1" thickBot="1">
      <c r="A9" s="107" t="s">
        <v>230</v>
      </c>
      <c r="B9" s="114">
        <v>7</v>
      </c>
      <c r="C9" s="118" t="s">
        <v>229</v>
      </c>
    </row>
    <row r="10" spans="1:3" s="38" customFormat="1" ht="27" thickTop="1" thickBot="1">
      <c r="A10" s="106" t="s">
        <v>233</v>
      </c>
      <c r="B10" s="113">
        <v>8</v>
      </c>
      <c r="C10" s="117" t="s">
        <v>210</v>
      </c>
    </row>
    <row r="11" spans="1:3" s="49" customFormat="1" ht="27" thickTop="1" thickBot="1">
      <c r="A11" s="107" t="s">
        <v>232</v>
      </c>
      <c r="B11" s="114">
        <v>9</v>
      </c>
      <c r="C11" s="118" t="s">
        <v>231</v>
      </c>
    </row>
    <row r="12" spans="1:3" s="38" customFormat="1" ht="27" thickTop="1" thickBot="1">
      <c r="A12" s="106" t="s">
        <v>294</v>
      </c>
      <c r="B12" s="113">
        <v>10</v>
      </c>
      <c r="C12" s="117" t="s">
        <v>330</v>
      </c>
    </row>
    <row r="13" spans="1:3" s="49" customFormat="1" ht="27" thickTop="1" thickBot="1">
      <c r="A13" s="107" t="s">
        <v>293</v>
      </c>
      <c r="B13" s="114">
        <v>11</v>
      </c>
      <c r="C13" s="118" t="s">
        <v>329</v>
      </c>
    </row>
    <row r="14" spans="1:3" s="38" customFormat="1" ht="27" thickTop="1" thickBot="1">
      <c r="A14" s="106" t="s">
        <v>295</v>
      </c>
      <c r="B14" s="113">
        <v>12</v>
      </c>
      <c r="C14" s="117" t="s">
        <v>328</v>
      </c>
    </row>
    <row r="15" spans="1:3" s="49" customFormat="1" ht="27" thickTop="1" thickBot="1">
      <c r="A15" s="107" t="s">
        <v>296</v>
      </c>
      <c r="B15" s="114">
        <v>13</v>
      </c>
      <c r="C15" s="118" t="s">
        <v>327</v>
      </c>
    </row>
    <row r="16" spans="1:3" s="38" customFormat="1" ht="27" thickTop="1" thickBot="1">
      <c r="A16" s="106" t="s">
        <v>297</v>
      </c>
      <c r="B16" s="113">
        <v>14</v>
      </c>
      <c r="C16" s="117" t="s">
        <v>326</v>
      </c>
    </row>
    <row r="17" spans="1:3" s="49" customFormat="1" ht="27" thickTop="1" thickBot="1">
      <c r="A17" s="107" t="s">
        <v>298</v>
      </c>
      <c r="B17" s="114">
        <v>15</v>
      </c>
      <c r="C17" s="118" t="s">
        <v>325</v>
      </c>
    </row>
    <row r="18" spans="1:3" s="38" customFormat="1" ht="27" thickTop="1" thickBot="1">
      <c r="A18" s="106" t="s">
        <v>299</v>
      </c>
      <c r="B18" s="113">
        <v>16</v>
      </c>
      <c r="C18" s="117" t="s">
        <v>324</v>
      </c>
    </row>
    <row r="19" spans="1:3" s="49" customFormat="1" ht="27" thickTop="1" thickBot="1">
      <c r="A19" s="107" t="s">
        <v>300</v>
      </c>
      <c r="B19" s="114">
        <v>17</v>
      </c>
      <c r="C19" s="118" t="s">
        <v>323</v>
      </c>
    </row>
    <row r="20" spans="1:3" s="38" customFormat="1" ht="27" thickTop="1" thickBot="1">
      <c r="A20" s="106" t="s">
        <v>301</v>
      </c>
      <c r="B20" s="113">
        <v>18</v>
      </c>
      <c r="C20" s="117" t="s">
        <v>322</v>
      </c>
    </row>
    <row r="21" spans="1:3" s="49" customFormat="1" ht="27" thickTop="1" thickBot="1">
      <c r="A21" s="107" t="s">
        <v>302</v>
      </c>
      <c r="B21" s="114">
        <v>19</v>
      </c>
      <c r="C21" s="118" t="s">
        <v>321</v>
      </c>
    </row>
    <row r="22" spans="1:3" s="38" customFormat="1" ht="27" thickTop="1" thickBot="1">
      <c r="A22" s="106" t="s">
        <v>303</v>
      </c>
      <c r="B22" s="113">
        <v>20</v>
      </c>
      <c r="C22" s="117" t="s">
        <v>320</v>
      </c>
    </row>
    <row r="23" spans="1:3" s="49" customFormat="1" ht="27" thickTop="1" thickBot="1">
      <c r="A23" s="107" t="s">
        <v>304</v>
      </c>
      <c r="B23" s="114">
        <v>21</v>
      </c>
      <c r="C23" s="118" t="s">
        <v>319</v>
      </c>
    </row>
    <row r="24" spans="1:3" s="38" customFormat="1" ht="27" thickTop="1" thickBot="1">
      <c r="A24" s="106" t="s">
        <v>305</v>
      </c>
      <c r="B24" s="113">
        <v>22</v>
      </c>
      <c r="C24" s="117" t="s">
        <v>318</v>
      </c>
    </row>
    <row r="25" spans="1:3" s="49" customFormat="1" ht="27" thickTop="1" thickBot="1">
      <c r="A25" s="107" t="s">
        <v>306</v>
      </c>
      <c r="B25" s="114">
        <v>23</v>
      </c>
      <c r="C25" s="118" t="s">
        <v>317</v>
      </c>
    </row>
    <row r="26" spans="1:3" s="38" customFormat="1" ht="27" thickTop="1" thickBot="1">
      <c r="A26" s="106" t="s">
        <v>307</v>
      </c>
      <c r="B26" s="113">
        <v>24</v>
      </c>
      <c r="C26" s="117" t="s">
        <v>316</v>
      </c>
    </row>
    <row r="27" spans="1:3" s="49" customFormat="1" ht="27" thickTop="1" thickBot="1">
      <c r="A27" s="107" t="s">
        <v>308</v>
      </c>
      <c r="B27" s="114">
        <v>25</v>
      </c>
      <c r="C27" s="118" t="s">
        <v>315</v>
      </c>
    </row>
    <row r="28" spans="1:3" s="38" customFormat="1" ht="27" thickTop="1" thickBot="1">
      <c r="A28" s="106" t="s">
        <v>309</v>
      </c>
      <c r="B28" s="113">
        <v>26</v>
      </c>
      <c r="C28" s="117" t="s">
        <v>314</v>
      </c>
    </row>
    <row r="29" spans="1:3" s="49" customFormat="1" ht="27" thickTop="1" thickBot="1">
      <c r="A29" s="107" t="s">
        <v>310</v>
      </c>
      <c r="B29" s="114">
        <v>27</v>
      </c>
      <c r="C29" s="118" t="s">
        <v>313</v>
      </c>
    </row>
    <row r="30" spans="1:3" s="38" customFormat="1" ht="26.25" thickTop="1">
      <c r="A30" s="108" t="s">
        <v>311</v>
      </c>
      <c r="B30" s="115">
        <v>28</v>
      </c>
      <c r="C30" s="119" t="s">
        <v>312</v>
      </c>
    </row>
    <row r="31" spans="1:3" ht="15.75">
      <c r="A31" s="39"/>
      <c r="C31" s="40"/>
    </row>
    <row r="32" spans="1:3" ht="15.75">
      <c r="A32" s="39"/>
      <c r="C32" s="40"/>
    </row>
    <row r="33" spans="1:3" ht="15.75">
      <c r="A33" s="39"/>
      <c r="C33" s="4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7"/>
  <sheetViews>
    <sheetView rightToLeft="1" view="pageBreakPreview" zoomScaleNormal="100" zoomScaleSheetLayoutView="100" workbookViewId="0">
      <selection activeCell="O3" sqref="O3"/>
    </sheetView>
  </sheetViews>
  <sheetFormatPr defaultColWidth="9.140625" defaultRowHeight="20.100000000000001" customHeight="1"/>
  <cols>
    <col min="1" max="1" width="16.140625" style="11" customWidth="1"/>
    <col min="2" max="2" width="6.85546875" style="12" bestFit="1" customWidth="1"/>
    <col min="3" max="3" width="6.85546875" style="11" bestFit="1" customWidth="1"/>
    <col min="4" max="4" width="7.85546875" style="11" customWidth="1"/>
    <col min="5" max="5" width="6.85546875" style="11" bestFit="1" customWidth="1"/>
    <col min="6" max="6" width="6.7109375" style="11" bestFit="1" customWidth="1"/>
    <col min="7" max="8" width="6.85546875" style="11" bestFit="1" customWidth="1"/>
    <col min="9" max="9" width="6.85546875" style="11" customWidth="1"/>
    <col min="10" max="10" width="6.85546875" style="11" bestFit="1" customWidth="1"/>
    <col min="11" max="11" width="19" style="11" customWidth="1"/>
    <col min="12" max="13" width="6.7109375" style="11" customWidth="1"/>
    <col min="14" max="14" width="3.5703125" style="11" customWidth="1"/>
    <col min="15" max="15" width="10.42578125" style="11" customWidth="1"/>
    <col min="16" max="16" width="9.85546875" style="11" bestFit="1" customWidth="1"/>
    <col min="17" max="17" width="25.7109375" style="11" customWidth="1"/>
    <col min="18" max="63" width="9.140625" style="17"/>
    <col min="64" max="16384" width="9.140625" style="11"/>
  </cols>
  <sheetData>
    <row r="1" spans="1:63" s="9" customFormat="1" ht="57" customHeight="1">
      <c r="A1" s="510" t="s">
        <v>656</v>
      </c>
      <c r="B1" s="451"/>
      <c r="C1" s="451"/>
      <c r="D1" s="451"/>
      <c r="E1" s="451"/>
      <c r="F1" s="451"/>
      <c r="G1" s="451"/>
      <c r="H1" s="451"/>
      <c r="I1" s="451"/>
      <c r="J1" s="451"/>
      <c r="K1" s="451"/>
      <c r="L1" s="13"/>
      <c r="M1" s="13"/>
      <c r="N1" s="13"/>
      <c r="O1" s="13"/>
      <c r="P1" s="13"/>
      <c r="Q1" s="13"/>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row>
    <row r="2" spans="1:63" s="9" customFormat="1" ht="18">
      <c r="A2" s="497" t="s">
        <v>653</v>
      </c>
      <c r="B2" s="497"/>
      <c r="C2" s="497"/>
      <c r="D2" s="497"/>
      <c r="E2" s="497"/>
      <c r="F2" s="497"/>
      <c r="G2" s="497"/>
      <c r="H2" s="497"/>
      <c r="I2" s="497"/>
      <c r="J2" s="497"/>
      <c r="K2" s="497"/>
      <c r="L2" s="14"/>
      <c r="M2" s="14"/>
      <c r="N2" s="14"/>
      <c r="O2" s="14"/>
      <c r="P2" s="14"/>
      <c r="Q2" s="14"/>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row>
    <row r="3" spans="1:63" s="9" customFormat="1" ht="54.75" customHeight="1">
      <c r="A3" s="452" t="s">
        <v>657</v>
      </c>
      <c r="B3" s="453"/>
      <c r="C3" s="453"/>
      <c r="D3" s="453"/>
      <c r="E3" s="453"/>
      <c r="F3" s="453"/>
      <c r="G3" s="453"/>
      <c r="H3" s="453"/>
      <c r="I3" s="453"/>
      <c r="J3" s="453"/>
      <c r="K3" s="453"/>
      <c r="L3" s="14"/>
      <c r="M3" s="14"/>
      <c r="N3" s="14"/>
      <c r="O3" s="14"/>
      <c r="P3" s="14"/>
      <c r="Q3" s="14"/>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row>
    <row r="4" spans="1:63" s="19" customFormat="1" ht="15.75">
      <c r="A4" s="453" t="s">
        <v>653</v>
      </c>
      <c r="B4" s="453"/>
      <c r="C4" s="453"/>
      <c r="D4" s="453"/>
      <c r="E4" s="453"/>
      <c r="F4" s="453"/>
      <c r="G4" s="453"/>
      <c r="H4" s="453"/>
      <c r="I4" s="453"/>
      <c r="J4" s="453"/>
      <c r="K4" s="453"/>
      <c r="Q4" s="2"/>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spans="1:63" s="22" customFormat="1" ht="15.75">
      <c r="A5" s="197" t="s">
        <v>689</v>
      </c>
      <c r="B5" s="498"/>
      <c r="C5" s="498"/>
      <c r="D5" s="498"/>
      <c r="E5" s="498"/>
      <c r="F5" s="498"/>
      <c r="G5" s="498"/>
      <c r="H5" s="498"/>
      <c r="I5" s="498"/>
      <c r="J5" s="498"/>
      <c r="K5" s="101" t="s">
        <v>690</v>
      </c>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63" s="16" customFormat="1" ht="22.5" customHeight="1">
      <c r="A6" s="499" t="s">
        <v>97</v>
      </c>
      <c r="B6" s="456" t="s">
        <v>235</v>
      </c>
      <c r="C6" s="456"/>
      <c r="D6" s="456"/>
      <c r="E6" s="456"/>
      <c r="F6" s="456"/>
      <c r="G6" s="456"/>
      <c r="H6" s="456"/>
      <c r="I6" s="456"/>
      <c r="J6" s="456"/>
      <c r="K6" s="502" t="s">
        <v>339</v>
      </c>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63" s="24" customFormat="1" ht="28.5" customHeight="1">
      <c r="A7" s="500"/>
      <c r="B7" s="456" t="s">
        <v>290</v>
      </c>
      <c r="C7" s="456"/>
      <c r="D7" s="456"/>
      <c r="E7" s="456" t="s">
        <v>291</v>
      </c>
      <c r="F7" s="456"/>
      <c r="G7" s="456"/>
      <c r="H7" s="458" t="s">
        <v>292</v>
      </c>
      <c r="I7" s="458"/>
      <c r="J7" s="458"/>
      <c r="K7" s="50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63" s="155" customFormat="1" ht="22.5" customHeight="1">
      <c r="A8" s="501"/>
      <c r="B8" s="392" t="s">
        <v>239</v>
      </c>
      <c r="C8" s="392" t="s">
        <v>240</v>
      </c>
      <c r="D8" s="392" t="s">
        <v>292</v>
      </c>
      <c r="E8" s="392" t="s">
        <v>239</v>
      </c>
      <c r="F8" s="392" t="s">
        <v>240</v>
      </c>
      <c r="G8" s="392" t="s">
        <v>266</v>
      </c>
      <c r="H8" s="392" t="s">
        <v>239</v>
      </c>
      <c r="I8" s="392" t="s">
        <v>240</v>
      </c>
      <c r="J8" s="392" t="s">
        <v>266</v>
      </c>
      <c r="K8" s="504"/>
      <c r="M8" s="156"/>
      <c r="N8" s="157"/>
      <c r="O8" s="156"/>
    </row>
    <row r="9" spans="1:63" s="30" customFormat="1" ht="21.95" customHeight="1" thickBot="1">
      <c r="A9" s="393" t="s">
        <v>338</v>
      </c>
      <c r="B9" s="102">
        <v>25</v>
      </c>
      <c r="C9" s="102">
        <v>22</v>
      </c>
      <c r="D9" s="50">
        <f>B9+C9</f>
        <v>47</v>
      </c>
      <c r="E9" s="102">
        <v>15</v>
      </c>
      <c r="F9" s="102">
        <v>11</v>
      </c>
      <c r="G9" s="50">
        <f>E9+F9</f>
        <v>26</v>
      </c>
      <c r="H9" s="102">
        <f>B9+E9</f>
        <v>40</v>
      </c>
      <c r="I9" s="102">
        <f>C9+F9</f>
        <v>33</v>
      </c>
      <c r="J9" s="50">
        <f>H9+I9</f>
        <v>73</v>
      </c>
      <c r="K9" s="401" t="s">
        <v>620</v>
      </c>
      <c r="L9" s="28"/>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row>
    <row r="10" spans="1:63" s="27" customFormat="1" ht="21.95" customHeight="1" thickBot="1">
      <c r="A10" s="394" t="s">
        <v>105</v>
      </c>
      <c r="B10" s="103">
        <v>268</v>
      </c>
      <c r="C10" s="103">
        <v>166</v>
      </c>
      <c r="D10" s="165">
        <f t="shared" ref="D10:D28" si="0">B10+C10</f>
        <v>434</v>
      </c>
      <c r="E10" s="103">
        <v>136</v>
      </c>
      <c r="F10" s="103">
        <v>100</v>
      </c>
      <c r="G10" s="165">
        <f t="shared" ref="G10:G29" si="1">E10+F10</f>
        <v>236</v>
      </c>
      <c r="H10" s="170">
        <f t="shared" ref="H10:I29" si="2">B10+E10</f>
        <v>404</v>
      </c>
      <c r="I10" s="170">
        <f t="shared" si="2"/>
        <v>266</v>
      </c>
      <c r="J10" s="165">
        <f t="shared" ref="J10:J29" si="3">H10+I10</f>
        <v>670</v>
      </c>
      <c r="K10" s="402" t="s">
        <v>105</v>
      </c>
      <c r="L10" s="25"/>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row>
    <row r="11" spans="1:63" s="30" customFormat="1" ht="21.95" customHeight="1" thickBot="1">
      <c r="A11" s="393" t="s">
        <v>107</v>
      </c>
      <c r="B11" s="102">
        <v>233</v>
      </c>
      <c r="C11" s="102">
        <v>238</v>
      </c>
      <c r="D11" s="50">
        <f t="shared" si="0"/>
        <v>471</v>
      </c>
      <c r="E11" s="102">
        <v>211</v>
      </c>
      <c r="F11" s="102">
        <v>144</v>
      </c>
      <c r="G11" s="50">
        <f t="shared" si="1"/>
        <v>355</v>
      </c>
      <c r="H11" s="102">
        <f t="shared" si="2"/>
        <v>444</v>
      </c>
      <c r="I11" s="102">
        <f t="shared" si="2"/>
        <v>382</v>
      </c>
      <c r="J11" s="50">
        <f t="shared" si="3"/>
        <v>826</v>
      </c>
      <c r="K11" s="401" t="s">
        <v>107</v>
      </c>
      <c r="L11" s="28"/>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row>
    <row r="12" spans="1:63" s="27" customFormat="1" ht="21.95" customHeight="1" thickBot="1">
      <c r="A12" s="394" t="s">
        <v>108</v>
      </c>
      <c r="B12" s="103">
        <v>273</v>
      </c>
      <c r="C12" s="103">
        <v>221</v>
      </c>
      <c r="D12" s="165">
        <f t="shared" si="0"/>
        <v>494</v>
      </c>
      <c r="E12" s="103">
        <v>189</v>
      </c>
      <c r="F12" s="103">
        <v>123</v>
      </c>
      <c r="G12" s="165">
        <f t="shared" si="1"/>
        <v>312</v>
      </c>
      <c r="H12" s="170">
        <f t="shared" si="2"/>
        <v>462</v>
      </c>
      <c r="I12" s="170">
        <f t="shared" si="2"/>
        <v>344</v>
      </c>
      <c r="J12" s="165">
        <f t="shared" si="3"/>
        <v>806</v>
      </c>
      <c r="K12" s="402" t="s">
        <v>108</v>
      </c>
      <c r="L12" s="25"/>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row>
    <row r="13" spans="1:63" s="30" customFormat="1" ht="21.95" customHeight="1" thickBot="1">
      <c r="A13" s="393" t="s">
        <v>109</v>
      </c>
      <c r="B13" s="102">
        <v>245</v>
      </c>
      <c r="C13" s="102">
        <v>213</v>
      </c>
      <c r="D13" s="50">
        <f t="shared" si="0"/>
        <v>458</v>
      </c>
      <c r="E13" s="102">
        <v>166</v>
      </c>
      <c r="F13" s="102">
        <v>101</v>
      </c>
      <c r="G13" s="50">
        <f t="shared" si="1"/>
        <v>267</v>
      </c>
      <c r="H13" s="102">
        <f t="shared" si="2"/>
        <v>411</v>
      </c>
      <c r="I13" s="102">
        <f t="shared" si="2"/>
        <v>314</v>
      </c>
      <c r="J13" s="50">
        <f t="shared" si="3"/>
        <v>725</v>
      </c>
      <c r="K13" s="401" t="s">
        <v>109</v>
      </c>
      <c r="L13" s="28"/>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row>
    <row r="14" spans="1:63" s="27" customFormat="1" ht="21.95" customHeight="1" thickBot="1">
      <c r="A14" s="394" t="s">
        <v>110</v>
      </c>
      <c r="B14" s="103">
        <v>244</v>
      </c>
      <c r="C14" s="103">
        <v>159</v>
      </c>
      <c r="D14" s="165">
        <f t="shared" si="0"/>
        <v>403</v>
      </c>
      <c r="E14" s="103">
        <v>140</v>
      </c>
      <c r="F14" s="103">
        <v>92</v>
      </c>
      <c r="G14" s="165">
        <f t="shared" si="1"/>
        <v>232</v>
      </c>
      <c r="H14" s="170">
        <f t="shared" si="2"/>
        <v>384</v>
      </c>
      <c r="I14" s="170">
        <f t="shared" si="2"/>
        <v>251</v>
      </c>
      <c r="J14" s="165">
        <f t="shared" si="3"/>
        <v>635</v>
      </c>
      <c r="K14" s="402" t="s">
        <v>110</v>
      </c>
      <c r="L14" s="25"/>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row>
    <row r="15" spans="1:63" s="30" customFormat="1" ht="21.95" customHeight="1" thickBot="1">
      <c r="A15" s="393" t="s">
        <v>111</v>
      </c>
      <c r="B15" s="102">
        <v>180</v>
      </c>
      <c r="C15" s="102">
        <v>184</v>
      </c>
      <c r="D15" s="50">
        <f t="shared" si="0"/>
        <v>364</v>
      </c>
      <c r="E15" s="102">
        <v>133</v>
      </c>
      <c r="F15" s="102">
        <v>70</v>
      </c>
      <c r="G15" s="50">
        <f t="shared" si="1"/>
        <v>203</v>
      </c>
      <c r="H15" s="102">
        <f t="shared" si="2"/>
        <v>313</v>
      </c>
      <c r="I15" s="102">
        <f t="shared" si="2"/>
        <v>254</v>
      </c>
      <c r="J15" s="50">
        <f t="shared" si="3"/>
        <v>567</v>
      </c>
      <c r="K15" s="401" t="s">
        <v>111</v>
      </c>
      <c r="L15" s="28"/>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row>
    <row r="16" spans="1:63" s="27" customFormat="1" ht="21.95" customHeight="1" thickBot="1">
      <c r="A16" s="394" t="s">
        <v>112</v>
      </c>
      <c r="B16" s="103">
        <v>198</v>
      </c>
      <c r="C16" s="103">
        <v>203</v>
      </c>
      <c r="D16" s="165">
        <f t="shared" si="0"/>
        <v>401</v>
      </c>
      <c r="E16" s="103">
        <v>98</v>
      </c>
      <c r="F16" s="103">
        <v>44</v>
      </c>
      <c r="G16" s="165">
        <f t="shared" si="1"/>
        <v>142</v>
      </c>
      <c r="H16" s="170">
        <f t="shared" si="2"/>
        <v>296</v>
      </c>
      <c r="I16" s="170">
        <f t="shared" si="2"/>
        <v>247</v>
      </c>
      <c r="J16" s="165">
        <f t="shared" si="3"/>
        <v>543</v>
      </c>
      <c r="K16" s="402" t="s">
        <v>112</v>
      </c>
      <c r="L16" s="25"/>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row>
    <row r="17" spans="1:63" s="30" customFormat="1" ht="21.95" customHeight="1" thickBot="1">
      <c r="A17" s="393" t="s">
        <v>113</v>
      </c>
      <c r="B17" s="102">
        <v>185</v>
      </c>
      <c r="C17" s="102">
        <v>276</v>
      </c>
      <c r="D17" s="50">
        <f t="shared" si="0"/>
        <v>461</v>
      </c>
      <c r="E17" s="102">
        <v>91</v>
      </c>
      <c r="F17" s="102">
        <v>42</v>
      </c>
      <c r="G17" s="50">
        <f t="shared" si="1"/>
        <v>133</v>
      </c>
      <c r="H17" s="102">
        <f t="shared" si="2"/>
        <v>276</v>
      </c>
      <c r="I17" s="102">
        <f t="shared" si="2"/>
        <v>318</v>
      </c>
      <c r="J17" s="50">
        <f t="shared" si="3"/>
        <v>594</v>
      </c>
      <c r="K17" s="401" t="s">
        <v>113</v>
      </c>
      <c r="L17" s="28"/>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row>
    <row r="18" spans="1:63" s="27" customFormat="1" ht="21.95" customHeight="1" thickBot="1">
      <c r="A18" s="394" t="s">
        <v>114</v>
      </c>
      <c r="B18" s="103">
        <v>163</v>
      </c>
      <c r="C18" s="103">
        <v>430</v>
      </c>
      <c r="D18" s="165">
        <f t="shared" si="0"/>
        <v>593</v>
      </c>
      <c r="E18" s="103">
        <v>65</v>
      </c>
      <c r="F18" s="103">
        <v>23</v>
      </c>
      <c r="G18" s="165">
        <f t="shared" si="1"/>
        <v>88</v>
      </c>
      <c r="H18" s="170">
        <f t="shared" si="2"/>
        <v>228</v>
      </c>
      <c r="I18" s="170">
        <f t="shared" si="2"/>
        <v>453</v>
      </c>
      <c r="J18" s="165">
        <f t="shared" si="3"/>
        <v>681</v>
      </c>
      <c r="K18" s="402" t="s">
        <v>114</v>
      </c>
      <c r="L18" s="25"/>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row>
    <row r="19" spans="1:63" s="27" customFormat="1" ht="21.95" customHeight="1" thickBot="1">
      <c r="A19" s="393" t="s">
        <v>115</v>
      </c>
      <c r="B19" s="102">
        <v>123</v>
      </c>
      <c r="C19" s="102">
        <v>593</v>
      </c>
      <c r="D19" s="50">
        <f t="shared" si="0"/>
        <v>716</v>
      </c>
      <c r="E19" s="102">
        <v>61</v>
      </c>
      <c r="F19" s="102">
        <v>17</v>
      </c>
      <c r="G19" s="50">
        <f t="shared" si="1"/>
        <v>78</v>
      </c>
      <c r="H19" s="102">
        <f t="shared" si="2"/>
        <v>184</v>
      </c>
      <c r="I19" s="102">
        <f t="shared" si="2"/>
        <v>610</v>
      </c>
      <c r="J19" s="50">
        <f t="shared" si="3"/>
        <v>794</v>
      </c>
      <c r="K19" s="401" t="s">
        <v>115</v>
      </c>
      <c r="L19" s="25"/>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row>
    <row r="20" spans="1:63" s="27" customFormat="1" ht="21.95" customHeight="1" thickBot="1">
      <c r="A20" s="394" t="s">
        <v>116</v>
      </c>
      <c r="B20" s="103">
        <v>107</v>
      </c>
      <c r="C20" s="103">
        <v>761</v>
      </c>
      <c r="D20" s="165">
        <f t="shared" si="0"/>
        <v>868</v>
      </c>
      <c r="E20" s="103">
        <v>38</v>
      </c>
      <c r="F20" s="103">
        <v>15</v>
      </c>
      <c r="G20" s="165">
        <f t="shared" si="1"/>
        <v>53</v>
      </c>
      <c r="H20" s="170">
        <f t="shared" si="2"/>
        <v>145</v>
      </c>
      <c r="I20" s="170">
        <f t="shared" si="2"/>
        <v>776</v>
      </c>
      <c r="J20" s="165">
        <f t="shared" si="3"/>
        <v>921</v>
      </c>
      <c r="K20" s="402" t="s">
        <v>116</v>
      </c>
      <c r="L20" s="25"/>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row>
    <row r="21" spans="1:63" s="27" customFormat="1" ht="21.95" customHeight="1" thickBot="1">
      <c r="A21" s="393" t="s">
        <v>117</v>
      </c>
      <c r="B21" s="102">
        <v>78</v>
      </c>
      <c r="C21" s="102">
        <v>547</v>
      </c>
      <c r="D21" s="50">
        <f t="shared" si="0"/>
        <v>625</v>
      </c>
      <c r="E21" s="102">
        <v>32</v>
      </c>
      <c r="F21" s="102">
        <v>22</v>
      </c>
      <c r="G21" s="50">
        <f t="shared" si="1"/>
        <v>54</v>
      </c>
      <c r="H21" s="102">
        <f t="shared" si="2"/>
        <v>110</v>
      </c>
      <c r="I21" s="102">
        <f t="shared" si="2"/>
        <v>569</v>
      </c>
      <c r="J21" s="50">
        <f t="shared" si="3"/>
        <v>679</v>
      </c>
      <c r="K21" s="401" t="s">
        <v>117</v>
      </c>
      <c r="L21" s="25"/>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row>
    <row r="22" spans="1:63" s="27" customFormat="1" ht="21.95" customHeight="1" thickBot="1">
      <c r="A22" s="395" t="s">
        <v>574</v>
      </c>
      <c r="B22" s="170">
        <v>53</v>
      </c>
      <c r="C22" s="170">
        <v>309</v>
      </c>
      <c r="D22" s="165">
        <f t="shared" si="0"/>
        <v>362</v>
      </c>
      <c r="E22" s="170">
        <v>27</v>
      </c>
      <c r="F22" s="170">
        <v>15</v>
      </c>
      <c r="G22" s="165">
        <f t="shared" si="1"/>
        <v>42</v>
      </c>
      <c r="H22" s="170">
        <f t="shared" si="2"/>
        <v>80</v>
      </c>
      <c r="I22" s="170">
        <f t="shared" si="2"/>
        <v>324</v>
      </c>
      <c r="J22" s="165">
        <f t="shared" si="3"/>
        <v>404</v>
      </c>
      <c r="K22" s="403" t="s">
        <v>118</v>
      </c>
      <c r="L22" s="25"/>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row>
    <row r="23" spans="1:63" s="27" customFormat="1" ht="21.95" customHeight="1" thickBot="1">
      <c r="A23" s="396" t="s">
        <v>575</v>
      </c>
      <c r="B23" s="366">
        <v>42</v>
      </c>
      <c r="C23" s="366">
        <v>246</v>
      </c>
      <c r="D23" s="50">
        <f t="shared" si="0"/>
        <v>288</v>
      </c>
      <c r="E23" s="366">
        <v>30</v>
      </c>
      <c r="F23" s="366">
        <v>12</v>
      </c>
      <c r="G23" s="50">
        <f t="shared" si="1"/>
        <v>42</v>
      </c>
      <c r="H23" s="102">
        <f t="shared" si="2"/>
        <v>72</v>
      </c>
      <c r="I23" s="102">
        <f t="shared" si="2"/>
        <v>258</v>
      </c>
      <c r="J23" s="50">
        <f t="shared" si="3"/>
        <v>330</v>
      </c>
      <c r="K23" s="404" t="s">
        <v>119</v>
      </c>
      <c r="L23" s="25"/>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row>
    <row r="24" spans="1:63" s="27" customFormat="1" ht="21.95" customHeight="1" thickBot="1">
      <c r="A24" s="395" t="s">
        <v>576</v>
      </c>
      <c r="B24" s="170">
        <v>52</v>
      </c>
      <c r="C24" s="170">
        <v>188</v>
      </c>
      <c r="D24" s="165">
        <f t="shared" si="0"/>
        <v>240</v>
      </c>
      <c r="E24" s="170">
        <v>30</v>
      </c>
      <c r="F24" s="170">
        <v>12</v>
      </c>
      <c r="G24" s="165">
        <f t="shared" si="1"/>
        <v>42</v>
      </c>
      <c r="H24" s="170">
        <f t="shared" si="2"/>
        <v>82</v>
      </c>
      <c r="I24" s="170">
        <f t="shared" si="2"/>
        <v>200</v>
      </c>
      <c r="J24" s="165">
        <f t="shared" si="3"/>
        <v>282</v>
      </c>
      <c r="K24" s="403" t="s">
        <v>120</v>
      </c>
      <c r="L24" s="25"/>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row>
    <row r="25" spans="1:63" s="30" customFormat="1" ht="21.95" customHeight="1" thickBot="1">
      <c r="A25" s="397" t="s">
        <v>577</v>
      </c>
      <c r="B25" s="201">
        <v>44</v>
      </c>
      <c r="C25" s="201">
        <v>140</v>
      </c>
      <c r="D25" s="50">
        <f t="shared" si="0"/>
        <v>184</v>
      </c>
      <c r="E25" s="201">
        <v>6</v>
      </c>
      <c r="F25" s="201">
        <v>13</v>
      </c>
      <c r="G25" s="50">
        <f t="shared" si="1"/>
        <v>19</v>
      </c>
      <c r="H25" s="102">
        <f t="shared" si="2"/>
        <v>50</v>
      </c>
      <c r="I25" s="102">
        <f t="shared" si="2"/>
        <v>153</v>
      </c>
      <c r="J25" s="50">
        <f t="shared" si="3"/>
        <v>203</v>
      </c>
      <c r="K25" s="405" t="s">
        <v>582</v>
      </c>
      <c r="L25" s="28"/>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row>
    <row r="26" spans="1:63" s="27" customFormat="1" ht="21.95" customHeight="1" thickBot="1">
      <c r="A26" s="394" t="s">
        <v>578</v>
      </c>
      <c r="B26" s="103">
        <v>18</v>
      </c>
      <c r="C26" s="103">
        <v>76</v>
      </c>
      <c r="D26" s="165">
        <f t="shared" si="0"/>
        <v>94</v>
      </c>
      <c r="E26" s="103">
        <v>2</v>
      </c>
      <c r="F26" s="103">
        <v>5</v>
      </c>
      <c r="G26" s="165">
        <f t="shared" si="1"/>
        <v>7</v>
      </c>
      <c r="H26" s="170">
        <f t="shared" si="2"/>
        <v>20</v>
      </c>
      <c r="I26" s="170">
        <f t="shared" si="2"/>
        <v>81</v>
      </c>
      <c r="J26" s="165">
        <f t="shared" si="3"/>
        <v>101</v>
      </c>
      <c r="K26" s="402" t="s">
        <v>583</v>
      </c>
      <c r="L26" s="25"/>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row>
    <row r="27" spans="1:63" s="30" customFormat="1" ht="21.95" customHeight="1" thickBot="1">
      <c r="A27" s="397" t="s">
        <v>579</v>
      </c>
      <c r="B27" s="201">
        <v>23</v>
      </c>
      <c r="C27" s="201">
        <v>33</v>
      </c>
      <c r="D27" s="50">
        <f t="shared" si="0"/>
        <v>56</v>
      </c>
      <c r="E27" s="201">
        <v>3</v>
      </c>
      <c r="F27" s="201">
        <v>1</v>
      </c>
      <c r="G27" s="50">
        <f t="shared" si="1"/>
        <v>4</v>
      </c>
      <c r="H27" s="102">
        <f t="shared" si="2"/>
        <v>26</v>
      </c>
      <c r="I27" s="102">
        <f t="shared" si="2"/>
        <v>34</v>
      </c>
      <c r="J27" s="50">
        <f t="shared" si="3"/>
        <v>60</v>
      </c>
      <c r="K27" s="405" t="s">
        <v>584</v>
      </c>
      <c r="L27" s="28"/>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row>
    <row r="28" spans="1:63" s="27" customFormat="1" ht="21.95" customHeight="1">
      <c r="A28" s="398" t="s">
        <v>580</v>
      </c>
      <c r="B28" s="137">
        <v>9</v>
      </c>
      <c r="C28" s="137">
        <v>24</v>
      </c>
      <c r="D28" s="173">
        <f t="shared" si="0"/>
        <v>33</v>
      </c>
      <c r="E28" s="137">
        <v>1</v>
      </c>
      <c r="F28" s="137">
        <v>0</v>
      </c>
      <c r="G28" s="173">
        <f t="shared" si="1"/>
        <v>1</v>
      </c>
      <c r="H28" s="370">
        <f t="shared" si="2"/>
        <v>10</v>
      </c>
      <c r="I28" s="370">
        <f t="shared" si="2"/>
        <v>24</v>
      </c>
      <c r="J28" s="173">
        <f t="shared" si="3"/>
        <v>34</v>
      </c>
      <c r="K28" s="406" t="s">
        <v>581</v>
      </c>
      <c r="L28" s="25"/>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row>
    <row r="29" spans="1:63" s="30" customFormat="1" ht="21.95" customHeight="1">
      <c r="A29" s="399" t="s">
        <v>50</v>
      </c>
      <c r="B29" s="130">
        <f>B9+B10+B11+B12+B13+B15+B14+B16+B17+B18+B19+B20+B21+B22+B23+B24+B25+B26+B27+B28</f>
        <v>2563</v>
      </c>
      <c r="C29" s="130">
        <f t="shared" ref="C29:F29" si="4">C9+C10+C11+C12+C13+C15+C14+C16+C17+C18+C19+C20+C21+C22+C23+C24+C25+C26+C27+C28</f>
        <v>5029</v>
      </c>
      <c r="D29" s="130">
        <f t="shared" si="4"/>
        <v>7592</v>
      </c>
      <c r="E29" s="130">
        <f t="shared" si="4"/>
        <v>1474</v>
      </c>
      <c r="F29" s="130">
        <f t="shared" si="4"/>
        <v>862</v>
      </c>
      <c r="G29" s="130">
        <f t="shared" si="1"/>
        <v>2336</v>
      </c>
      <c r="H29" s="371">
        <f t="shared" si="2"/>
        <v>4037</v>
      </c>
      <c r="I29" s="371">
        <f t="shared" si="2"/>
        <v>5891</v>
      </c>
      <c r="J29" s="130">
        <f t="shared" si="3"/>
        <v>9928</v>
      </c>
      <c r="K29" s="400" t="s">
        <v>12</v>
      </c>
      <c r="L29" s="28"/>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row>
    <row r="30" spans="1:63" ht="12.75">
      <c r="A30" s="11" t="s">
        <v>655</v>
      </c>
      <c r="B30" s="147"/>
      <c r="D30" s="10"/>
      <c r="J30" s="10"/>
      <c r="K30" s="225" t="s">
        <v>661</v>
      </c>
      <c r="BF30" s="11"/>
      <c r="BG30" s="11"/>
      <c r="BH30" s="11"/>
      <c r="BI30" s="11"/>
      <c r="BJ30" s="11"/>
      <c r="BK30" s="11"/>
    </row>
    <row r="31" spans="1:63" ht="20.100000000000001" customHeight="1">
      <c r="B31" s="11"/>
      <c r="F31" s="10"/>
      <c r="N31" s="17"/>
      <c r="O31" s="17"/>
      <c r="P31" s="17"/>
      <c r="Q31" s="17"/>
      <c r="BB31" s="11"/>
      <c r="BC31" s="11"/>
      <c r="BD31" s="11"/>
      <c r="BE31" s="11"/>
      <c r="BF31" s="11"/>
      <c r="BG31" s="11"/>
      <c r="BH31" s="11"/>
      <c r="BI31" s="11"/>
      <c r="BJ31" s="11"/>
      <c r="BK31" s="11"/>
    </row>
    <row r="32" spans="1:63" ht="20.100000000000001" customHeight="1">
      <c r="B32" s="11"/>
      <c r="K32" s="139"/>
      <c r="N32" s="17"/>
      <c r="O32" s="17"/>
      <c r="P32" s="17"/>
      <c r="Q32" s="17"/>
      <c r="BB32" s="11"/>
      <c r="BC32" s="11"/>
      <c r="BD32" s="11"/>
      <c r="BE32" s="11"/>
      <c r="BF32" s="11"/>
      <c r="BG32" s="11"/>
      <c r="BH32" s="11"/>
      <c r="BI32" s="11"/>
      <c r="BJ32" s="11"/>
      <c r="BK32" s="11"/>
    </row>
    <row r="33" spans="1:63" ht="20.100000000000001" customHeight="1">
      <c r="A33" s="166"/>
      <c r="B33" s="11"/>
      <c r="N33" s="17"/>
      <c r="O33" s="17"/>
      <c r="P33" s="17"/>
      <c r="Q33" s="17"/>
      <c r="BB33" s="11"/>
      <c r="BC33" s="11"/>
      <c r="BD33" s="11"/>
      <c r="BE33" s="11"/>
      <c r="BF33" s="11"/>
      <c r="BG33" s="11"/>
      <c r="BH33" s="11"/>
      <c r="BI33" s="11"/>
      <c r="BJ33" s="11"/>
      <c r="BK33" s="11"/>
    </row>
    <row r="34" spans="1:63" ht="20.100000000000001" customHeight="1">
      <c r="A34" s="161"/>
      <c r="B34" s="147"/>
      <c r="C34" s="139"/>
      <c r="O34" s="139"/>
      <c r="BF34" s="11"/>
      <c r="BG34" s="11"/>
      <c r="BH34" s="11"/>
      <c r="BI34" s="11"/>
      <c r="BJ34" s="11"/>
      <c r="BK34" s="11"/>
    </row>
    <row r="35" spans="1:63" ht="20.100000000000001" customHeight="1">
      <c r="A35" s="161"/>
      <c r="B35" s="147"/>
      <c r="C35" s="139"/>
    </row>
    <row r="36" spans="1:63" ht="20.100000000000001" customHeight="1">
      <c r="A36" s="161"/>
      <c r="B36" s="147"/>
      <c r="C36" s="139"/>
    </row>
    <row r="37" spans="1:63" ht="20.100000000000001" customHeight="1">
      <c r="A37" s="161"/>
      <c r="B37" s="147"/>
      <c r="C37" s="139"/>
    </row>
    <row r="38" spans="1:63" ht="20.100000000000001" customHeight="1">
      <c r="A38" s="161"/>
      <c r="B38" s="147"/>
      <c r="C38" s="139"/>
    </row>
    <row r="39" spans="1:63" ht="20.100000000000001" customHeight="1">
      <c r="A39" s="161"/>
      <c r="B39" s="147"/>
      <c r="C39" s="139"/>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row>
    <row r="40" spans="1:63" ht="20.100000000000001" customHeight="1">
      <c r="A40" s="161"/>
      <c r="B40" s="147"/>
      <c r="C40" s="139"/>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row>
    <row r="41" spans="1:63" ht="20.100000000000001" customHeight="1">
      <c r="A41" s="161"/>
      <c r="B41" s="147"/>
      <c r="C41" s="139"/>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row>
    <row r="42" spans="1:63" ht="20.100000000000001" customHeight="1">
      <c r="A42" s="161"/>
      <c r="B42" s="147"/>
      <c r="C42" s="139"/>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row>
    <row r="43" spans="1:63" ht="20.100000000000001" customHeight="1">
      <c r="A43" s="161"/>
      <c r="B43" s="147"/>
      <c r="C43" s="139"/>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row>
    <row r="44" spans="1:63" ht="20.100000000000001" customHeight="1">
      <c r="A44" s="161"/>
      <c r="B44" s="147"/>
      <c r="C44" s="139"/>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row>
    <row r="45" spans="1:63" ht="20.100000000000001" customHeight="1" thickBot="1">
      <c r="A45" s="161"/>
      <c r="B45" s="147"/>
      <c r="C45" s="139"/>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row>
    <row r="46" spans="1:63" ht="20.100000000000001" customHeight="1">
      <c r="A46" s="160"/>
      <c r="B46" s="147"/>
      <c r="C46" s="139"/>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row>
    <row r="47" spans="1:63" ht="20.100000000000001" customHeight="1">
      <c r="B47" s="147"/>
      <c r="C47" s="14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5"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rightToLeft="1" view="pageBreakPreview" zoomScaleNormal="100" zoomScaleSheetLayoutView="100" workbookViewId="0">
      <selection activeCell="G1" sqref="G1"/>
    </sheetView>
  </sheetViews>
  <sheetFormatPr defaultColWidth="9.140625" defaultRowHeight="20.100000000000001" customHeight="1"/>
  <cols>
    <col min="1" max="1" width="21.28515625" style="215" customWidth="1"/>
    <col min="2" max="4" width="12.5703125" style="215" customWidth="1"/>
    <col min="5" max="5" width="27" style="215" customWidth="1"/>
    <col min="6" max="6" width="9.5703125" style="215" customWidth="1"/>
    <col min="7" max="7" width="8.7109375" style="215" customWidth="1"/>
    <col min="8" max="8" width="8.85546875" style="215" customWidth="1"/>
    <col min="9" max="10" width="8.7109375" style="215" customWidth="1"/>
    <col min="11" max="11" width="25.7109375" style="215" customWidth="1"/>
    <col min="12" max="12" width="9.140625" style="25"/>
    <col min="13" max="57" width="9.140625" style="235"/>
    <col min="58" max="16384" width="9.140625" style="239"/>
  </cols>
  <sheetData>
    <row r="1" spans="1:57" s="208" customFormat="1" ht="58.5" customHeight="1">
      <c r="A1" s="510" t="s">
        <v>658</v>
      </c>
      <c r="B1" s="510"/>
      <c r="C1" s="510"/>
      <c r="D1" s="510"/>
      <c r="E1" s="510"/>
      <c r="F1" s="367"/>
      <c r="G1" s="367"/>
      <c r="H1" s="367"/>
      <c r="I1" s="367"/>
      <c r="J1" s="367"/>
      <c r="K1" s="367"/>
      <c r="L1" s="25"/>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row>
    <row r="2" spans="1:57" s="245" customFormat="1" ht="18">
      <c r="A2" s="535" t="s">
        <v>653</v>
      </c>
      <c r="B2" s="535"/>
      <c r="C2" s="535"/>
      <c r="D2" s="535"/>
      <c r="E2" s="535"/>
      <c r="F2" s="368"/>
      <c r="G2" s="368"/>
      <c r="H2" s="368"/>
      <c r="I2" s="368"/>
      <c r="J2" s="368"/>
      <c r="K2" s="368"/>
      <c r="L2" s="243"/>
      <c r="M2" s="244"/>
      <c r="N2" s="244"/>
      <c r="O2" s="244"/>
      <c r="P2" s="244"/>
      <c r="Q2" s="244"/>
      <c r="R2" s="244"/>
      <c r="S2" s="244"/>
      <c r="T2" s="244"/>
      <c r="U2" s="244"/>
      <c r="V2" s="244"/>
      <c r="W2" s="244"/>
      <c r="X2" s="244"/>
      <c r="Y2" s="244"/>
      <c r="Z2" s="244"/>
      <c r="AA2" s="244"/>
      <c r="AB2" s="244"/>
      <c r="AC2" s="244"/>
      <c r="AD2" s="244"/>
      <c r="AE2" s="244"/>
      <c r="AF2" s="244"/>
      <c r="AG2" s="244"/>
      <c r="AH2" s="244"/>
      <c r="AI2" s="244"/>
      <c r="AJ2" s="244"/>
      <c r="AK2" s="244"/>
      <c r="AL2" s="244"/>
      <c r="AM2" s="244"/>
      <c r="AN2" s="244"/>
      <c r="AO2" s="244"/>
      <c r="AP2" s="244"/>
      <c r="AQ2" s="244"/>
      <c r="AR2" s="244"/>
      <c r="AS2" s="244"/>
      <c r="AT2" s="244"/>
      <c r="AU2" s="244"/>
      <c r="AV2" s="244"/>
      <c r="AW2" s="244"/>
      <c r="AX2" s="244"/>
      <c r="AY2" s="244"/>
      <c r="AZ2" s="244"/>
      <c r="BA2" s="244"/>
      <c r="BB2" s="244"/>
      <c r="BC2" s="244"/>
      <c r="BD2" s="244"/>
      <c r="BE2" s="244"/>
    </row>
    <row r="3" spans="1:57" s="208" customFormat="1" ht="52.5" customHeight="1">
      <c r="A3" s="452" t="s">
        <v>659</v>
      </c>
      <c r="B3" s="452"/>
      <c r="C3" s="452"/>
      <c r="D3" s="452"/>
      <c r="E3" s="452"/>
      <c r="F3" s="369"/>
      <c r="G3" s="369"/>
      <c r="H3" s="369"/>
      <c r="I3" s="369"/>
      <c r="J3" s="369"/>
      <c r="K3" s="369"/>
      <c r="L3" s="25"/>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row>
    <row r="4" spans="1:57" s="208" customFormat="1" ht="14.25" customHeight="1">
      <c r="A4" s="453" t="s">
        <v>653</v>
      </c>
      <c r="B4" s="453"/>
      <c r="C4" s="453"/>
      <c r="D4" s="453"/>
      <c r="E4" s="453"/>
      <c r="F4" s="369"/>
      <c r="G4" s="369"/>
      <c r="H4" s="369"/>
      <c r="I4" s="369"/>
      <c r="J4" s="369"/>
      <c r="K4" s="369"/>
      <c r="L4" s="25"/>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row>
    <row r="5" spans="1:57" s="19" customFormat="1" ht="15">
      <c r="A5" s="99" t="s">
        <v>691</v>
      </c>
      <c r="B5" s="100"/>
      <c r="C5" s="100"/>
      <c r="D5" s="100"/>
      <c r="E5" s="101" t="s">
        <v>692</v>
      </c>
      <c r="F5" s="100"/>
      <c r="G5" s="100"/>
      <c r="H5" s="100"/>
      <c r="I5" s="100"/>
      <c r="J5" s="100"/>
      <c r="L5" s="221"/>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row>
    <row r="6" spans="1:57" s="236" customFormat="1" ht="49.5" customHeight="1">
      <c r="A6" s="421" t="s">
        <v>633</v>
      </c>
      <c r="B6" s="391" t="s">
        <v>627</v>
      </c>
      <c r="C6" s="391" t="s">
        <v>628</v>
      </c>
      <c r="D6" s="391" t="s">
        <v>629</v>
      </c>
      <c r="E6" s="420" t="s">
        <v>632</v>
      </c>
      <c r="F6" s="25"/>
      <c r="G6" s="235"/>
      <c r="H6" s="235"/>
      <c r="I6" s="235"/>
      <c r="J6" s="235"/>
      <c r="K6" s="235"/>
      <c r="L6" s="235"/>
      <c r="M6" s="235"/>
      <c r="N6" s="235"/>
      <c r="O6" s="235"/>
      <c r="P6" s="235"/>
      <c r="Q6" s="235"/>
      <c r="R6" s="235"/>
      <c r="S6" s="235"/>
      <c r="T6" s="235"/>
      <c r="U6" s="235"/>
      <c r="V6" s="235"/>
      <c r="W6" s="235"/>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row>
    <row r="7" spans="1:57" s="238" customFormat="1" ht="23.25" customHeight="1" thickBot="1">
      <c r="A7" s="407" t="s">
        <v>193</v>
      </c>
      <c r="B7" s="216">
        <v>2563</v>
      </c>
      <c r="C7" s="216">
        <v>5029</v>
      </c>
      <c r="D7" s="217">
        <f t="shared" ref="D7:D12" si="0">B7+C7</f>
        <v>7592</v>
      </c>
      <c r="E7" s="410" t="s">
        <v>595</v>
      </c>
      <c r="F7" s="28"/>
      <c r="G7" s="237"/>
      <c r="H7" s="237"/>
      <c r="I7" s="237"/>
      <c r="J7" s="237"/>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7"/>
      <c r="AX7" s="237"/>
      <c r="AY7" s="237"/>
    </row>
    <row r="8" spans="1:57" s="238" customFormat="1" ht="23.25" customHeight="1" thickBot="1">
      <c r="A8" s="408" t="s">
        <v>589</v>
      </c>
      <c r="B8" s="416">
        <v>84</v>
      </c>
      <c r="C8" s="416">
        <v>55</v>
      </c>
      <c r="D8" s="218">
        <f t="shared" si="0"/>
        <v>139</v>
      </c>
      <c r="E8" s="411" t="s">
        <v>596</v>
      </c>
      <c r="F8" s="28"/>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7"/>
      <c r="AX8" s="237"/>
      <c r="AY8" s="237"/>
    </row>
    <row r="9" spans="1:57" s="236" customFormat="1" ht="23.25" customHeight="1" thickBot="1">
      <c r="A9" s="409" t="s">
        <v>590</v>
      </c>
      <c r="B9" s="366">
        <v>893</v>
      </c>
      <c r="C9" s="366">
        <v>539</v>
      </c>
      <c r="D9" s="417">
        <f t="shared" si="0"/>
        <v>1432</v>
      </c>
      <c r="E9" s="412" t="s">
        <v>597</v>
      </c>
      <c r="F9" s="25"/>
      <c r="G9" s="235"/>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row>
    <row r="10" spans="1:57" s="238" customFormat="1" ht="23.25" customHeight="1" thickBot="1">
      <c r="A10" s="408" t="s">
        <v>591</v>
      </c>
      <c r="B10" s="416">
        <v>443</v>
      </c>
      <c r="C10" s="416">
        <v>233</v>
      </c>
      <c r="D10" s="218">
        <f t="shared" si="0"/>
        <v>676</v>
      </c>
      <c r="E10" s="411" t="s">
        <v>598</v>
      </c>
      <c r="F10" s="28"/>
      <c r="G10" s="237"/>
      <c r="H10" s="237"/>
      <c r="I10" s="237"/>
      <c r="J10" s="237"/>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row>
    <row r="11" spans="1:57" s="236" customFormat="1" ht="23.25" customHeight="1" thickBot="1">
      <c r="A11" s="409" t="s">
        <v>592</v>
      </c>
      <c r="B11" s="366">
        <v>17</v>
      </c>
      <c r="C11" s="366">
        <v>16</v>
      </c>
      <c r="D11" s="417">
        <f t="shared" si="0"/>
        <v>33</v>
      </c>
      <c r="E11" s="412" t="s">
        <v>599</v>
      </c>
      <c r="F11" s="25"/>
      <c r="G11" s="235"/>
      <c r="H11" s="235"/>
      <c r="I11" s="235"/>
      <c r="J11" s="235"/>
      <c r="K11" s="235"/>
      <c r="L11" s="235"/>
      <c r="M11" s="235"/>
      <c r="N11" s="235"/>
      <c r="O11" s="235"/>
      <c r="P11" s="235"/>
      <c r="Q11" s="235"/>
      <c r="R11" s="235"/>
      <c r="S11" s="235"/>
      <c r="T11" s="235"/>
      <c r="U11" s="235"/>
      <c r="V11" s="235"/>
      <c r="W11" s="235"/>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row>
    <row r="12" spans="1:57" s="236" customFormat="1" ht="23.25" customHeight="1">
      <c r="A12" s="413" t="s">
        <v>593</v>
      </c>
      <c r="B12" s="418">
        <v>37</v>
      </c>
      <c r="C12" s="418">
        <v>19</v>
      </c>
      <c r="D12" s="419">
        <f t="shared" si="0"/>
        <v>56</v>
      </c>
      <c r="E12" s="414" t="s">
        <v>600</v>
      </c>
      <c r="F12" s="2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row>
    <row r="13" spans="1:57" s="236" customFormat="1" ht="27.75" customHeight="1">
      <c r="A13" s="415" t="s">
        <v>594</v>
      </c>
      <c r="B13" s="130">
        <f>SUM(B7:B12)</f>
        <v>4037</v>
      </c>
      <c r="C13" s="130">
        <f t="shared" ref="C13:D13" si="1">SUM(C7:C12)</f>
        <v>5891</v>
      </c>
      <c r="D13" s="130">
        <f t="shared" si="1"/>
        <v>9928</v>
      </c>
      <c r="E13" s="400" t="s">
        <v>601</v>
      </c>
      <c r="F13" s="2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row>
    <row r="14" spans="1:57" ht="20.100000000000001" customHeight="1">
      <c r="A14" s="437" t="s">
        <v>654</v>
      </c>
      <c r="B14" s="224"/>
      <c r="C14" s="225"/>
      <c r="D14" s="225"/>
      <c r="E14" s="225" t="s">
        <v>661</v>
      </c>
      <c r="F14" s="225"/>
      <c r="G14" s="225"/>
      <c r="H14" s="225"/>
      <c r="I14" s="225"/>
      <c r="J14" s="225"/>
    </row>
    <row r="15" spans="1:57" ht="20.100000000000001" customHeight="1">
      <c r="B15" s="225"/>
      <c r="C15" s="225"/>
      <c r="D15" s="225"/>
      <c r="E15" s="225"/>
      <c r="F15" s="225"/>
      <c r="G15" s="225"/>
      <c r="H15" s="225"/>
      <c r="I15" s="225"/>
      <c r="J15" s="225"/>
    </row>
    <row r="16" spans="1:57" ht="20.100000000000001" customHeight="1">
      <c r="B16" s="225"/>
      <c r="C16" s="225"/>
      <c r="D16" s="225"/>
      <c r="E16" s="225"/>
      <c r="F16" s="225"/>
      <c r="G16" s="225"/>
      <c r="H16" s="225"/>
      <c r="I16" s="225"/>
      <c r="J16" s="225"/>
    </row>
    <row r="17" spans="1:57" ht="20.100000000000001" customHeight="1">
      <c r="A17" s="239"/>
      <c r="B17" s="225"/>
      <c r="C17" s="225"/>
      <c r="D17" s="225"/>
      <c r="E17" s="225"/>
      <c r="F17" s="225"/>
      <c r="G17" s="225"/>
      <c r="H17" s="225"/>
      <c r="I17" s="225"/>
      <c r="J17" s="225"/>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row>
    <row r="18" spans="1:57" ht="20.100000000000001" customHeight="1">
      <c r="A18" s="239"/>
      <c r="B18" s="225"/>
      <c r="C18" s="225"/>
      <c r="D18" s="225"/>
      <c r="E18" s="225"/>
      <c r="F18" s="225"/>
      <c r="G18" s="225"/>
      <c r="H18" s="225"/>
      <c r="I18" s="225"/>
      <c r="J18" s="225"/>
      <c r="K18" s="239"/>
      <c r="L18" s="239"/>
      <c r="M18" s="239"/>
      <c r="N18" s="239"/>
      <c r="O18" s="239"/>
      <c r="P18" s="239"/>
      <c r="Q18" s="239"/>
      <c r="R18" s="239"/>
      <c r="S18" s="239"/>
      <c r="T18" s="239"/>
      <c r="U18" s="239"/>
      <c r="V18" s="239"/>
      <c r="W18" s="239"/>
      <c r="X18" s="239"/>
      <c r="Y18" s="239"/>
      <c r="Z18" s="239"/>
      <c r="AA18" s="239"/>
      <c r="AB18" s="239"/>
      <c r="AC18" s="239"/>
      <c r="AD18" s="239"/>
      <c r="AE18" s="239"/>
      <c r="AF18" s="239"/>
      <c r="AG18" s="239"/>
      <c r="AH18" s="239"/>
      <c r="AI18" s="239"/>
      <c r="AJ18" s="239"/>
      <c r="AK18" s="239"/>
      <c r="AL18" s="239"/>
      <c r="AM18" s="239"/>
      <c r="AN18" s="239"/>
      <c r="AO18" s="239"/>
      <c r="AP18" s="239"/>
      <c r="AQ18" s="239"/>
      <c r="AR18" s="239"/>
      <c r="AS18" s="239"/>
      <c r="AT18" s="239"/>
      <c r="AU18" s="239"/>
      <c r="AV18" s="239"/>
      <c r="AW18" s="239"/>
      <c r="AX18" s="239"/>
      <c r="AY18" s="239"/>
      <c r="AZ18" s="239"/>
      <c r="BA18" s="239"/>
      <c r="BB18" s="239"/>
      <c r="BC18" s="239"/>
      <c r="BD18" s="239"/>
      <c r="BE18" s="239"/>
    </row>
  </sheetData>
  <mergeCells count="4">
    <mergeCell ref="A1:E1"/>
    <mergeCell ref="A2:E2"/>
    <mergeCell ref="A3:E3"/>
    <mergeCell ref="A4:E4"/>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rightToLeft="1" view="pageBreakPreview" zoomScaleNormal="100" zoomScaleSheetLayoutView="100" workbookViewId="0">
      <selection activeCell="M5" sqref="M5"/>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2" ht="18">
      <c r="A1" s="451" t="s">
        <v>399</v>
      </c>
      <c r="B1" s="451"/>
      <c r="C1" s="451"/>
      <c r="D1" s="451"/>
      <c r="E1" s="451"/>
      <c r="F1" s="451"/>
      <c r="G1" s="451"/>
      <c r="H1" s="451"/>
      <c r="I1" s="451"/>
      <c r="J1" s="451"/>
      <c r="K1" s="451"/>
    </row>
    <row r="2" spans="1:12" ht="18">
      <c r="A2" s="454" t="s">
        <v>234</v>
      </c>
      <c r="B2" s="454"/>
      <c r="C2" s="454"/>
      <c r="D2" s="454"/>
      <c r="E2" s="454"/>
      <c r="F2" s="454"/>
      <c r="G2" s="454"/>
      <c r="H2" s="454"/>
      <c r="I2" s="454"/>
      <c r="J2" s="454"/>
      <c r="K2" s="454"/>
    </row>
    <row r="3" spans="1:12" ht="17.25" customHeight="1">
      <c r="A3" s="452" t="s">
        <v>362</v>
      </c>
      <c r="B3" s="453"/>
      <c r="C3" s="453"/>
      <c r="D3" s="453"/>
      <c r="E3" s="453"/>
      <c r="F3" s="453"/>
      <c r="G3" s="453"/>
      <c r="H3" s="453"/>
      <c r="I3" s="453"/>
      <c r="J3" s="453"/>
      <c r="K3" s="453"/>
    </row>
    <row r="4" spans="1:12" ht="17.25" customHeight="1">
      <c r="A4" s="452" t="s">
        <v>363</v>
      </c>
      <c r="B4" s="453"/>
      <c r="C4" s="453"/>
      <c r="D4" s="453"/>
      <c r="E4" s="453"/>
      <c r="F4" s="453"/>
      <c r="G4" s="453"/>
      <c r="H4" s="453"/>
      <c r="I4" s="453"/>
      <c r="J4" s="453"/>
      <c r="K4" s="453"/>
    </row>
    <row r="5" spans="1:12" ht="15.75">
      <c r="A5" s="194" t="s">
        <v>420</v>
      </c>
      <c r="B5" s="195"/>
      <c r="C5" s="195"/>
      <c r="D5" s="195"/>
      <c r="E5" s="195"/>
      <c r="F5" s="195"/>
      <c r="G5" s="195"/>
      <c r="H5" s="195"/>
      <c r="I5" s="195"/>
      <c r="J5" s="195"/>
      <c r="K5" s="196" t="s">
        <v>421</v>
      </c>
    </row>
    <row r="6" spans="1:12" ht="15.75">
      <c r="A6" s="455" t="s">
        <v>37</v>
      </c>
      <c r="B6" s="456" t="s">
        <v>235</v>
      </c>
      <c r="C6" s="456"/>
      <c r="D6" s="456"/>
      <c r="E6" s="456"/>
      <c r="F6" s="456"/>
      <c r="G6" s="456"/>
      <c r="H6" s="456"/>
      <c r="I6" s="456"/>
      <c r="J6" s="456"/>
      <c r="K6" s="457" t="s">
        <v>38</v>
      </c>
    </row>
    <row r="7" spans="1:12" ht="16.5" customHeight="1">
      <c r="A7" s="455"/>
      <c r="B7" s="456" t="s">
        <v>236</v>
      </c>
      <c r="C7" s="456"/>
      <c r="D7" s="456"/>
      <c r="E7" s="456" t="s">
        <v>237</v>
      </c>
      <c r="F7" s="456"/>
      <c r="G7" s="456"/>
      <c r="H7" s="458" t="s">
        <v>238</v>
      </c>
      <c r="I7" s="458"/>
      <c r="J7" s="458"/>
      <c r="K7" s="457"/>
    </row>
    <row r="8" spans="1:12" ht="25.5">
      <c r="A8" s="455"/>
      <c r="B8" s="42" t="s">
        <v>239</v>
      </c>
      <c r="C8" s="42" t="s">
        <v>240</v>
      </c>
      <c r="D8" s="42" t="s">
        <v>241</v>
      </c>
      <c r="E8" s="42" t="s">
        <v>242</v>
      </c>
      <c r="F8" s="42" t="s">
        <v>243</v>
      </c>
      <c r="G8" s="42" t="s">
        <v>244</v>
      </c>
      <c r="H8" s="42" t="s">
        <v>242</v>
      </c>
      <c r="I8" s="42" t="s">
        <v>243</v>
      </c>
      <c r="J8" s="42" t="s">
        <v>244</v>
      </c>
      <c r="K8" s="457"/>
    </row>
    <row r="9" spans="1:12" ht="33.75" customHeight="1" thickBot="1">
      <c r="A9" s="84" t="s">
        <v>39</v>
      </c>
      <c r="B9" s="297">
        <v>498</v>
      </c>
      <c r="C9" s="297">
        <v>507</v>
      </c>
      <c r="D9" s="258">
        <f>B9+C9</f>
        <v>1005</v>
      </c>
      <c r="E9" s="297">
        <v>1274</v>
      </c>
      <c r="F9" s="297">
        <v>923</v>
      </c>
      <c r="G9" s="258">
        <f>E9+F9</f>
        <v>2197</v>
      </c>
      <c r="H9" s="297">
        <f>B9+E9</f>
        <v>1772</v>
      </c>
      <c r="I9" s="297">
        <f>C9+F9</f>
        <v>1430</v>
      </c>
      <c r="J9" s="258">
        <f>H9+I9</f>
        <v>3202</v>
      </c>
      <c r="K9" s="120" t="s">
        <v>40</v>
      </c>
    </row>
    <row r="10" spans="1:12" ht="33.75" customHeight="1" thickBot="1">
      <c r="A10" s="85" t="s">
        <v>41</v>
      </c>
      <c r="B10" s="298">
        <v>870</v>
      </c>
      <c r="C10" s="298">
        <v>670</v>
      </c>
      <c r="D10" s="261">
        <f t="shared" ref="D10:D15" si="0">B10+C10</f>
        <v>1540</v>
      </c>
      <c r="E10" s="298">
        <v>810</v>
      </c>
      <c r="F10" s="298">
        <v>647</v>
      </c>
      <c r="G10" s="261">
        <f t="shared" ref="G10:G15" si="1">E10+F10</f>
        <v>1457</v>
      </c>
      <c r="H10" s="298">
        <f t="shared" ref="H10:I15" si="2">B10+E10</f>
        <v>1680</v>
      </c>
      <c r="I10" s="298">
        <f t="shared" si="2"/>
        <v>1317</v>
      </c>
      <c r="J10" s="261">
        <f t="shared" ref="J10:J15" si="3">H10+I10</f>
        <v>2997</v>
      </c>
      <c r="K10" s="121" t="s">
        <v>42</v>
      </c>
    </row>
    <row r="11" spans="1:12" ht="33.75" customHeight="1" thickBot="1">
      <c r="A11" s="86" t="s">
        <v>43</v>
      </c>
      <c r="B11" s="299">
        <v>100</v>
      </c>
      <c r="C11" s="299">
        <v>69</v>
      </c>
      <c r="D11" s="263">
        <f t="shared" si="0"/>
        <v>169</v>
      </c>
      <c r="E11" s="299">
        <v>211</v>
      </c>
      <c r="F11" s="299">
        <v>171</v>
      </c>
      <c r="G11" s="263">
        <f t="shared" si="1"/>
        <v>382</v>
      </c>
      <c r="H11" s="299">
        <f t="shared" si="2"/>
        <v>311</v>
      </c>
      <c r="I11" s="299">
        <f t="shared" si="2"/>
        <v>240</v>
      </c>
      <c r="J11" s="263">
        <f t="shared" si="3"/>
        <v>551</v>
      </c>
      <c r="K11" s="122" t="s">
        <v>44</v>
      </c>
    </row>
    <row r="12" spans="1:12" ht="33.75" customHeight="1" thickBot="1">
      <c r="A12" s="85" t="s">
        <v>45</v>
      </c>
      <c r="B12" s="298">
        <v>122</v>
      </c>
      <c r="C12" s="298">
        <v>99</v>
      </c>
      <c r="D12" s="261">
        <v>17</v>
      </c>
      <c r="E12" s="298">
        <v>114</v>
      </c>
      <c r="F12" s="298">
        <v>68</v>
      </c>
      <c r="G12" s="261">
        <f>E12+F12</f>
        <v>182</v>
      </c>
      <c r="H12" s="298">
        <f t="shared" si="2"/>
        <v>236</v>
      </c>
      <c r="I12" s="298">
        <f t="shared" si="2"/>
        <v>167</v>
      </c>
      <c r="J12" s="261">
        <f t="shared" si="3"/>
        <v>403</v>
      </c>
      <c r="K12" s="121" t="s">
        <v>46</v>
      </c>
    </row>
    <row r="13" spans="1:12" ht="33.75" customHeight="1" thickBot="1">
      <c r="A13" s="86" t="s">
        <v>453</v>
      </c>
      <c r="B13" s="299">
        <v>53</v>
      </c>
      <c r="C13" s="299">
        <v>42</v>
      </c>
      <c r="D13" s="263">
        <f t="shared" si="0"/>
        <v>95</v>
      </c>
      <c r="E13" s="299">
        <v>126</v>
      </c>
      <c r="F13" s="299">
        <v>41</v>
      </c>
      <c r="G13" s="263">
        <f>E13+F13</f>
        <v>167</v>
      </c>
      <c r="H13" s="299">
        <f t="shared" si="2"/>
        <v>179</v>
      </c>
      <c r="I13" s="299">
        <f t="shared" si="2"/>
        <v>83</v>
      </c>
      <c r="J13" s="263">
        <f t="shared" si="3"/>
        <v>262</v>
      </c>
      <c r="K13" s="122" t="s">
        <v>454</v>
      </c>
    </row>
    <row r="14" spans="1:12" ht="33.75" customHeight="1" thickBot="1">
      <c r="A14" s="85" t="s">
        <v>47</v>
      </c>
      <c r="B14" s="298">
        <v>22</v>
      </c>
      <c r="C14" s="298">
        <v>21</v>
      </c>
      <c r="D14" s="261">
        <f t="shared" si="0"/>
        <v>43</v>
      </c>
      <c r="E14" s="298">
        <v>12</v>
      </c>
      <c r="F14" s="298">
        <v>8</v>
      </c>
      <c r="G14" s="261">
        <f>E14+F14</f>
        <v>20</v>
      </c>
      <c r="H14" s="298">
        <f t="shared" si="2"/>
        <v>34</v>
      </c>
      <c r="I14" s="298">
        <f t="shared" si="2"/>
        <v>29</v>
      </c>
      <c r="J14" s="261">
        <f t="shared" si="3"/>
        <v>63</v>
      </c>
      <c r="K14" s="121" t="s">
        <v>48</v>
      </c>
    </row>
    <row r="15" spans="1:12" ht="33.75" customHeight="1">
      <c r="A15" s="98" t="s">
        <v>376</v>
      </c>
      <c r="B15" s="300">
        <v>68</v>
      </c>
      <c r="C15" s="300">
        <v>44</v>
      </c>
      <c r="D15" s="283">
        <f t="shared" si="0"/>
        <v>112</v>
      </c>
      <c r="E15" s="300">
        <v>20</v>
      </c>
      <c r="F15" s="300">
        <v>33</v>
      </c>
      <c r="G15" s="283">
        <f t="shared" si="1"/>
        <v>53</v>
      </c>
      <c r="H15" s="300">
        <f t="shared" si="2"/>
        <v>88</v>
      </c>
      <c r="I15" s="300">
        <f t="shared" si="2"/>
        <v>77</v>
      </c>
      <c r="J15" s="283">
        <f t="shared" si="3"/>
        <v>165</v>
      </c>
      <c r="K15" s="123" t="s">
        <v>49</v>
      </c>
    </row>
    <row r="16" spans="1:12" ht="30" customHeight="1">
      <c r="A16" s="141" t="s">
        <v>50</v>
      </c>
      <c r="B16" s="266">
        <f>SUM(B9:B15)</f>
        <v>1733</v>
      </c>
      <c r="C16" s="266">
        <f t="shared" ref="C16:J16" si="4">SUM(C9:C15)</f>
        <v>1452</v>
      </c>
      <c r="D16" s="266">
        <f t="shared" si="4"/>
        <v>2981</v>
      </c>
      <c r="E16" s="266">
        <f t="shared" si="4"/>
        <v>2567</v>
      </c>
      <c r="F16" s="266">
        <f t="shared" si="4"/>
        <v>1891</v>
      </c>
      <c r="G16" s="266">
        <f t="shared" si="4"/>
        <v>4458</v>
      </c>
      <c r="H16" s="266">
        <f t="shared" si="4"/>
        <v>4300</v>
      </c>
      <c r="I16" s="266">
        <f t="shared" si="4"/>
        <v>3343</v>
      </c>
      <c r="J16" s="266">
        <f t="shared" si="4"/>
        <v>7643</v>
      </c>
      <c r="K16" s="124" t="s">
        <v>51</v>
      </c>
      <c r="L16" s="36"/>
    </row>
    <row r="17" spans="1:57">
      <c r="D17" s="6"/>
      <c r="G17" s="6"/>
      <c r="J17" s="6"/>
    </row>
    <row r="20" spans="1:57" s="11" customFormat="1" ht="20.100000000000001" customHeight="1">
      <c r="B20" s="162" t="s">
        <v>290</v>
      </c>
      <c r="C20" s="162" t="s">
        <v>291</v>
      </c>
      <c r="D20" s="163"/>
      <c r="E20" s="164"/>
      <c r="O20" s="139"/>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row>
    <row r="21" spans="1:57" ht="25.5">
      <c r="A21" s="189" t="s">
        <v>378</v>
      </c>
      <c r="B21" s="167">
        <f>D9</f>
        <v>1005</v>
      </c>
      <c r="C21" s="167">
        <f>G9</f>
        <v>2197</v>
      </c>
    </row>
    <row r="22" spans="1:57" ht="25.5">
      <c r="A22" s="189" t="s">
        <v>379</v>
      </c>
      <c r="B22" s="167">
        <f t="shared" ref="B22:B26" si="5">D10</f>
        <v>1540</v>
      </c>
      <c r="C22" s="167">
        <f t="shared" ref="C22:C27" si="6">G10</f>
        <v>1457</v>
      </c>
    </row>
    <row r="23" spans="1:57" ht="25.5">
      <c r="A23" s="189" t="s">
        <v>380</v>
      </c>
      <c r="B23" s="167">
        <f t="shared" si="5"/>
        <v>169</v>
      </c>
      <c r="C23" s="167">
        <f t="shared" si="6"/>
        <v>382</v>
      </c>
    </row>
    <row r="24" spans="1:57" ht="25.5">
      <c r="A24" s="189" t="s">
        <v>381</v>
      </c>
      <c r="B24" s="167">
        <f t="shared" si="5"/>
        <v>17</v>
      </c>
      <c r="C24" s="167">
        <f t="shared" si="6"/>
        <v>182</v>
      </c>
    </row>
    <row r="25" spans="1:57" ht="25.5">
      <c r="A25" s="189" t="s">
        <v>382</v>
      </c>
      <c r="B25" s="167">
        <f t="shared" si="5"/>
        <v>95</v>
      </c>
      <c r="C25" s="167">
        <f t="shared" si="6"/>
        <v>167</v>
      </c>
    </row>
    <row r="26" spans="1:57" ht="25.5">
      <c r="A26" s="189" t="s">
        <v>383</v>
      </c>
      <c r="B26" s="167">
        <f t="shared" si="5"/>
        <v>43</v>
      </c>
      <c r="C26" s="167">
        <f t="shared" si="6"/>
        <v>20</v>
      </c>
    </row>
    <row r="27" spans="1:57" ht="25.5">
      <c r="A27" s="189" t="s">
        <v>384</v>
      </c>
      <c r="B27" s="167">
        <f>D15</f>
        <v>112</v>
      </c>
      <c r="C27" s="167">
        <f t="shared" si="6"/>
        <v>53</v>
      </c>
    </row>
    <row r="28" spans="1:57">
      <c r="B28" s="438">
        <f>SUM(B21:B27)</f>
        <v>2981</v>
      </c>
      <c r="C28" s="438">
        <f>SUM(C21:C27)</f>
        <v>4458</v>
      </c>
      <c r="D28" s="440"/>
      <c r="E28" s="439">
        <f>SUM(B28:D28)</f>
        <v>7439</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L3" sqref="L3"/>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451" t="s">
        <v>400</v>
      </c>
      <c r="B1" s="451"/>
      <c r="C1" s="451"/>
      <c r="D1" s="451"/>
      <c r="E1" s="451"/>
      <c r="F1" s="451"/>
      <c r="G1" s="451"/>
      <c r="H1" s="451"/>
      <c r="I1" s="451"/>
      <c r="J1" s="451"/>
      <c r="K1" s="451"/>
    </row>
    <row r="2" spans="1:11" ht="18">
      <c r="A2" s="454" t="s">
        <v>234</v>
      </c>
      <c r="B2" s="454"/>
      <c r="C2" s="454"/>
      <c r="D2" s="454"/>
      <c r="E2" s="454"/>
      <c r="F2" s="454"/>
      <c r="G2" s="454"/>
      <c r="H2" s="454"/>
      <c r="I2" s="454"/>
      <c r="J2" s="454"/>
      <c r="K2" s="454"/>
    </row>
    <row r="3" spans="1:11" ht="34.5" customHeight="1">
      <c r="A3" s="452" t="s">
        <v>367</v>
      </c>
      <c r="B3" s="453"/>
      <c r="C3" s="453"/>
      <c r="D3" s="453"/>
      <c r="E3" s="453"/>
      <c r="F3" s="453"/>
      <c r="G3" s="453"/>
      <c r="H3" s="453"/>
      <c r="I3" s="453"/>
      <c r="J3" s="453"/>
      <c r="K3" s="453"/>
    </row>
    <row r="4" spans="1:11" ht="15.75">
      <c r="A4" s="453" t="s">
        <v>363</v>
      </c>
      <c r="B4" s="453"/>
      <c r="C4" s="453"/>
      <c r="D4" s="453"/>
      <c r="E4" s="453"/>
      <c r="F4" s="453"/>
      <c r="G4" s="453"/>
      <c r="H4" s="453"/>
      <c r="I4" s="453"/>
      <c r="J4" s="453"/>
      <c r="K4" s="453"/>
    </row>
    <row r="5" spans="1:11" ht="15.75">
      <c r="A5" s="194" t="s">
        <v>422</v>
      </c>
      <c r="B5" s="195"/>
      <c r="C5" s="195"/>
      <c r="D5" s="195"/>
      <c r="E5" s="195"/>
      <c r="F5" s="195"/>
      <c r="G5" s="195"/>
      <c r="H5" s="195"/>
      <c r="I5" s="195"/>
      <c r="J5" s="195"/>
      <c r="K5" s="196" t="s">
        <v>423</v>
      </c>
    </row>
    <row r="6" spans="1:11" ht="15.75">
      <c r="A6" s="455" t="s">
        <v>97</v>
      </c>
      <c r="B6" s="456" t="s">
        <v>235</v>
      </c>
      <c r="C6" s="456"/>
      <c r="D6" s="456"/>
      <c r="E6" s="456"/>
      <c r="F6" s="456"/>
      <c r="G6" s="456"/>
      <c r="H6" s="456"/>
      <c r="I6" s="456"/>
      <c r="J6" s="456"/>
      <c r="K6" s="457" t="s">
        <v>98</v>
      </c>
    </row>
    <row r="7" spans="1:11" ht="16.5" customHeight="1">
      <c r="A7" s="455"/>
      <c r="B7" s="456" t="s">
        <v>236</v>
      </c>
      <c r="C7" s="456"/>
      <c r="D7" s="456"/>
      <c r="E7" s="456" t="s">
        <v>237</v>
      </c>
      <c r="F7" s="456"/>
      <c r="G7" s="456"/>
      <c r="H7" s="458" t="s">
        <v>238</v>
      </c>
      <c r="I7" s="458"/>
      <c r="J7" s="458"/>
      <c r="K7" s="457"/>
    </row>
    <row r="8" spans="1:11" ht="25.5">
      <c r="A8" s="455"/>
      <c r="B8" s="42" t="s">
        <v>239</v>
      </c>
      <c r="C8" s="42" t="s">
        <v>240</v>
      </c>
      <c r="D8" s="42" t="s">
        <v>241</v>
      </c>
      <c r="E8" s="42" t="s">
        <v>242</v>
      </c>
      <c r="F8" s="42" t="s">
        <v>243</v>
      </c>
      <c r="G8" s="42" t="s">
        <v>244</v>
      </c>
      <c r="H8" s="42" t="s">
        <v>242</v>
      </c>
      <c r="I8" s="42" t="s">
        <v>243</v>
      </c>
      <c r="J8" s="42" t="s">
        <v>244</v>
      </c>
      <c r="K8" s="457"/>
    </row>
    <row r="9" spans="1:11" ht="17.25" customHeight="1" thickBot="1">
      <c r="A9" s="84" t="s">
        <v>99</v>
      </c>
      <c r="B9" s="297">
        <v>2</v>
      </c>
      <c r="C9" s="297">
        <v>3</v>
      </c>
      <c r="D9" s="258">
        <f>SUM(B9:C9)</f>
        <v>5</v>
      </c>
      <c r="E9" s="297">
        <v>5</v>
      </c>
      <c r="F9" s="297">
        <v>3</v>
      </c>
      <c r="G9" s="258">
        <f>SUM(E9:F9)</f>
        <v>8</v>
      </c>
      <c r="H9" s="297">
        <f>B9+E9</f>
        <v>7</v>
      </c>
      <c r="I9" s="297">
        <f>C9+F9</f>
        <v>6</v>
      </c>
      <c r="J9" s="258">
        <f>SUM(H9:I9)</f>
        <v>13</v>
      </c>
      <c r="K9" s="120" t="s">
        <v>100</v>
      </c>
    </row>
    <row r="10" spans="1:11" ht="17.25" customHeight="1" thickBot="1">
      <c r="A10" s="85" t="s">
        <v>101</v>
      </c>
      <c r="B10" s="298">
        <v>3</v>
      </c>
      <c r="C10" s="298">
        <v>5</v>
      </c>
      <c r="D10" s="261">
        <f t="shared" ref="D10:D29" si="0">SUM(B10:C10)</f>
        <v>8</v>
      </c>
      <c r="E10" s="298">
        <v>3</v>
      </c>
      <c r="F10" s="298">
        <v>3</v>
      </c>
      <c r="G10" s="261">
        <f t="shared" ref="G10:G29" si="1">SUM(E10:F10)</f>
        <v>6</v>
      </c>
      <c r="H10" s="298">
        <f t="shared" ref="H10:I20" si="2">B10+E10</f>
        <v>6</v>
      </c>
      <c r="I10" s="298">
        <f t="shared" si="2"/>
        <v>8</v>
      </c>
      <c r="J10" s="261">
        <f t="shared" ref="J10:J29" si="3">SUM(H10:I10)</f>
        <v>14</v>
      </c>
      <c r="K10" s="121" t="s">
        <v>101</v>
      </c>
    </row>
    <row r="11" spans="1:11" ht="17.25" customHeight="1" thickBot="1">
      <c r="A11" s="86" t="s">
        <v>102</v>
      </c>
      <c r="B11" s="299">
        <v>4</v>
      </c>
      <c r="C11" s="299">
        <v>3</v>
      </c>
      <c r="D11" s="263">
        <f t="shared" si="0"/>
        <v>7</v>
      </c>
      <c r="E11" s="299">
        <v>3</v>
      </c>
      <c r="F11" s="299">
        <v>5</v>
      </c>
      <c r="G11" s="263">
        <f t="shared" si="1"/>
        <v>8</v>
      </c>
      <c r="H11" s="299">
        <f t="shared" si="2"/>
        <v>7</v>
      </c>
      <c r="I11" s="299">
        <f t="shared" si="2"/>
        <v>8</v>
      </c>
      <c r="J11" s="263">
        <f t="shared" si="3"/>
        <v>15</v>
      </c>
      <c r="K11" s="122" t="s">
        <v>102</v>
      </c>
    </row>
    <row r="12" spans="1:11" ht="17.25" customHeight="1" thickBot="1">
      <c r="A12" s="85" t="s">
        <v>103</v>
      </c>
      <c r="B12" s="298">
        <v>10</v>
      </c>
      <c r="C12" s="298">
        <v>11</v>
      </c>
      <c r="D12" s="261">
        <f>SUM(B12:C12)</f>
        <v>21</v>
      </c>
      <c r="E12" s="298">
        <v>38</v>
      </c>
      <c r="F12" s="298">
        <v>34</v>
      </c>
      <c r="G12" s="261">
        <f>SUM(E12:F12)</f>
        <v>72</v>
      </c>
      <c r="H12" s="298">
        <f t="shared" si="2"/>
        <v>48</v>
      </c>
      <c r="I12" s="298">
        <f t="shared" si="2"/>
        <v>45</v>
      </c>
      <c r="J12" s="261">
        <f>SUM(H12:I12)</f>
        <v>93</v>
      </c>
      <c r="K12" s="121" t="s">
        <v>103</v>
      </c>
    </row>
    <row r="13" spans="1:11" ht="17.25" customHeight="1" thickBot="1">
      <c r="A13" s="86" t="s">
        <v>104</v>
      </c>
      <c r="B13" s="299">
        <v>11</v>
      </c>
      <c r="C13" s="299">
        <v>9</v>
      </c>
      <c r="D13" s="263">
        <f>SUM(B13:C13)</f>
        <v>20</v>
      </c>
      <c r="E13" s="299">
        <v>40</v>
      </c>
      <c r="F13" s="299">
        <v>35</v>
      </c>
      <c r="G13" s="263">
        <f>SUM(E13:F13)</f>
        <v>75</v>
      </c>
      <c r="H13" s="299">
        <f t="shared" si="2"/>
        <v>51</v>
      </c>
      <c r="I13" s="299">
        <f t="shared" si="2"/>
        <v>44</v>
      </c>
      <c r="J13" s="263">
        <f>SUM(H13:I13)</f>
        <v>95</v>
      </c>
      <c r="K13" s="122" t="s">
        <v>104</v>
      </c>
    </row>
    <row r="14" spans="1:11" ht="17.25" customHeight="1" thickBot="1">
      <c r="A14" s="85" t="s">
        <v>105</v>
      </c>
      <c r="B14" s="298">
        <v>75</v>
      </c>
      <c r="C14" s="298">
        <v>77</v>
      </c>
      <c r="D14" s="261">
        <f>SUM(B14:C14)</f>
        <v>152</v>
      </c>
      <c r="E14" s="298">
        <v>277</v>
      </c>
      <c r="F14" s="298">
        <v>182</v>
      </c>
      <c r="G14" s="261">
        <f>SUM(E14:F14)</f>
        <v>459</v>
      </c>
      <c r="H14" s="298">
        <f t="shared" si="2"/>
        <v>352</v>
      </c>
      <c r="I14" s="298">
        <f t="shared" si="2"/>
        <v>259</v>
      </c>
      <c r="J14" s="261">
        <f>SUM(H14:I14)</f>
        <v>611</v>
      </c>
      <c r="K14" s="121" t="s">
        <v>106</v>
      </c>
    </row>
    <row r="15" spans="1:11" ht="17.25" customHeight="1" thickBot="1">
      <c r="A15" s="86" t="s">
        <v>107</v>
      </c>
      <c r="B15" s="299">
        <v>120</v>
      </c>
      <c r="C15" s="299">
        <v>77</v>
      </c>
      <c r="D15" s="263">
        <f>SUM(B15:C15)</f>
        <v>197</v>
      </c>
      <c r="E15" s="299">
        <v>235</v>
      </c>
      <c r="F15" s="299">
        <v>212</v>
      </c>
      <c r="G15" s="263">
        <f>SUM(E15:F15)</f>
        <v>447</v>
      </c>
      <c r="H15" s="299">
        <f t="shared" si="2"/>
        <v>355</v>
      </c>
      <c r="I15" s="299">
        <f t="shared" si="2"/>
        <v>289</v>
      </c>
      <c r="J15" s="263">
        <f>SUM(H15:I15)</f>
        <v>644</v>
      </c>
      <c r="K15" s="122" t="s">
        <v>107</v>
      </c>
    </row>
    <row r="16" spans="1:11" ht="17.25" customHeight="1" thickBot="1">
      <c r="A16" s="85" t="s">
        <v>108</v>
      </c>
      <c r="B16" s="298">
        <v>114</v>
      </c>
      <c r="C16" s="298">
        <v>76</v>
      </c>
      <c r="D16" s="261">
        <f>SUM(B16:C16)</f>
        <v>190</v>
      </c>
      <c r="E16" s="298">
        <v>174</v>
      </c>
      <c r="F16" s="298">
        <v>115</v>
      </c>
      <c r="G16" s="261">
        <f>SUM(E16:F16)</f>
        <v>289</v>
      </c>
      <c r="H16" s="298">
        <f t="shared" si="2"/>
        <v>288</v>
      </c>
      <c r="I16" s="298">
        <f t="shared" si="2"/>
        <v>191</v>
      </c>
      <c r="J16" s="261">
        <f>SUM(H16:I16)</f>
        <v>479</v>
      </c>
      <c r="K16" s="121" t="s">
        <v>108</v>
      </c>
    </row>
    <row r="17" spans="1:11" ht="17.25" customHeight="1" thickBot="1">
      <c r="A17" s="86" t="s">
        <v>109</v>
      </c>
      <c r="B17" s="299">
        <v>100</v>
      </c>
      <c r="C17" s="299">
        <v>67</v>
      </c>
      <c r="D17" s="263">
        <f t="shared" si="0"/>
        <v>167</v>
      </c>
      <c r="E17" s="299">
        <v>171</v>
      </c>
      <c r="F17" s="299">
        <v>107</v>
      </c>
      <c r="G17" s="263">
        <f t="shared" si="1"/>
        <v>278</v>
      </c>
      <c r="H17" s="299">
        <f t="shared" si="2"/>
        <v>271</v>
      </c>
      <c r="I17" s="299">
        <f t="shared" si="2"/>
        <v>174</v>
      </c>
      <c r="J17" s="263">
        <f t="shared" si="3"/>
        <v>445</v>
      </c>
      <c r="K17" s="122" t="s">
        <v>109</v>
      </c>
    </row>
    <row r="18" spans="1:11" ht="17.25" customHeight="1" thickBot="1">
      <c r="A18" s="85" t="s">
        <v>110</v>
      </c>
      <c r="B18" s="298">
        <v>81</v>
      </c>
      <c r="C18" s="298">
        <v>44</v>
      </c>
      <c r="D18" s="261">
        <f t="shared" si="0"/>
        <v>125</v>
      </c>
      <c r="E18" s="298">
        <v>180</v>
      </c>
      <c r="F18" s="298">
        <v>126</v>
      </c>
      <c r="G18" s="261">
        <f t="shared" si="1"/>
        <v>306</v>
      </c>
      <c r="H18" s="298">
        <f t="shared" si="2"/>
        <v>261</v>
      </c>
      <c r="I18" s="298">
        <f t="shared" si="2"/>
        <v>170</v>
      </c>
      <c r="J18" s="261">
        <f t="shared" si="3"/>
        <v>431</v>
      </c>
      <c r="K18" s="121" t="s">
        <v>110</v>
      </c>
    </row>
    <row r="19" spans="1:11" ht="17.25" customHeight="1" thickBot="1">
      <c r="A19" s="86" t="s">
        <v>111</v>
      </c>
      <c r="B19" s="299">
        <v>67</v>
      </c>
      <c r="C19" s="299">
        <v>57</v>
      </c>
      <c r="D19" s="263">
        <f t="shared" si="0"/>
        <v>124</v>
      </c>
      <c r="E19" s="299">
        <v>166</v>
      </c>
      <c r="F19" s="299">
        <v>93</v>
      </c>
      <c r="G19" s="263">
        <f t="shared" si="1"/>
        <v>259</v>
      </c>
      <c r="H19" s="299">
        <f t="shared" si="2"/>
        <v>233</v>
      </c>
      <c r="I19" s="299">
        <f t="shared" si="2"/>
        <v>150</v>
      </c>
      <c r="J19" s="263">
        <f t="shared" si="3"/>
        <v>383</v>
      </c>
      <c r="K19" s="122" t="s">
        <v>111</v>
      </c>
    </row>
    <row r="20" spans="1:11" ht="17.25" customHeight="1" thickBot="1">
      <c r="A20" s="85" t="s">
        <v>112</v>
      </c>
      <c r="B20" s="298">
        <v>64</v>
      </c>
      <c r="C20" s="298">
        <v>46</v>
      </c>
      <c r="D20" s="261">
        <f t="shared" si="0"/>
        <v>110</v>
      </c>
      <c r="E20" s="298">
        <v>134</v>
      </c>
      <c r="F20" s="298">
        <v>90</v>
      </c>
      <c r="G20" s="261">
        <f t="shared" si="1"/>
        <v>224</v>
      </c>
      <c r="H20" s="298">
        <f t="shared" si="2"/>
        <v>198</v>
      </c>
      <c r="I20" s="298">
        <f t="shared" si="2"/>
        <v>136</v>
      </c>
      <c r="J20" s="261">
        <f t="shared" si="3"/>
        <v>334</v>
      </c>
      <c r="K20" s="121" t="s">
        <v>112</v>
      </c>
    </row>
    <row r="21" spans="1:11" ht="17.25" customHeight="1" thickBot="1">
      <c r="A21" s="86" t="s">
        <v>113</v>
      </c>
      <c r="B21" s="299">
        <v>58</v>
      </c>
      <c r="C21" s="299">
        <v>43</v>
      </c>
      <c r="D21" s="263">
        <f t="shared" si="0"/>
        <v>101</v>
      </c>
      <c r="E21" s="299">
        <v>123</v>
      </c>
      <c r="F21" s="299">
        <v>119</v>
      </c>
      <c r="G21" s="263">
        <f t="shared" si="1"/>
        <v>242</v>
      </c>
      <c r="H21" s="299">
        <f>B21+E21</f>
        <v>181</v>
      </c>
      <c r="I21" s="299">
        <f>C21+F21</f>
        <v>162</v>
      </c>
      <c r="J21" s="263">
        <f t="shared" si="3"/>
        <v>343</v>
      </c>
      <c r="K21" s="122" t="s">
        <v>113</v>
      </c>
    </row>
    <row r="22" spans="1:11" ht="17.25" customHeight="1" thickBot="1">
      <c r="A22" s="85" t="s">
        <v>114</v>
      </c>
      <c r="B22" s="298">
        <v>49</v>
      </c>
      <c r="C22" s="298">
        <v>52</v>
      </c>
      <c r="D22" s="261">
        <f t="shared" si="0"/>
        <v>101</v>
      </c>
      <c r="E22" s="298">
        <v>162</v>
      </c>
      <c r="F22" s="298">
        <v>132</v>
      </c>
      <c r="G22" s="261">
        <f t="shared" si="1"/>
        <v>294</v>
      </c>
      <c r="H22" s="298">
        <f t="shared" ref="H22:I29" si="4">B22+E22</f>
        <v>211</v>
      </c>
      <c r="I22" s="298">
        <f t="shared" si="4"/>
        <v>184</v>
      </c>
      <c r="J22" s="261">
        <f t="shared" si="3"/>
        <v>395</v>
      </c>
      <c r="K22" s="121" t="s">
        <v>114</v>
      </c>
    </row>
    <row r="23" spans="1:11" ht="17.25" customHeight="1" thickBot="1">
      <c r="A23" s="86" t="s">
        <v>115</v>
      </c>
      <c r="B23" s="299">
        <v>85</v>
      </c>
      <c r="C23" s="299">
        <v>111</v>
      </c>
      <c r="D23" s="263">
        <f t="shared" si="0"/>
        <v>196</v>
      </c>
      <c r="E23" s="299">
        <v>239</v>
      </c>
      <c r="F23" s="299">
        <v>123</v>
      </c>
      <c r="G23" s="263">
        <f t="shared" si="1"/>
        <v>362</v>
      </c>
      <c r="H23" s="299">
        <f t="shared" si="4"/>
        <v>324</v>
      </c>
      <c r="I23" s="299">
        <f t="shared" si="4"/>
        <v>234</v>
      </c>
      <c r="J23" s="263">
        <f t="shared" si="3"/>
        <v>558</v>
      </c>
      <c r="K23" s="122" t="s">
        <v>115</v>
      </c>
    </row>
    <row r="24" spans="1:11" ht="17.25" customHeight="1" thickBot="1">
      <c r="A24" s="85" t="s">
        <v>116</v>
      </c>
      <c r="B24" s="298">
        <v>110</v>
      </c>
      <c r="C24" s="298">
        <v>112</v>
      </c>
      <c r="D24" s="261">
        <f t="shared" si="0"/>
        <v>222</v>
      </c>
      <c r="E24" s="298">
        <v>173</v>
      </c>
      <c r="F24" s="298">
        <v>119</v>
      </c>
      <c r="G24" s="261">
        <f t="shared" si="1"/>
        <v>292</v>
      </c>
      <c r="H24" s="298">
        <f t="shared" si="4"/>
        <v>283</v>
      </c>
      <c r="I24" s="298">
        <f t="shared" si="4"/>
        <v>231</v>
      </c>
      <c r="J24" s="261">
        <f t="shared" si="3"/>
        <v>514</v>
      </c>
      <c r="K24" s="121" t="s">
        <v>116</v>
      </c>
    </row>
    <row r="25" spans="1:11" ht="17.25" customHeight="1" thickBot="1">
      <c r="A25" s="86" t="s">
        <v>117</v>
      </c>
      <c r="B25" s="299">
        <v>101</v>
      </c>
      <c r="C25" s="299">
        <v>118</v>
      </c>
      <c r="D25" s="263">
        <f t="shared" si="0"/>
        <v>219</v>
      </c>
      <c r="E25" s="299">
        <v>131</v>
      </c>
      <c r="F25" s="299">
        <v>120</v>
      </c>
      <c r="G25" s="263">
        <f t="shared" si="1"/>
        <v>251</v>
      </c>
      <c r="H25" s="299">
        <f t="shared" si="4"/>
        <v>232</v>
      </c>
      <c r="I25" s="299">
        <f t="shared" si="4"/>
        <v>238</v>
      </c>
      <c r="J25" s="263">
        <f t="shared" si="3"/>
        <v>470</v>
      </c>
      <c r="K25" s="122" t="s">
        <v>117</v>
      </c>
    </row>
    <row r="26" spans="1:11" ht="17.25" customHeight="1" thickBot="1">
      <c r="A26" s="85" t="s">
        <v>118</v>
      </c>
      <c r="B26" s="298">
        <v>135</v>
      </c>
      <c r="C26" s="298">
        <v>138</v>
      </c>
      <c r="D26" s="261">
        <f t="shared" si="0"/>
        <v>273</v>
      </c>
      <c r="E26" s="298">
        <v>105</v>
      </c>
      <c r="F26" s="298">
        <v>76</v>
      </c>
      <c r="G26" s="261">
        <f t="shared" si="1"/>
        <v>181</v>
      </c>
      <c r="H26" s="298">
        <f t="shared" si="4"/>
        <v>240</v>
      </c>
      <c r="I26" s="298">
        <f t="shared" si="4"/>
        <v>214</v>
      </c>
      <c r="J26" s="261">
        <f t="shared" si="3"/>
        <v>454</v>
      </c>
      <c r="K26" s="121" t="s">
        <v>118</v>
      </c>
    </row>
    <row r="27" spans="1:11" ht="17.25" customHeight="1" thickBot="1">
      <c r="A27" s="86" t="s">
        <v>119</v>
      </c>
      <c r="B27" s="299">
        <v>197</v>
      </c>
      <c r="C27" s="299">
        <v>149</v>
      </c>
      <c r="D27" s="263">
        <f t="shared" si="0"/>
        <v>346</v>
      </c>
      <c r="E27" s="299">
        <v>95</v>
      </c>
      <c r="F27" s="299">
        <v>78</v>
      </c>
      <c r="G27" s="263">
        <f t="shared" si="1"/>
        <v>173</v>
      </c>
      <c r="H27" s="299">
        <f t="shared" si="4"/>
        <v>292</v>
      </c>
      <c r="I27" s="299">
        <f t="shared" si="4"/>
        <v>227</v>
      </c>
      <c r="J27" s="263">
        <f t="shared" si="3"/>
        <v>519</v>
      </c>
      <c r="K27" s="122" t="s">
        <v>119</v>
      </c>
    </row>
    <row r="28" spans="1:11" ht="17.25" customHeight="1" thickBot="1">
      <c r="A28" s="85" t="s">
        <v>120</v>
      </c>
      <c r="B28" s="298">
        <v>176</v>
      </c>
      <c r="C28" s="298">
        <v>124</v>
      </c>
      <c r="D28" s="261">
        <f t="shared" si="0"/>
        <v>300</v>
      </c>
      <c r="E28" s="298">
        <v>66</v>
      </c>
      <c r="F28" s="298">
        <v>52</v>
      </c>
      <c r="G28" s="261">
        <f t="shared" si="1"/>
        <v>118</v>
      </c>
      <c r="H28" s="298">
        <f t="shared" si="4"/>
        <v>242</v>
      </c>
      <c r="I28" s="298">
        <f t="shared" si="4"/>
        <v>176</v>
      </c>
      <c r="J28" s="261">
        <f t="shared" si="3"/>
        <v>418</v>
      </c>
      <c r="K28" s="121" t="s">
        <v>120</v>
      </c>
    </row>
    <row r="29" spans="1:11" ht="17.25" customHeight="1">
      <c r="A29" s="98" t="s">
        <v>121</v>
      </c>
      <c r="B29" s="300">
        <v>171</v>
      </c>
      <c r="C29" s="300">
        <v>130</v>
      </c>
      <c r="D29" s="283">
        <f t="shared" si="0"/>
        <v>301</v>
      </c>
      <c r="E29" s="300">
        <v>47</v>
      </c>
      <c r="F29" s="300">
        <v>67</v>
      </c>
      <c r="G29" s="283">
        <f t="shared" si="1"/>
        <v>114</v>
      </c>
      <c r="H29" s="300">
        <f t="shared" si="4"/>
        <v>218</v>
      </c>
      <c r="I29" s="300">
        <f t="shared" si="4"/>
        <v>197</v>
      </c>
      <c r="J29" s="283">
        <f t="shared" si="3"/>
        <v>415</v>
      </c>
      <c r="K29" s="123" t="s">
        <v>122</v>
      </c>
    </row>
    <row r="30" spans="1:11" ht="27" customHeight="1">
      <c r="A30" s="142" t="s">
        <v>50</v>
      </c>
      <c r="B30" s="266">
        <f>SUM(B9:B29)</f>
        <v>1733</v>
      </c>
      <c r="C30" s="266">
        <f t="shared" ref="C30:J30" si="5">SUM(C9:C29)</f>
        <v>1452</v>
      </c>
      <c r="D30" s="266">
        <f t="shared" si="5"/>
        <v>3185</v>
      </c>
      <c r="E30" s="266">
        <f t="shared" si="5"/>
        <v>2567</v>
      </c>
      <c r="F30" s="266">
        <f t="shared" si="5"/>
        <v>1891</v>
      </c>
      <c r="G30" s="266">
        <f t="shared" si="5"/>
        <v>4458</v>
      </c>
      <c r="H30" s="266">
        <f t="shared" si="5"/>
        <v>4300</v>
      </c>
      <c r="I30" s="266">
        <f t="shared" si="5"/>
        <v>3343</v>
      </c>
      <c r="J30" s="266">
        <f t="shared" si="5"/>
        <v>7643</v>
      </c>
      <c r="K30" s="124" t="s">
        <v>51</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M7" sqref="M7"/>
    </sheetView>
  </sheetViews>
  <sheetFormatPr defaultColWidth="9.140625" defaultRowHeight="12.75"/>
  <cols>
    <col min="1" max="1" width="23" style="5" customWidth="1"/>
    <col min="2" max="10" width="8.7109375" style="5" customWidth="1"/>
    <col min="11" max="11" width="28" style="5" customWidth="1"/>
    <col min="12" max="16384" width="9.140625" style="5"/>
  </cols>
  <sheetData>
    <row r="1" spans="1:11" ht="18">
      <c r="A1" s="451" t="s">
        <v>331</v>
      </c>
      <c r="B1" s="451"/>
      <c r="C1" s="451"/>
      <c r="D1" s="451"/>
      <c r="E1" s="451"/>
      <c r="F1" s="451"/>
      <c r="G1" s="451"/>
      <c r="H1" s="451"/>
      <c r="I1" s="451"/>
      <c r="J1" s="451"/>
      <c r="K1" s="451"/>
    </row>
    <row r="2" spans="1:11" ht="18">
      <c r="A2" s="454" t="s">
        <v>234</v>
      </c>
      <c r="B2" s="454"/>
      <c r="C2" s="454"/>
      <c r="D2" s="454"/>
      <c r="E2" s="454"/>
      <c r="F2" s="454"/>
      <c r="G2" s="454"/>
      <c r="H2" s="454"/>
      <c r="I2" s="454"/>
      <c r="J2" s="454"/>
      <c r="K2" s="454"/>
    </row>
    <row r="3" spans="1:11" ht="17.25" customHeight="1">
      <c r="A3" s="452" t="s">
        <v>368</v>
      </c>
      <c r="B3" s="452"/>
      <c r="C3" s="452"/>
      <c r="D3" s="452"/>
      <c r="E3" s="452"/>
      <c r="F3" s="452"/>
      <c r="G3" s="452"/>
      <c r="H3" s="452"/>
      <c r="I3" s="452"/>
      <c r="J3" s="452"/>
      <c r="K3" s="452"/>
    </row>
    <row r="4" spans="1:11" ht="15.75">
      <c r="A4" s="453" t="s">
        <v>363</v>
      </c>
      <c r="B4" s="453"/>
      <c r="C4" s="453"/>
      <c r="D4" s="453"/>
      <c r="E4" s="453"/>
      <c r="F4" s="453"/>
      <c r="G4" s="453"/>
      <c r="H4" s="453"/>
      <c r="I4" s="453"/>
      <c r="J4" s="453"/>
      <c r="K4" s="453"/>
    </row>
    <row r="5" spans="1:11" ht="15.75">
      <c r="A5" s="194" t="s">
        <v>424</v>
      </c>
      <c r="B5" s="195"/>
      <c r="C5" s="195"/>
      <c r="D5" s="195"/>
      <c r="E5" s="195"/>
      <c r="F5" s="195"/>
      <c r="G5" s="195"/>
      <c r="H5" s="195"/>
      <c r="I5" s="195"/>
      <c r="J5" s="195"/>
      <c r="K5" s="196" t="s">
        <v>425</v>
      </c>
    </row>
    <row r="6" spans="1:11" ht="15.75">
      <c r="A6" s="455" t="s">
        <v>30</v>
      </c>
      <c r="B6" s="456" t="s">
        <v>235</v>
      </c>
      <c r="C6" s="456"/>
      <c r="D6" s="456"/>
      <c r="E6" s="456"/>
      <c r="F6" s="456"/>
      <c r="G6" s="456"/>
      <c r="H6" s="456"/>
      <c r="I6" s="456"/>
      <c r="J6" s="456"/>
      <c r="K6" s="457" t="s">
        <v>31</v>
      </c>
    </row>
    <row r="7" spans="1:11" ht="16.5" customHeight="1">
      <c r="A7" s="455"/>
      <c r="B7" s="456" t="s">
        <v>236</v>
      </c>
      <c r="C7" s="456"/>
      <c r="D7" s="456"/>
      <c r="E7" s="456" t="s">
        <v>237</v>
      </c>
      <c r="F7" s="456"/>
      <c r="G7" s="456"/>
      <c r="H7" s="458" t="s">
        <v>238</v>
      </c>
      <c r="I7" s="458"/>
      <c r="J7" s="458"/>
      <c r="K7" s="457"/>
    </row>
    <row r="8" spans="1:11" ht="25.5">
      <c r="A8" s="455"/>
      <c r="B8" s="42" t="s">
        <v>239</v>
      </c>
      <c r="C8" s="42" t="s">
        <v>240</v>
      </c>
      <c r="D8" s="42" t="s">
        <v>241</v>
      </c>
      <c r="E8" s="42" t="s">
        <v>242</v>
      </c>
      <c r="F8" s="42" t="s">
        <v>243</v>
      </c>
      <c r="G8" s="42" t="s">
        <v>244</v>
      </c>
      <c r="H8" s="42" t="s">
        <v>242</v>
      </c>
      <c r="I8" s="42" t="s">
        <v>243</v>
      </c>
      <c r="J8" s="42" t="s">
        <v>244</v>
      </c>
      <c r="K8" s="457"/>
    </row>
    <row r="9" spans="1:11" ht="27.75" customHeight="1" thickBot="1">
      <c r="A9" s="422" t="s">
        <v>3</v>
      </c>
      <c r="B9" s="297">
        <v>773</v>
      </c>
      <c r="C9" s="297">
        <v>511</v>
      </c>
      <c r="D9" s="258">
        <f t="shared" ref="D9:D16" si="0">SUM(B9:C9)</f>
        <v>1284</v>
      </c>
      <c r="E9" s="297">
        <v>620</v>
      </c>
      <c r="F9" s="297">
        <v>520</v>
      </c>
      <c r="G9" s="258">
        <f>SUM(E9:F9)</f>
        <v>1140</v>
      </c>
      <c r="H9" s="297">
        <f>B9+E9</f>
        <v>1393</v>
      </c>
      <c r="I9" s="297">
        <f>C9+F9</f>
        <v>1031</v>
      </c>
      <c r="J9" s="258">
        <f t="shared" ref="J9:J16" si="1">SUM(H9:I9)</f>
        <v>2424</v>
      </c>
      <c r="K9" s="427" t="s">
        <v>6</v>
      </c>
    </row>
    <row r="10" spans="1:11" ht="27.75" customHeight="1" thickBot="1">
      <c r="A10" s="423" t="s">
        <v>13</v>
      </c>
      <c r="B10" s="298">
        <v>521</v>
      </c>
      <c r="C10" s="298">
        <v>362</v>
      </c>
      <c r="D10" s="261">
        <f t="shared" si="0"/>
        <v>883</v>
      </c>
      <c r="E10" s="298">
        <v>468</v>
      </c>
      <c r="F10" s="298">
        <v>251</v>
      </c>
      <c r="G10" s="261">
        <f>SUM(E10:F10)</f>
        <v>719</v>
      </c>
      <c r="H10" s="298">
        <f t="shared" ref="H10:I16" si="2">B10+E10</f>
        <v>989</v>
      </c>
      <c r="I10" s="298">
        <f t="shared" si="2"/>
        <v>613</v>
      </c>
      <c r="J10" s="261">
        <f t="shared" si="1"/>
        <v>1602</v>
      </c>
      <c r="K10" s="428" t="s">
        <v>14</v>
      </c>
    </row>
    <row r="11" spans="1:11" ht="27.75" customHeight="1" thickBot="1">
      <c r="A11" s="424" t="s">
        <v>15</v>
      </c>
      <c r="B11" s="299">
        <v>494</v>
      </c>
      <c r="C11" s="299">
        <v>348</v>
      </c>
      <c r="D11" s="263">
        <f t="shared" si="0"/>
        <v>842</v>
      </c>
      <c r="E11" s="299">
        <v>702</v>
      </c>
      <c r="F11" s="299">
        <v>354</v>
      </c>
      <c r="G11" s="263">
        <f t="shared" ref="G11:G16" si="3">SUM(E11:F11)</f>
        <v>1056</v>
      </c>
      <c r="H11" s="299">
        <f t="shared" si="2"/>
        <v>1196</v>
      </c>
      <c r="I11" s="299">
        <f t="shared" si="2"/>
        <v>702</v>
      </c>
      <c r="J11" s="263">
        <f t="shared" si="1"/>
        <v>1898</v>
      </c>
      <c r="K11" s="429" t="s">
        <v>16</v>
      </c>
    </row>
    <row r="12" spans="1:11" ht="27.75" customHeight="1" thickBot="1">
      <c r="A12" s="423" t="s">
        <v>17</v>
      </c>
      <c r="B12" s="298">
        <v>948</v>
      </c>
      <c r="C12" s="298">
        <v>941</v>
      </c>
      <c r="D12" s="261">
        <f t="shared" si="0"/>
        <v>1889</v>
      </c>
      <c r="E12" s="298">
        <v>844</v>
      </c>
      <c r="F12" s="298">
        <v>669</v>
      </c>
      <c r="G12" s="261">
        <f t="shared" si="3"/>
        <v>1513</v>
      </c>
      <c r="H12" s="298">
        <f t="shared" si="2"/>
        <v>1792</v>
      </c>
      <c r="I12" s="298">
        <f t="shared" si="2"/>
        <v>1610</v>
      </c>
      <c r="J12" s="261">
        <f t="shared" si="1"/>
        <v>3402</v>
      </c>
      <c r="K12" s="428" t="s">
        <v>18</v>
      </c>
    </row>
    <row r="13" spans="1:11" ht="27.75" customHeight="1" thickBot="1">
      <c r="A13" s="424" t="s">
        <v>19</v>
      </c>
      <c r="B13" s="299">
        <v>670</v>
      </c>
      <c r="C13" s="299">
        <v>585</v>
      </c>
      <c r="D13" s="263">
        <f t="shared" si="0"/>
        <v>1255</v>
      </c>
      <c r="E13" s="299">
        <v>496</v>
      </c>
      <c r="F13" s="299">
        <v>515</v>
      </c>
      <c r="G13" s="263">
        <f t="shared" si="3"/>
        <v>1011</v>
      </c>
      <c r="H13" s="299">
        <f t="shared" si="2"/>
        <v>1166</v>
      </c>
      <c r="I13" s="299">
        <f t="shared" si="2"/>
        <v>1100</v>
      </c>
      <c r="J13" s="263">
        <f t="shared" si="1"/>
        <v>2266</v>
      </c>
      <c r="K13" s="429" t="s">
        <v>211</v>
      </c>
    </row>
    <row r="14" spans="1:11" ht="27.75" customHeight="1" thickBot="1">
      <c r="A14" s="423" t="s">
        <v>20</v>
      </c>
      <c r="B14" s="298">
        <v>742</v>
      </c>
      <c r="C14" s="298">
        <v>732</v>
      </c>
      <c r="D14" s="261">
        <f t="shared" si="0"/>
        <v>1474</v>
      </c>
      <c r="E14" s="298">
        <v>486</v>
      </c>
      <c r="F14" s="298">
        <v>395</v>
      </c>
      <c r="G14" s="261">
        <f t="shared" si="3"/>
        <v>881</v>
      </c>
      <c r="H14" s="298">
        <f t="shared" si="2"/>
        <v>1228</v>
      </c>
      <c r="I14" s="298">
        <f t="shared" si="2"/>
        <v>1127</v>
      </c>
      <c r="J14" s="261">
        <f t="shared" si="1"/>
        <v>2355</v>
      </c>
      <c r="K14" s="428" t="s">
        <v>21</v>
      </c>
    </row>
    <row r="15" spans="1:11" ht="27.75" customHeight="1" thickBot="1">
      <c r="A15" s="424" t="s">
        <v>22</v>
      </c>
      <c r="B15" s="299">
        <v>235</v>
      </c>
      <c r="C15" s="299">
        <v>213</v>
      </c>
      <c r="D15" s="263">
        <f t="shared" si="0"/>
        <v>448</v>
      </c>
      <c r="E15" s="299">
        <v>375</v>
      </c>
      <c r="F15" s="299">
        <v>284</v>
      </c>
      <c r="G15" s="263">
        <f t="shared" si="3"/>
        <v>659</v>
      </c>
      <c r="H15" s="299">
        <f t="shared" si="2"/>
        <v>610</v>
      </c>
      <c r="I15" s="299">
        <f t="shared" si="2"/>
        <v>497</v>
      </c>
      <c r="J15" s="263">
        <f t="shared" si="1"/>
        <v>1107</v>
      </c>
      <c r="K15" s="429" t="s">
        <v>23</v>
      </c>
    </row>
    <row r="16" spans="1:11" ht="27.75" customHeight="1">
      <c r="A16" s="425" t="s">
        <v>24</v>
      </c>
      <c r="B16" s="310">
        <v>396</v>
      </c>
      <c r="C16" s="310">
        <v>228</v>
      </c>
      <c r="D16" s="311">
        <f t="shared" si="0"/>
        <v>624</v>
      </c>
      <c r="E16" s="310">
        <v>307</v>
      </c>
      <c r="F16" s="310">
        <v>178</v>
      </c>
      <c r="G16" s="311">
        <f t="shared" si="3"/>
        <v>485</v>
      </c>
      <c r="H16" s="310">
        <f t="shared" si="2"/>
        <v>703</v>
      </c>
      <c r="I16" s="310">
        <f t="shared" si="2"/>
        <v>406</v>
      </c>
      <c r="J16" s="311">
        <f t="shared" si="1"/>
        <v>1109</v>
      </c>
      <c r="K16" s="430" t="s">
        <v>25</v>
      </c>
    </row>
    <row r="17" spans="1:11" ht="22.5" customHeight="1">
      <c r="A17" s="426" t="s">
        <v>26</v>
      </c>
      <c r="B17" s="57">
        <f>SUM(B9:B16)</f>
        <v>4779</v>
      </c>
      <c r="C17" s="57">
        <f t="shared" ref="C17:J17" si="4">SUM(C9:C16)</f>
        <v>3920</v>
      </c>
      <c r="D17" s="57">
        <f t="shared" si="4"/>
        <v>8699</v>
      </c>
      <c r="E17" s="57">
        <f t="shared" si="4"/>
        <v>4298</v>
      </c>
      <c r="F17" s="57">
        <f t="shared" si="4"/>
        <v>3166</v>
      </c>
      <c r="G17" s="57">
        <f t="shared" si="4"/>
        <v>7464</v>
      </c>
      <c r="H17" s="57">
        <f t="shared" si="4"/>
        <v>9077</v>
      </c>
      <c r="I17" s="57">
        <f t="shared" si="4"/>
        <v>7086</v>
      </c>
      <c r="J17" s="57">
        <f t="shared" si="4"/>
        <v>16163</v>
      </c>
      <c r="K17" s="52" t="s">
        <v>27</v>
      </c>
    </row>
    <row r="18" spans="1:11" ht="22.5" customHeight="1">
      <c r="A18" s="143" t="s">
        <v>28</v>
      </c>
      <c r="B18" s="57">
        <v>1733</v>
      </c>
      <c r="C18" s="57">
        <v>1452</v>
      </c>
      <c r="D18" s="57">
        <f>SUM(B18:C18)</f>
        <v>3185</v>
      </c>
      <c r="E18" s="57">
        <v>2567</v>
      </c>
      <c r="F18" s="57">
        <v>1891</v>
      </c>
      <c r="G18" s="57">
        <f>SUM(E18:F18)</f>
        <v>4458</v>
      </c>
      <c r="H18" s="57">
        <f>B18+E18</f>
        <v>4300</v>
      </c>
      <c r="I18" s="57">
        <f>C18+F18</f>
        <v>3343</v>
      </c>
      <c r="J18" s="57">
        <f>SUM(H18:I18)</f>
        <v>7643</v>
      </c>
      <c r="K18" s="52" t="s">
        <v>29</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N4" sqref="N4"/>
    </sheetView>
  </sheetViews>
  <sheetFormatPr defaultColWidth="9.140625" defaultRowHeight="14.25"/>
  <cols>
    <col min="1" max="1" width="17.42578125" style="53" customWidth="1"/>
    <col min="2" max="2" width="13.85546875" style="3" customWidth="1"/>
    <col min="3" max="11" width="8.7109375" style="53" customWidth="1"/>
    <col min="12" max="12" width="18.7109375" style="4" customWidth="1"/>
    <col min="13" max="13" width="18" style="53" customWidth="1"/>
    <col min="14" max="16384" width="9.140625" style="53"/>
  </cols>
  <sheetData>
    <row r="1" spans="1:13" ht="18">
      <c r="A1" s="451" t="s">
        <v>332</v>
      </c>
      <c r="B1" s="451"/>
      <c r="C1" s="451"/>
      <c r="D1" s="451"/>
      <c r="E1" s="451"/>
      <c r="F1" s="451"/>
      <c r="G1" s="451"/>
      <c r="H1" s="451"/>
      <c r="I1" s="451"/>
      <c r="J1" s="451"/>
      <c r="K1" s="451"/>
      <c r="L1" s="451"/>
      <c r="M1" s="451"/>
    </row>
    <row r="2" spans="1:13" s="36" customFormat="1" ht="18">
      <c r="A2" s="454" t="s">
        <v>234</v>
      </c>
      <c r="B2" s="454"/>
      <c r="C2" s="454"/>
      <c r="D2" s="454"/>
      <c r="E2" s="454"/>
      <c r="F2" s="454"/>
      <c r="G2" s="454"/>
      <c r="H2" s="454"/>
      <c r="I2" s="454"/>
      <c r="J2" s="454"/>
      <c r="K2" s="454"/>
      <c r="L2" s="454"/>
      <c r="M2" s="454"/>
    </row>
    <row r="3" spans="1:13" ht="15.75">
      <c r="A3" s="452" t="s">
        <v>369</v>
      </c>
      <c r="B3" s="452"/>
      <c r="C3" s="453"/>
      <c r="D3" s="453"/>
      <c r="E3" s="453"/>
      <c r="F3" s="453"/>
      <c r="G3" s="453"/>
      <c r="H3" s="453"/>
      <c r="I3" s="453"/>
      <c r="J3" s="453"/>
      <c r="K3" s="453"/>
      <c r="L3" s="453"/>
      <c r="M3" s="453"/>
    </row>
    <row r="4" spans="1:13" s="36" customFormat="1" ht="15.75">
      <c r="A4" s="453" t="s">
        <v>363</v>
      </c>
      <c r="B4" s="453"/>
      <c r="C4" s="453"/>
      <c r="D4" s="453"/>
      <c r="E4" s="453"/>
      <c r="F4" s="453"/>
      <c r="G4" s="453"/>
      <c r="H4" s="453"/>
      <c r="I4" s="453"/>
      <c r="J4" s="453"/>
      <c r="K4" s="453"/>
      <c r="L4" s="453"/>
      <c r="M4" s="453"/>
    </row>
    <row r="5" spans="1:13" ht="15.75">
      <c r="A5" s="197" t="s">
        <v>426</v>
      </c>
      <c r="B5" s="99"/>
      <c r="C5" s="100"/>
      <c r="D5" s="100"/>
      <c r="E5" s="100"/>
      <c r="F5" s="100"/>
      <c r="G5" s="100"/>
      <c r="H5" s="100"/>
      <c r="I5" s="100"/>
      <c r="J5" s="100"/>
      <c r="K5" s="100"/>
      <c r="L5" s="198"/>
      <c r="M5" s="101" t="s">
        <v>427</v>
      </c>
    </row>
    <row r="6" spans="1:13" ht="15.75">
      <c r="A6" s="473" t="s">
        <v>30</v>
      </c>
      <c r="B6" s="474" t="s">
        <v>0</v>
      </c>
      <c r="C6" s="475" t="s">
        <v>235</v>
      </c>
      <c r="D6" s="475"/>
      <c r="E6" s="475"/>
      <c r="F6" s="475"/>
      <c r="G6" s="475"/>
      <c r="H6" s="475"/>
      <c r="I6" s="475"/>
      <c r="J6" s="475"/>
      <c r="K6" s="475"/>
      <c r="L6" s="475" t="s">
        <v>1</v>
      </c>
      <c r="M6" s="476" t="s">
        <v>2</v>
      </c>
    </row>
    <row r="7" spans="1:13" ht="15.75">
      <c r="A7" s="473"/>
      <c r="B7" s="474"/>
      <c r="C7" s="475" t="s">
        <v>236</v>
      </c>
      <c r="D7" s="475"/>
      <c r="E7" s="475"/>
      <c r="F7" s="475" t="s">
        <v>237</v>
      </c>
      <c r="G7" s="475"/>
      <c r="H7" s="475"/>
      <c r="I7" s="477" t="s">
        <v>238</v>
      </c>
      <c r="J7" s="477"/>
      <c r="K7" s="477"/>
      <c r="L7" s="475"/>
      <c r="M7" s="476"/>
    </row>
    <row r="8" spans="1:13" ht="25.5">
      <c r="A8" s="473"/>
      <c r="B8" s="474"/>
      <c r="C8" s="54" t="s">
        <v>239</v>
      </c>
      <c r="D8" s="54" t="s">
        <v>240</v>
      </c>
      <c r="E8" s="54" t="s">
        <v>241</v>
      </c>
      <c r="F8" s="54" t="s">
        <v>242</v>
      </c>
      <c r="G8" s="54" t="s">
        <v>243</v>
      </c>
      <c r="H8" s="54" t="s">
        <v>244</v>
      </c>
      <c r="I8" s="54" t="s">
        <v>242</v>
      </c>
      <c r="J8" s="54" t="s">
        <v>243</v>
      </c>
      <c r="K8" s="54" t="s">
        <v>244</v>
      </c>
      <c r="L8" s="475"/>
      <c r="M8" s="476"/>
    </row>
    <row r="9" spans="1:13" ht="18.75" customHeight="1" thickBot="1">
      <c r="A9" s="468" t="s">
        <v>3</v>
      </c>
      <c r="B9" s="177" t="s">
        <v>11</v>
      </c>
      <c r="C9" s="312">
        <f>SUM(C10:C12)</f>
        <v>773</v>
      </c>
      <c r="D9" s="312">
        <f t="shared" ref="D9:H9" si="0">SUM(D10:D12)</f>
        <v>511</v>
      </c>
      <c r="E9" s="312">
        <f t="shared" si="0"/>
        <v>1284</v>
      </c>
      <c r="F9" s="312">
        <f t="shared" si="0"/>
        <v>620</v>
      </c>
      <c r="G9" s="312">
        <f t="shared" si="0"/>
        <v>520</v>
      </c>
      <c r="H9" s="312">
        <f t="shared" si="0"/>
        <v>1140</v>
      </c>
      <c r="I9" s="312">
        <f>C9+F9</f>
        <v>1393</v>
      </c>
      <c r="J9" s="312">
        <f>D9+G9</f>
        <v>1031</v>
      </c>
      <c r="K9" s="313">
        <f>I9+J9</f>
        <v>2424</v>
      </c>
      <c r="L9" s="186" t="s">
        <v>12</v>
      </c>
      <c r="M9" s="467" t="s">
        <v>6</v>
      </c>
    </row>
    <row r="10" spans="1:13" ht="18.75" customHeight="1" thickBot="1">
      <c r="A10" s="464"/>
      <c r="B10" s="135" t="s">
        <v>4</v>
      </c>
      <c r="C10" s="297">
        <v>77</v>
      </c>
      <c r="D10" s="297">
        <v>87</v>
      </c>
      <c r="E10" s="258">
        <f>SUM(C10:D10)</f>
        <v>164</v>
      </c>
      <c r="F10" s="297">
        <v>56</v>
      </c>
      <c r="G10" s="297">
        <v>42</v>
      </c>
      <c r="H10" s="258">
        <f>SUM(F10:G10)</f>
        <v>98</v>
      </c>
      <c r="I10" s="297">
        <f>C10+F10</f>
        <v>133</v>
      </c>
      <c r="J10" s="297">
        <f>D10+G10</f>
        <v>129</v>
      </c>
      <c r="K10" s="258">
        <f>I10+J10</f>
        <v>262</v>
      </c>
      <c r="L10" s="136" t="s">
        <v>5</v>
      </c>
      <c r="M10" s="462"/>
    </row>
    <row r="11" spans="1:13" ht="18.75" customHeight="1" thickBot="1">
      <c r="A11" s="464"/>
      <c r="B11" s="79" t="s">
        <v>7</v>
      </c>
      <c r="C11" s="299">
        <v>180</v>
      </c>
      <c r="D11" s="299">
        <v>156</v>
      </c>
      <c r="E11" s="263">
        <f>SUM(C11:D11)</f>
        <v>336</v>
      </c>
      <c r="F11" s="299">
        <v>132</v>
      </c>
      <c r="G11" s="299">
        <v>117</v>
      </c>
      <c r="H11" s="263">
        <f>SUM(F11:G11)</f>
        <v>249</v>
      </c>
      <c r="I11" s="299">
        <f t="shared" ref="I11:J40" si="1">C11+F11</f>
        <v>312</v>
      </c>
      <c r="J11" s="299">
        <f t="shared" si="1"/>
        <v>273</v>
      </c>
      <c r="K11" s="263">
        <f t="shared" ref="K11:K40" si="2">I11+J11</f>
        <v>585</v>
      </c>
      <c r="L11" s="55" t="s">
        <v>8</v>
      </c>
      <c r="M11" s="462"/>
    </row>
    <row r="12" spans="1:13" ht="18.75" customHeight="1" thickBot="1">
      <c r="A12" s="464"/>
      <c r="B12" s="178" t="s">
        <v>9</v>
      </c>
      <c r="C12" s="300">
        <v>516</v>
      </c>
      <c r="D12" s="300">
        <v>268</v>
      </c>
      <c r="E12" s="283">
        <f t="shared" ref="E12:E40" si="3">SUM(C12:D12)</f>
        <v>784</v>
      </c>
      <c r="F12" s="300">
        <v>432</v>
      </c>
      <c r="G12" s="300">
        <v>361</v>
      </c>
      <c r="H12" s="283">
        <f t="shared" ref="H12:H40" si="4">SUM(F12:G12)</f>
        <v>793</v>
      </c>
      <c r="I12" s="300">
        <f t="shared" si="1"/>
        <v>948</v>
      </c>
      <c r="J12" s="300">
        <f t="shared" si="1"/>
        <v>629</v>
      </c>
      <c r="K12" s="283">
        <f t="shared" si="2"/>
        <v>1577</v>
      </c>
      <c r="L12" s="182" t="s">
        <v>10</v>
      </c>
      <c r="M12" s="462"/>
    </row>
    <row r="13" spans="1:13" ht="18.75" customHeight="1" thickBot="1">
      <c r="A13" s="463" t="s">
        <v>13</v>
      </c>
      <c r="B13" s="180" t="s">
        <v>11</v>
      </c>
      <c r="C13" s="314">
        <f t="shared" ref="C13:H13" si="5">SUM(C14:C16)</f>
        <v>521</v>
      </c>
      <c r="D13" s="314">
        <f t="shared" si="5"/>
        <v>362</v>
      </c>
      <c r="E13" s="314">
        <f t="shared" si="5"/>
        <v>883</v>
      </c>
      <c r="F13" s="314">
        <f t="shared" si="5"/>
        <v>468</v>
      </c>
      <c r="G13" s="314">
        <f t="shared" si="5"/>
        <v>251</v>
      </c>
      <c r="H13" s="314">
        <f t="shared" si="5"/>
        <v>719</v>
      </c>
      <c r="I13" s="314">
        <f>C13+F13</f>
        <v>989</v>
      </c>
      <c r="J13" s="314">
        <f>D13+G13</f>
        <v>613</v>
      </c>
      <c r="K13" s="277">
        <f>I13+J13</f>
        <v>1602</v>
      </c>
      <c r="L13" s="184" t="s">
        <v>12</v>
      </c>
      <c r="M13" s="459" t="s">
        <v>14</v>
      </c>
    </row>
    <row r="14" spans="1:13" ht="18.75" customHeight="1" thickBot="1">
      <c r="A14" s="463"/>
      <c r="B14" s="179" t="s">
        <v>4</v>
      </c>
      <c r="C14" s="315">
        <v>62</v>
      </c>
      <c r="D14" s="315">
        <v>61</v>
      </c>
      <c r="E14" s="260">
        <f t="shared" si="3"/>
        <v>123</v>
      </c>
      <c r="F14" s="315">
        <v>123</v>
      </c>
      <c r="G14" s="315">
        <v>42</v>
      </c>
      <c r="H14" s="260">
        <f t="shared" si="4"/>
        <v>165</v>
      </c>
      <c r="I14" s="315">
        <f t="shared" si="1"/>
        <v>185</v>
      </c>
      <c r="J14" s="315">
        <f t="shared" si="1"/>
        <v>103</v>
      </c>
      <c r="K14" s="260">
        <f t="shared" si="2"/>
        <v>288</v>
      </c>
      <c r="L14" s="183" t="s">
        <v>5</v>
      </c>
      <c r="M14" s="459"/>
    </row>
    <row r="15" spans="1:13" ht="18.75" customHeight="1" thickBot="1">
      <c r="A15" s="463"/>
      <c r="B15" s="80" t="s">
        <v>7</v>
      </c>
      <c r="C15" s="298">
        <v>157</v>
      </c>
      <c r="D15" s="298">
        <v>133</v>
      </c>
      <c r="E15" s="261">
        <f t="shared" si="3"/>
        <v>290</v>
      </c>
      <c r="F15" s="298">
        <v>78</v>
      </c>
      <c r="G15" s="298">
        <v>73</v>
      </c>
      <c r="H15" s="261">
        <f t="shared" si="4"/>
        <v>151</v>
      </c>
      <c r="I15" s="298">
        <f t="shared" si="1"/>
        <v>235</v>
      </c>
      <c r="J15" s="298">
        <f t="shared" si="1"/>
        <v>206</v>
      </c>
      <c r="K15" s="261">
        <f t="shared" si="2"/>
        <v>441</v>
      </c>
      <c r="L15" s="126" t="s">
        <v>8</v>
      </c>
      <c r="M15" s="459"/>
    </row>
    <row r="16" spans="1:13" ht="18.75" customHeight="1" thickBot="1">
      <c r="A16" s="463"/>
      <c r="B16" s="181" t="s">
        <v>9</v>
      </c>
      <c r="C16" s="310">
        <v>302</v>
      </c>
      <c r="D16" s="310">
        <v>168</v>
      </c>
      <c r="E16" s="311">
        <f t="shared" si="3"/>
        <v>470</v>
      </c>
      <c r="F16" s="310">
        <v>267</v>
      </c>
      <c r="G16" s="310">
        <v>136</v>
      </c>
      <c r="H16" s="311">
        <f t="shared" si="4"/>
        <v>403</v>
      </c>
      <c r="I16" s="310">
        <f t="shared" si="1"/>
        <v>569</v>
      </c>
      <c r="J16" s="310">
        <f t="shared" si="1"/>
        <v>304</v>
      </c>
      <c r="K16" s="311">
        <f t="shared" si="2"/>
        <v>873</v>
      </c>
      <c r="L16" s="185" t="s">
        <v>10</v>
      </c>
      <c r="M16" s="459"/>
    </row>
    <row r="17" spans="1:13" ht="18.75" customHeight="1" thickBot="1">
      <c r="A17" s="464" t="s">
        <v>15</v>
      </c>
      <c r="B17" s="187" t="s">
        <v>11</v>
      </c>
      <c r="C17" s="316">
        <f t="shared" ref="C17:H17" si="6">SUM(C18:C20)</f>
        <v>494</v>
      </c>
      <c r="D17" s="316">
        <f t="shared" si="6"/>
        <v>348</v>
      </c>
      <c r="E17" s="316">
        <f t="shared" si="6"/>
        <v>842</v>
      </c>
      <c r="F17" s="316">
        <f t="shared" si="6"/>
        <v>702</v>
      </c>
      <c r="G17" s="316">
        <f t="shared" si="6"/>
        <v>354</v>
      </c>
      <c r="H17" s="316">
        <f t="shared" si="6"/>
        <v>1056</v>
      </c>
      <c r="I17" s="316">
        <f>C17+F17</f>
        <v>1196</v>
      </c>
      <c r="J17" s="316">
        <f>D17+G17</f>
        <v>702</v>
      </c>
      <c r="K17" s="287">
        <f>I17+J17</f>
        <v>1898</v>
      </c>
      <c r="L17" s="188" t="s">
        <v>12</v>
      </c>
      <c r="M17" s="462" t="s">
        <v>16</v>
      </c>
    </row>
    <row r="18" spans="1:13" ht="18.75" customHeight="1" thickBot="1">
      <c r="A18" s="464"/>
      <c r="B18" s="135" t="s">
        <v>4</v>
      </c>
      <c r="C18" s="297">
        <v>132</v>
      </c>
      <c r="D18" s="297">
        <v>122</v>
      </c>
      <c r="E18" s="258">
        <f t="shared" si="3"/>
        <v>254</v>
      </c>
      <c r="F18" s="297">
        <v>130</v>
      </c>
      <c r="G18" s="297">
        <v>67</v>
      </c>
      <c r="H18" s="258">
        <f t="shared" si="4"/>
        <v>197</v>
      </c>
      <c r="I18" s="297">
        <f t="shared" si="1"/>
        <v>262</v>
      </c>
      <c r="J18" s="297">
        <f t="shared" si="1"/>
        <v>189</v>
      </c>
      <c r="K18" s="258">
        <f t="shared" si="2"/>
        <v>451</v>
      </c>
      <c r="L18" s="136" t="s">
        <v>5</v>
      </c>
      <c r="M18" s="462"/>
    </row>
    <row r="19" spans="1:13" ht="18.75" customHeight="1" thickBot="1">
      <c r="A19" s="464"/>
      <c r="B19" s="79" t="s">
        <v>7</v>
      </c>
      <c r="C19" s="299">
        <v>155</v>
      </c>
      <c r="D19" s="299">
        <v>103</v>
      </c>
      <c r="E19" s="263">
        <f t="shared" si="3"/>
        <v>258</v>
      </c>
      <c r="F19" s="299">
        <v>135</v>
      </c>
      <c r="G19" s="299">
        <v>92</v>
      </c>
      <c r="H19" s="263">
        <f t="shared" si="4"/>
        <v>227</v>
      </c>
      <c r="I19" s="299">
        <f t="shared" si="1"/>
        <v>290</v>
      </c>
      <c r="J19" s="299">
        <f t="shared" si="1"/>
        <v>195</v>
      </c>
      <c r="K19" s="263">
        <f t="shared" si="2"/>
        <v>485</v>
      </c>
      <c r="L19" s="55" t="s">
        <v>8</v>
      </c>
      <c r="M19" s="462"/>
    </row>
    <row r="20" spans="1:13" ht="18.75" customHeight="1" thickBot="1">
      <c r="A20" s="464"/>
      <c r="B20" s="178" t="s">
        <v>9</v>
      </c>
      <c r="C20" s="300">
        <v>207</v>
      </c>
      <c r="D20" s="300">
        <v>123</v>
      </c>
      <c r="E20" s="283">
        <f t="shared" si="3"/>
        <v>330</v>
      </c>
      <c r="F20" s="300">
        <v>437</v>
      </c>
      <c r="G20" s="300">
        <v>195</v>
      </c>
      <c r="H20" s="283">
        <f t="shared" si="4"/>
        <v>632</v>
      </c>
      <c r="I20" s="300">
        <f t="shared" si="1"/>
        <v>644</v>
      </c>
      <c r="J20" s="300">
        <f t="shared" si="1"/>
        <v>318</v>
      </c>
      <c r="K20" s="283">
        <f t="shared" si="2"/>
        <v>962</v>
      </c>
      <c r="L20" s="182" t="s">
        <v>10</v>
      </c>
      <c r="M20" s="462"/>
    </row>
    <row r="21" spans="1:13" ht="18.75" customHeight="1" thickBot="1">
      <c r="A21" s="463" t="s">
        <v>17</v>
      </c>
      <c r="B21" s="180" t="s">
        <v>11</v>
      </c>
      <c r="C21" s="314">
        <f t="shared" ref="C21:H21" si="7">SUM(C22:C24)</f>
        <v>948</v>
      </c>
      <c r="D21" s="314">
        <f t="shared" si="7"/>
        <v>941</v>
      </c>
      <c r="E21" s="314">
        <f t="shared" si="7"/>
        <v>1889</v>
      </c>
      <c r="F21" s="314">
        <f t="shared" si="7"/>
        <v>844</v>
      </c>
      <c r="G21" s="314">
        <f t="shared" si="7"/>
        <v>669</v>
      </c>
      <c r="H21" s="314">
        <f t="shared" si="7"/>
        <v>1513</v>
      </c>
      <c r="I21" s="314">
        <f>C21+F21</f>
        <v>1792</v>
      </c>
      <c r="J21" s="314">
        <f>D21+G21</f>
        <v>1610</v>
      </c>
      <c r="K21" s="277">
        <f>I21+J21</f>
        <v>3402</v>
      </c>
      <c r="L21" s="184" t="s">
        <v>12</v>
      </c>
      <c r="M21" s="459" t="s">
        <v>18</v>
      </c>
    </row>
    <row r="22" spans="1:13" ht="18.75" customHeight="1" thickBot="1">
      <c r="A22" s="463"/>
      <c r="B22" s="179" t="s">
        <v>4</v>
      </c>
      <c r="C22" s="315">
        <v>206</v>
      </c>
      <c r="D22" s="315">
        <v>214</v>
      </c>
      <c r="E22" s="260">
        <f t="shared" si="3"/>
        <v>420</v>
      </c>
      <c r="F22" s="315">
        <v>115</v>
      </c>
      <c r="G22" s="315">
        <v>99</v>
      </c>
      <c r="H22" s="260">
        <f t="shared" si="4"/>
        <v>214</v>
      </c>
      <c r="I22" s="315">
        <f t="shared" si="1"/>
        <v>321</v>
      </c>
      <c r="J22" s="315">
        <f t="shared" si="1"/>
        <v>313</v>
      </c>
      <c r="K22" s="260">
        <f t="shared" si="2"/>
        <v>634</v>
      </c>
      <c r="L22" s="183" t="s">
        <v>5</v>
      </c>
      <c r="M22" s="459"/>
    </row>
    <row r="23" spans="1:13" ht="18.75" customHeight="1" thickBot="1">
      <c r="A23" s="463"/>
      <c r="B23" s="80" t="s">
        <v>7</v>
      </c>
      <c r="C23" s="298">
        <v>292</v>
      </c>
      <c r="D23" s="298">
        <v>242</v>
      </c>
      <c r="E23" s="261">
        <f t="shared" si="3"/>
        <v>534</v>
      </c>
      <c r="F23" s="298">
        <v>148</v>
      </c>
      <c r="G23" s="298">
        <v>141</v>
      </c>
      <c r="H23" s="261">
        <f t="shared" si="4"/>
        <v>289</v>
      </c>
      <c r="I23" s="298">
        <f t="shared" si="1"/>
        <v>440</v>
      </c>
      <c r="J23" s="298">
        <f t="shared" si="1"/>
        <v>383</v>
      </c>
      <c r="K23" s="261">
        <f t="shared" si="2"/>
        <v>823</v>
      </c>
      <c r="L23" s="126" t="s">
        <v>8</v>
      </c>
      <c r="M23" s="459"/>
    </row>
    <row r="24" spans="1:13" ht="18.75" customHeight="1" thickBot="1">
      <c r="A24" s="463"/>
      <c r="B24" s="181" t="s">
        <v>9</v>
      </c>
      <c r="C24" s="310">
        <v>450</v>
      </c>
      <c r="D24" s="310">
        <v>485</v>
      </c>
      <c r="E24" s="311">
        <f t="shared" si="3"/>
        <v>935</v>
      </c>
      <c r="F24" s="310">
        <v>581</v>
      </c>
      <c r="G24" s="310">
        <v>429</v>
      </c>
      <c r="H24" s="311">
        <f t="shared" si="4"/>
        <v>1010</v>
      </c>
      <c r="I24" s="310">
        <f t="shared" si="1"/>
        <v>1031</v>
      </c>
      <c r="J24" s="310">
        <f t="shared" si="1"/>
        <v>914</v>
      </c>
      <c r="K24" s="311">
        <f t="shared" si="2"/>
        <v>1945</v>
      </c>
      <c r="L24" s="185" t="s">
        <v>10</v>
      </c>
      <c r="M24" s="459"/>
    </row>
    <row r="25" spans="1:13" ht="18.75" customHeight="1" thickBot="1">
      <c r="A25" s="464" t="s">
        <v>19</v>
      </c>
      <c r="B25" s="187" t="s">
        <v>11</v>
      </c>
      <c r="C25" s="316">
        <f t="shared" ref="C25:H25" si="8">SUM(C26:C28)</f>
        <v>670</v>
      </c>
      <c r="D25" s="316">
        <f t="shared" si="8"/>
        <v>585</v>
      </c>
      <c r="E25" s="316">
        <f t="shared" si="8"/>
        <v>1255</v>
      </c>
      <c r="F25" s="316">
        <f t="shared" si="8"/>
        <v>496</v>
      </c>
      <c r="G25" s="316">
        <f t="shared" si="8"/>
        <v>515</v>
      </c>
      <c r="H25" s="316">
        <f t="shared" si="8"/>
        <v>1011</v>
      </c>
      <c r="I25" s="316">
        <f>C25+F25</f>
        <v>1166</v>
      </c>
      <c r="J25" s="316">
        <f>D25+G25</f>
        <v>1100</v>
      </c>
      <c r="K25" s="287">
        <f>I25+J25</f>
        <v>2266</v>
      </c>
      <c r="L25" s="188" t="s">
        <v>12</v>
      </c>
      <c r="M25" s="462" t="s">
        <v>211</v>
      </c>
    </row>
    <row r="26" spans="1:13" ht="18.75" customHeight="1" thickBot="1">
      <c r="A26" s="464"/>
      <c r="B26" s="135" t="s">
        <v>4</v>
      </c>
      <c r="C26" s="297">
        <v>92</v>
      </c>
      <c r="D26" s="297">
        <v>95</v>
      </c>
      <c r="E26" s="258">
        <f t="shared" si="3"/>
        <v>187</v>
      </c>
      <c r="F26" s="297">
        <v>61</v>
      </c>
      <c r="G26" s="297">
        <v>62</v>
      </c>
      <c r="H26" s="258">
        <f t="shared" si="4"/>
        <v>123</v>
      </c>
      <c r="I26" s="297">
        <f t="shared" si="1"/>
        <v>153</v>
      </c>
      <c r="J26" s="297">
        <f t="shared" si="1"/>
        <v>157</v>
      </c>
      <c r="K26" s="258">
        <f t="shared" si="2"/>
        <v>310</v>
      </c>
      <c r="L26" s="136" t="s">
        <v>5</v>
      </c>
      <c r="M26" s="462"/>
    </row>
    <row r="27" spans="1:13" ht="18.75" customHeight="1" thickBot="1">
      <c r="A27" s="464"/>
      <c r="B27" s="79" t="s">
        <v>7</v>
      </c>
      <c r="C27" s="299">
        <v>238</v>
      </c>
      <c r="D27" s="299">
        <v>174</v>
      </c>
      <c r="E27" s="263">
        <f t="shared" si="3"/>
        <v>412</v>
      </c>
      <c r="F27" s="299">
        <v>161</v>
      </c>
      <c r="G27" s="299">
        <v>91</v>
      </c>
      <c r="H27" s="263">
        <f t="shared" si="4"/>
        <v>252</v>
      </c>
      <c r="I27" s="299">
        <f t="shared" si="1"/>
        <v>399</v>
      </c>
      <c r="J27" s="299">
        <f t="shared" si="1"/>
        <v>265</v>
      </c>
      <c r="K27" s="263">
        <f t="shared" si="2"/>
        <v>664</v>
      </c>
      <c r="L27" s="55" t="s">
        <v>8</v>
      </c>
      <c r="M27" s="462"/>
    </row>
    <row r="28" spans="1:13" ht="18.75" customHeight="1" thickBot="1">
      <c r="A28" s="464"/>
      <c r="B28" s="178" t="s">
        <v>9</v>
      </c>
      <c r="C28" s="300">
        <v>340</v>
      </c>
      <c r="D28" s="300">
        <v>316</v>
      </c>
      <c r="E28" s="283">
        <f t="shared" si="3"/>
        <v>656</v>
      </c>
      <c r="F28" s="300">
        <v>274</v>
      </c>
      <c r="G28" s="300">
        <v>362</v>
      </c>
      <c r="H28" s="283">
        <f t="shared" si="4"/>
        <v>636</v>
      </c>
      <c r="I28" s="300">
        <f t="shared" si="1"/>
        <v>614</v>
      </c>
      <c r="J28" s="300">
        <f t="shared" si="1"/>
        <v>678</v>
      </c>
      <c r="K28" s="283">
        <f t="shared" si="2"/>
        <v>1292</v>
      </c>
      <c r="L28" s="182" t="s">
        <v>10</v>
      </c>
      <c r="M28" s="462"/>
    </row>
    <row r="29" spans="1:13" ht="18.75" customHeight="1" thickBot="1">
      <c r="A29" s="463" t="s">
        <v>20</v>
      </c>
      <c r="B29" s="180" t="s">
        <v>11</v>
      </c>
      <c r="C29" s="314">
        <f t="shared" ref="C29:H29" si="9">SUM(C30:C32)</f>
        <v>742</v>
      </c>
      <c r="D29" s="314">
        <f t="shared" si="9"/>
        <v>732</v>
      </c>
      <c r="E29" s="314">
        <f t="shared" si="9"/>
        <v>1474</v>
      </c>
      <c r="F29" s="314">
        <f t="shared" si="9"/>
        <v>486</v>
      </c>
      <c r="G29" s="314">
        <f t="shared" si="9"/>
        <v>395</v>
      </c>
      <c r="H29" s="314">
        <f t="shared" si="9"/>
        <v>881</v>
      </c>
      <c r="I29" s="314">
        <f>C29+F29</f>
        <v>1228</v>
      </c>
      <c r="J29" s="314">
        <f>D29+G29</f>
        <v>1127</v>
      </c>
      <c r="K29" s="277">
        <f>I29+J29</f>
        <v>2355</v>
      </c>
      <c r="L29" s="184" t="s">
        <v>12</v>
      </c>
      <c r="M29" s="459" t="s">
        <v>21</v>
      </c>
    </row>
    <row r="30" spans="1:13" ht="18.75" customHeight="1" thickBot="1">
      <c r="A30" s="463"/>
      <c r="B30" s="179" t="s">
        <v>4</v>
      </c>
      <c r="C30" s="315">
        <v>122</v>
      </c>
      <c r="D30" s="315">
        <v>146</v>
      </c>
      <c r="E30" s="260">
        <f t="shared" si="3"/>
        <v>268</v>
      </c>
      <c r="F30" s="315">
        <v>95</v>
      </c>
      <c r="G30" s="315">
        <v>77</v>
      </c>
      <c r="H30" s="260">
        <f t="shared" si="4"/>
        <v>172</v>
      </c>
      <c r="I30" s="315">
        <f t="shared" si="1"/>
        <v>217</v>
      </c>
      <c r="J30" s="315">
        <f t="shared" si="1"/>
        <v>223</v>
      </c>
      <c r="K30" s="260">
        <f t="shared" si="2"/>
        <v>440</v>
      </c>
      <c r="L30" s="183" t="s">
        <v>5</v>
      </c>
      <c r="M30" s="459"/>
    </row>
    <row r="31" spans="1:13" ht="18.75" customHeight="1" thickBot="1">
      <c r="A31" s="463"/>
      <c r="B31" s="80" t="s">
        <v>7</v>
      </c>
      <c r="C31" s="298">
        <v>205</v>
      </c>
      <c r="D31" s="298">
        <v>180</v>
      </c>
      <c r="E31" s="261">
        <f t="shared" si="3"/>
        <v>385</v>
      </c>
      <c r="F31" s="298">
        <v>101</v>
      </c>
      <c r="G31" s="298">
        <v>76</v>
      </c>
      <c r="H31" s="261">
        <f t="shared" si="4"/>
        <v>177</v>
      </c>
      <c r="I31" s="298">
        <f t="shared" si="1"/>
        <v>306</v>
      </c>
      <c r="J31" s="298">
        <f t="shared" si="1"/>
        <v>256</v>
      </c>
      <c r="K31" s="261">
        <f t="shared" si="2"/>
        <v>562</v>
      </c>
      <c r="L31" s="126" t="s">
        <v>8</v>
      </c>
      <c r="M31" s="459"/>
    </row>
    <row r="32" spans="1:13" ht="18.75" customHeight="1">
      <c r="A32" s="465"/>
      <c r="B32" s="127" t="s">
        <v>9</v>
      </c>
      <c r="C32" s="317">
        <v>415</v>
      </c>
      <c r="D32" s="317">
        <v>406</v>
      </c>
      <c r="E32" s="318">
        <f t="shared" si="3"/>
        <v>821</v>
      </c>
      <c r="F32" s="317">
        <v>290</v>
      </c>
      <c r="G32" s="317">
        <v>242</v>
      </c>
      <c r="H32" s="318">
        <f t="shared" si="4"/>
        <v>532</v>
      </c>
      <c r="I32" s="317">
        <f t="shared" si="1"/>
        <v>705</v>
      </c>
      <c r="J32" s="317">
        <f t="shared" si="1"/>
        <v>648</v>
      </c>
      <c r="K32" s="318">
        <f t="shared" si="2"/>
        <v>1353</v>
      </c>
      <c r="L32" s="128" t="s">
        <v>10</v>
      </c>
      <c r="M32" s="460"/>
    </row>
    <row r="33" spans="1:13" ht="18.75" customHeight="1" thickBot="1">
      <c r="A33" s="466" t="s">
        <v>22</v>
      </c>
      <c r="B33" s="190" t="s">
        <v>11</v>
      </c>
      <c r="C33" s="319">
        <f t="shared" ref="C33:H33" si="10">SUM(C34:C36)</f>
        <v>235</v>
      </c>
      <c r="D33" s="319">
        <f t="shared" si="10"/>
        <v>213</v>
      </c>
      <c r="E33" s="319">
        <f t="shared" si="10"/>
        <v>448</v>
      </c>
      <c r="F33" s="319">
        <f t="shared" si="10"/>
        <v>375</v>
      </c>
      <c r="G33" s="319">
        <f t="shared" si="10"/>
        <v>284</v>
      </c>
      <c r="H33" s="319">
        <f t="shared" si="10"/>
        <v>659</v>
      </c>
      <c r="I33" s="319">
        <f>C33+F33</f>
        <v>610</v>
      </c>
      <c r="J33" s="319">
        <f>D33+G33</f>
        <v>497</v>
      </c>
      <c r="K33" s="288">
        <f>I33+J33</f>
        <v>1107</v>
      </c>
      <c r="L33" s="191" t="s">
        <v>12</v>
      </c>
      <c r="M33" s="461" t="s">
        <v>212</v>
      </c>
    </row>
    <row r="34" spans="1:13" ht="18.75" customHeight="1" thickBot="1">
      <c r="A34" s="464"/>
      <c r="B34" s="135" t="s">
        <v>4</v>
      </c>
      <c r="C34" s="297">
        <v>15</v>
      </c>
      <c r="D34" s="297">
        <v>23</v>
      </c>
      <c r="E34" s="258">
        <f t="shared" si="3"/>
        <v>38</v>
      </c>
      <c r="F34" s="297">
        <v>23</v>
      </c>
      <c r="G34" s="297">
        <v>10</v>
      </c>
      <c r="H34" s="258">
        <f t="shared" si="4"/>
        <v>33</v>
      </c>
      <c r="I34" s="297">
        <f t="shared" si="1"/>
        <v>38</v>
      </c>
      <c r="J34" s="297">
        <f t="shared" si="1"/>
        <v>33</v>
      </c>
      <c r="K34" s="258">
        <f t="shared" si="2"/>
        <v>71</v>
      </c>
      <c r="L34" s="136" t="s">
        <v>5</v>
      </c>
      <c r="M34" s="462"/>
    </row>
    <row r="35" spans="1:13" ht="18.75" customHeight="1" thickBot="1">
      <c r="A35" s="464"/>
      <c r="B35" s="79" t="s">
        <v>7</v>
      </c>
      <c r="C35" s="299">
        <v>91</v>
      </c>
      <c r="D35" s="299">
        <v>59</v>
      </c>
      <c r="E35" s="263">
        <f t="shared" si="3"/>
        <v>150</v>
      </c>
      <c r="F35" s="299">
        <v>66</v>
      </c>
      <c r="G35" s="299">
        <v>40</v>
      </c>
      <c r="H35" s="263">
        <f t="shared" si="4"/>
        <v>106</v>
      </c>
      <c r="I35" s="299">
        <f t="shared" si="1"/>
        <v>157</v>
      </c>
      <c r="J35" s="299">
        <f t="shared" si="1"/>
        <v>99</v>
      </c>
      <c r="K35" s="263">
        <f t="shared" si="2"/>
        <v>256</v>
      </c>
      <c r="L35" s="55" t="s">
        <v>8</v>
      </c>
      <c r="M35" s="462"/>
    </row>
    <row r="36" spans="1:13" ht="18.75" customHeight="1" thickBot="1">
      <c r="A36" s="464"/>
      <c r="B36" s="178" t="s">
        <v>9</v>
      </c>
      <c r="C36" s="300">
        <v>129</v>
      </c>
      <c r="D36" s="300">
        <v>131</v>
      </c>
      <c r="E36" s="283">
        <f t="shared" si="3"/>
        <v>260</v>
      </c>
      <c r="F36" s="300">
        <v>286</v>
      </c>
      <c r="G36" s="300">
        <v>234</v>
      </c>
      <c r="H36" s="283">
        <f t="shared" si="4"/>
        <v>520</v>
      </c>
      <c r="I36" s="300">
        <f t="shared" si="1"/>
        <v>415</v>
      </c>
      <c r="J36" s="300">
        <f t="shared" si="1"/>
        <v>365</v>
      </c>
      <c r="K36" s="283">
        <f t="shared" si="2"/>
        <v>780</v>
      </c>
      <c r="L36" s="182" t="s">
        <v>10</v>
      </c>
      <c r="M36" s="462"/>
    </row>
    <row r="37" spans="1:13" ht="18.75" customHeight="1" thickBot="1">
      <c r="A37" s="463" t="s">
        <v>24</v>
      </c>
      <c r="B37" s="180" t="s">
        <v>11</v>
      </c>
      <c r="C37" s="314">
        <f t="shared" ref="C37:H37" si="11">SUM(C38:C40)</f>
        <v>396</v>
      </c>
      <c r="D37" s="314">
        <f t="shared" si="11"/>
        <v>228</v>
      </c>
      <c r="E37" s="314">
        <f t="shared" si="11"/>
        <v>624</v>
      </c>
      <c r="F37" s="314">
        <f t="shared" si="11"/>
        <v>307</v>
      </c>
      <c r="G37" s="314">
        <f t="shared" si="11"/>
        <v>178</v>
      </c>
      <c r="H37" s="314">
        <f t="shared" si="11"/>
        <v>485</v>
      </c>
      <c r="I37" s="314">
        <f>C37+F37</f>
        <v>703</v>
      </c>
      <c r="J37" s="314">
        <f>D37+G37</f>
        <v>406</v>
      </c>
      <c r="K37" s="277">
        <f>I37+J37</f>
        <v>1109</v>
      </c>
      <c r="L37" s="184" t="s">
        <v>12</v>
      </c>
      <c r="M37" s="459" t="s">
        <v>25</v>
      </c>
    </row>
    <row r="38" spans="1:13" ht="18.75" customHeight="1" thickBot="1">
      <c r="A38" s="463"/>
      <c r="B38" s="179" t="s">
        <v>4</v>
      </c>
      <c r="C38" s="315">
        <v>38</v>
      </c>
      <c r="D38" s="315">
        <v>21</v>
      </c>
      <c r="E38" s="260">
        <f t="shared" si="3"/>
        <v>59</v>
      </c>
      <c r="F38" s="315">
        <v>25</v>
      </c>
      <c r="G38" s="315">
        <v>15</v>
      </c>
      <c r="H38" s="260">
        <f t="shared" si="4"/>
        <v>40</v>
      </c>
      <c r="I38" s="315">
        <f t="shared" si="1"/>
        <v>63</v>
      </c>
      <c r="J38" s="315">
        <f t="shared" si="1"/>
        <v>36</v>
      </c>
      <c r="K38" s="260">
        <f t="shared" si="2"/>
        <v>99</v>
      </c>
      <c r="L38" s="183" t="s">
        <v>5</v>
      </c>
      <c r="M38" s="459"/>
    </row>
    <row r="39" spans="1:13" ht="18.75" customHeight="1" thickBot="1">
      <c r="A39" s="463"/>
      <c r="B39" s="80" t="s">
        <v>7</v>
      </c>
      <c r="C39" s="298">
        <v>135</v>
      </c>
      <c r="D39" s="298">
        <v>99</v>
      </c>
      <c r="E39" s="261">
        <f t="shared" si="3"/>
        <v>234</v>
      </c>
      <c r="F39" s="298">
        <v>82</v>
      </c>
      <c r="G39" s="298">
        <v>49</v>
      </c>
      <c r="H39" s="261">
        <f t="shared" si="4"/>
        <v>131</v>
      </c>
      <c r="I39" s="298">
        <f t="shared" si="1"/>
        <v>217</v>
      </c>
      <c r="J39" s="298">
        <f t="shared" si="1"/>
        <v>148</v>
      </c>
      <c r="K39" s="261">
        <f t="shared" si="2"/>
        <v>365</v>
      </c>
      <c r="L39" s="126" t="s">
        <v>8</v>
      </c>
      <c r="M39" s="459"/>
    </row>
    <row r="40" spans="1:13" ht="18.75" customHeight="1">
      <c r="A40" s="465"/>
      <c r="B40" s="127" t="s">
        <v>9</v>
      </c>
      <c r="C40" s="317">
        <v>223</v>
      </c>
      <c r="D40" s="317">
        <v>108</v>
      </c>
      <c r="E40" s="318">
        <f t="shared" si="3"/>
        <v>331</v>
      </c>
      <c r="F40" s="317">
        <v>200</v>
      </c>
      <c r="G40" s="317">
        <v>114</v>
      </c>
      <c r="H40" s="318">
        <f t="shared" si="4"/>
        <v>314</v>
      </c>
      <c r="I40" s="317">
        <f t="shared" si="1"/>
        <v>423</v>
      </c>
      <c r="J40" s="317">
        <f t="shared" si="1"/>
        <v>222</v>
      </c>
      <c r="K40" s="318">
        <f t="shared" si="2"/>
        <v>645</v>
      </c>
      <c r="L40" s="128" t="s">
        <v>10</v>
      </c>
      <c r="M40" s="460"/>
    </row>
    <row r="41" spans="1:13" ht="30" customHeight="1">
      <c r="A41" s="469" t="s">
        <v>26</v>
      </c>
      <c r="B41" s="470"/>
      <c r="C41" s="56">
        <v>4779</v>
      </c>
      <c r="D41" s="56">
        <v>3920</v>
      </c>
      <c r="E41" s="56">
        <f>SUM(C41:D41)</f>
        <v>8699</v>
      </c>
      <c r="F41" s="56">
        <v>4298</v>
      </c>
      <c r="G41" s="56">
        <v>3166</v>
      </c>
      <c r="H41" s="56">
        <f>SUM(F41:G41)</f>
        <v>7464</v>
      </c>
      <c r="I41" s="56">
        <f>C41+F41</f>
        <v>9077</v>
      </c>
      <c r="J41" s="56">
        <f>D41+G41</f>
        <v>7086</v>
      </c>
      <c r="K41" s="56">
        <f>SUM(I41:J41)</f>
        <v>16163</v>
      </c>
      <c r="L41" s="471" t="s">
        <v>27</v>
      </c>
      <c r="M41" s="472"/>
    </row>
    <row r="42" spans="1:13" ht="30" customHeight="1">
      <c r="A42" s="469" t="s">
        <v>28</v>
      </c>
      <c r="B42" s="470"/>
      <c r="C42" s="56">
        <v>1733</v>
      </c>
      <c r="D42" s="56">
        <v>1452</v>
      </c>
      <c r="E42" s="56">
        <f>SUM(C42:D42)</f>
        <v>3185</v>
      </c>
      <c r="F42" s="56">
        <v>2567</v>
      </c>
      <c r="G42" s="56">
        <v>1891</v>
      </c>
      <c r="H42" s="56">
        <f>SUM(F42:G42)</f>
        <v>4458</v>
      </c>
      <c r="I42" s="56">
        <f>C42+F42</f>
        <v>4300</v>
      </c>
      <c r="J42" s="56">
        <f>D42+G42</f>
        <v>3343</v>
      </c>
      <c r="K42" s="56">
        <f>SUM(I42:J42)</f>
        <v>7643</v>
      </c>
      <c r="L42" s="471" t="s">
        <v>29</v>
      </c>
      <c r="M42" s="472"/>
    </row>
    <row r="43" spans="1:13">
      <c r="E43" s="7"/>
      <c r="H43" s="7"/>
      <c r="K43" s="7"/>
    </row>
  </sheetData>
  <mergeCells count="32">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 ref="M9:M12"/>
    <mergeCell ref="A9:A12"/>
    <mergeCell ref="A13:A16"/>
    <mergeCell ref="M13:M16"/>
    <mergeCell ref="A17:A20"/>
    <mergeCell ref="M17:M20"/>
    <mergeCell ref="M37:M40"/>
    <mergeCell ref="M33:M36"/>
    <mergeCell ref="M29:M32"/>
    <mergeCell ref="A21:A24"/>
    <mergeCell ref="A25:A28"/>
    <mergeCell ref="A29:A32"/>
    <mergeCell ref="A33:A36"/>
    <mergeCell ref="A37:A40"/>
    <mergeCell ref="M21:M24"/>
    <mergeCell ref="M25:M28"/>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L3" sqref="L3"/>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451" t="s">
        <v>401</v>
      </c>
      <c r="B1" s="451"/>
      <c r="C1" s="451"/>
      <c r="D1" s="451"/>
      <c r="E1" s="451"/>
      <c r="F1" s="451"/>
      <c r="G1" s="451"/>
      <c r="H1" s="451"/>
      <c r="I1" s="451"/>
      <c r="J1" s="451"/>
      <c r="K1" s="451"/>
    </row>
    <row r="2" spans="1:11" ht="18">
      <c r="A2" s="454" t="s">
        <v>234</v>
      </c>
      <c r="B2" s="454"/>
      <c r="C2" s="454"/>
      <c r="D2" s="454"/>
      <c r="E2" s="454"/>
      <c r="F2" s="454"/>
      <c r="G2" s="454"/>
      <c r="H2" s="454"/>
      <c r="I2" s="454"/>
      <c r="J2" s="454"/>
      <c r="K2" s="454"/>
    </row>
    <row r="3" spans="1:11" ht="33.75" customHeight="1">
      <c r="A3" s="452" t="s">
        <v>370</v>
      </c>
      <c r="B3" s="453"/>
      <c r="C3" s="453"/>
      <c r="D3" s="453"/>
      <c r="E3" s="453"/>
      <c r="F3" s="453"/>
      <c r="G3" s="453"/>
      <c r="H3" s="453"/>
      <c r="I3" s="453"/>
      <c r="J3" s="453"/>
      <c r="K3" s="453"/>
    </row>
    <row r="4" spans="1:11" ht="17.25" customHeight="1">
      <c r="A4" s="453" t="s">
        <v>363</v>
      </c>
      <c r="B4" s="453"/>
      <c r="C4" s="453"/>
      <c r="D4" s="453"/>
      <c r="E4" s="453"/>
      <c r="F4" s="453"/>
      <c r="G4" s="453"/>
      <c r="H4" s="453"/>
      <c r="I4" s="453"/>
      <c r="J4" s="453"/>
      <c r="K4" s="453"/>
    </row>
    <row r="5" spans="1:11" ht="15.75">
      <c r="A5" s="194" t="s">
        <v>428</v>
      </c>
      <c r="B5" s="195"/>
      <c r="C5" s="195"/>
      <c r="D5" s="195"/>
      <c r="E5" s="195"/>
      <c r="F5" s="195"/>
      <c r="G5" s="195"/>
      <c r="H5" s="195"/>
      <c r="I5" s="195"/>
      <c r="J5" s="195"/>
      <c r="K5" s="196" t="s">
        <v>429</v>
      </c>
    </row>
    <row r="6" spans="1:11" ht="15.75">
      <c r="A6" s="455" t="s">
        <v>72</v>
      </c>
      <c r="B6" s="456" t="s">
        <v>235</v>
      </c>
      <c r="C6" s="456"/>
      <c r="D6" s="456"/>
      <c r="E6" s="456"/>
      <c r="F6" s="456"/>
      <c r="G6" s="456"/>
      <c r="H6" s="456"/>
      <c r="I6" s="456"/>
      <c r="J6" s="456"/>
      <c r="K6" s="457" t="s">
        <v>73</v>
      </c>
    </row>
    <row r="7" spans="1:11" ht="18.75" customHeight="1">
      <c r="A7" s="455"/>
      <c r="B7" s="456" t="s">
        <v>236</v>
      </c>
      <c r="C7" s="456"/>
      <c r="D7" s="456"/>
      <c r="E7" s="456" t="s">
        <v>237</v>
      </c>
      <c r="F7" s="456"/>
      <c r="G7" s="456"/>
      <c r="H7" s="458" t="s">
        <v>238</v>
      </c>
      <c r="I7" s="458"/>
      <c r="J7" s="458"/>
      <c r="K7" s="457"/>
    </row>
    <row r="8" spans="1:11" ht="25.5">
      <c r="A8" s="455"/>
      <c r="B8" s="42" t="s">
        <v>239</v>
      </c>
      <c r="C8" s="42" t="s">
        <v>240</v>
      </c>
      <c r="D8" s="42" t="s">
        <v>241</v>
      </c>
      <c r="E8" s="42" t="s">
        <v>242</v>
      </c>
      <c r="F8" s="42" t="s">
        <v>243</v>
      </c>
      <c r="G8" s="42" t="s">
        <v>244</v>
      </c>
      <c r="H8" s="42" t="s">
        <v>242</v>
      </c>
      <c r="I8" s="42" t="s">
        <v>243</v>
      </c>
      <c r="J8" s="42" t="s">
        <v>244</v>
      </c>
      <c r="K8" s="457"/>
    </row>
    <row r="9" spans="1:11" ht="27" customHeight="1" thickBot="1">
      <c r="A9" s="84" t="s">
        <v>74</v>
      </c>
      <c r="B9" s="297">
        <v>533</v>
      </c>
      <c r="C9" s="297">
        <v>694</v>
      </c>
      <c r="D9" s="258">
        <f>B9+C9</f>
        <v>1227</v>
      </c>
      <c r="E9" s="297">
        <v>268</v>
      </c>
      <c r="F9" s="297">
        <v>299</v>
      </c>
      <c r="G9" s="258">
        <f>E9+F9</f>
        <v>567</v>
      </c>
      <c r="H9" s="297">
        <f t="shared" ref="H9:I18" si="0">B9+E9</f>
        <v>801</v>
      </c>
      <c r="I9" s="297">
        <f t="shared" si="0"/>
        <v>993</v>
      </c>
      <c r="J9" s="258">
        <f>H9+I9</f>
        <v>1794</v>
      </c>
      <c r="K9" s="120" t="s">
        <v>75</v>
      </c>
    </row>
    <row r="10" spans="1:11" ht="27" customHeight="1" thickBot="1">
      <c r="A10" s="85" t="s">
        <v>76</v>
      </c>
      <c r="B10" s="298">
        <v>474</v>
      </c>
      <c r="C10" s="298">
        <v>282</v>
      </c>
      <c r="D10" s="261">
        <f t="shared" ref="D10:D18" si="1">B10+C10</f>
        <v>756</v>
      </c>
      <c r="E10" s="298">
        <v>483</v>
      </c>
      <c r="F10" s="298">
        <v>296</v>
      </c>
      <c r="G10" s="261">
        <f t="shared" ref="G10:G18" si="2">E10+F10</f>
        <v>779</v>
      </c>
      <c r="H10" s="298">
        <f t="shared" si="0"/>
        <v>957</v>
      </c>
      <c r="I10" s="298">
        <f t="shared" si="0"/>
        <v>578</v>
      </c>
      <c r="J10" s="261">
        <f t="shared" ref="J10:J18" si="3">H10+I10</f>
        <v>1535</v>
      </c>
      <c r="K10" s="121" t="s">
        <v>77</v>
      </c>
    </row>
    <row r="11" spans="1:11" ht="27" customHeight="1" thickBot="1">
      <c r="A11" s="86" t="s">
        <v>78</v>
      </c>
      <c r="B11" s="299">
        <v>23</v>
      </c>
      <c r="C11" s="299">
        <v>37</v>
      </c>
      <c r="D11" s="263">
        <f t="shared" si="1"/>
        <v>60</v>
      </c>
      <c r="E11" s="299">
        <v>36</v>
      </c>
      <c r="F11" s="299">
        <v>17</v>
      </c>
      <c r="G11" s="263">
        <f t="shared" si="2"/>
        <v>53</v>
      </c>
      <c r="H11" s="299">
        <f t="shared" si="0"/>
        <v>59</v>
      </c>
      <c r="I11" s="299">
        <f t="shared" si="0"/>
        <v>54</v>
      </c>
      <c r="J11" s="263">
        <f t="shared" si="3"/>
        <v>113</v>
      </c>
      <c r="K11" s="122" t="s">
        <v>79</v>
      </c>
    </row>
    <row r="12" spans="1:11" ht="27" customHeight="1" thickBot="1">
      <c r="A12" s="85" t="s">
        <v>80</v>
      </c>
      <c r="B12" s="298">
        <v>200</v>
      </c>
      <c r="C12" s="298">
        <v>129</v>
      </c>
      <c r="D12" s="261">
        <f t="shared" si="1"/>
        <v>329</v>
      </c>
      <c r="E12" s="298">
        <v>314</v>
      </c>
      <c r="F12" s="298">
        <v>229</v>
      </c>
      <c r="G12" s="261">
        <f t="shared" si="2"/>
        <v>543</v>
      </c>
      <c r="H12" s="298">
        <f t="shared" si="0"/>
        <v>514</v>
      </c>
      <c r="I12" s="298">
        <f t="shared" si="0"/>
        <v>358</v>
      </c>
      <c r="J12" s="261">
        <f t="shared" si="3"/>
        <v>872</v>
      </c>
      <c r="K12" s="121" t="s">
        <v>81</v>
      </c>
    </row>
    <row r="13" spans="1:11" ht="27" customHeight="1" thickBot="1">
      <c r="A13" s="86" t="s">
        <v>82</v>
      </c>
      <c r="B13" s="299">
        <v>135</v>
      </c>
      <c r="C13" s="299">
        <v>62</v>
      </c>
      <c r="D13" s="263">
        <f t="shared" si="1"/>
        <v>197</v>
      </c>
      <c r="E13" s="299">
        <v>212</v>
      </c>
      <c r="F13" s="299">
        <v>146</v>
      </c>
      <c r="G13" s="263">
        <f t="shared" si="2"/>
        <v>358</v>
      </c>
      <c r="H13" s="299">
        <f t="shared" si="0"/>
        <v>347</v>
      </c>
      <c r="I13" s="299">
        <f t="shared" si="0"/>
        <v>208</v>
      </c>
      <c r="J13" s="263">
        <f t="shared" si="3"/>
        <v>555</v>
      </c>
      <c r="K13" s="122" t="s">
        <v>83</v>
      </c>
    </row>
    <row r="14" spans="1:11" ht="27" customHeight="1" thickBot="1">
      <c r="A14" s="85" t="s">
        <v>84</v>
      </c>
      <c r="B14" s="298">
        <v>11</v>
      </c>
      <c r="C14" s="298">
        <v>0</v>
      </c>
      <c r="D14" s="261">
        <f t="shared" si="1"/>
        <v>11</v>
      </c>
      <c r="E14" s="298">
        <v>44</v>
      </c>
      <c r="F14" s="298">
        <v>7</v>
      </c>
      <c r="G14" s="261">
        <f t="shared" si="2"/>
        <v>51</v>
      </c>
      <c r="H14" s="298">
        <f t="shared" si="0"/>
        <v>55</v>
      </c>
      <c r="I14" s="298">
        <f t="shared" si="0"/>
        <v>7</v>
      </c>
      <c r="J14" s="261">
        <f t="shared" si="3"/>
        <v>62</v>
      </c>
      <c r="K14" s="121" t="s">
        <v>85</v>
      </c>
    </row>
    <row r="15" spans="1:11" ht="27" customHeight="1" thickBot="1">
      <c r="A15" s="86" t="s">
        <v>86</v>
      </c>
      <c r="B15" s="299">
        <v>158</v>
      </c>
      <c r="C15" s="299">
        <v>71</v>
      </c>
      <c r="D15" s="263">
        <f t="shared" si="1"/>
        <v>229</v>
      </c>
      <c r="E15" s="299">
        <v>307</v>
      </c>
      <c r="F15" s="299">
        <v>235</v>
      </c>
      <c r="G15" s="263">
        <f t="shared" si="2"/>
        <v>542</v>
      </c>
      <c r="H15" s="299">
        <f t="shared" si="0"/>
        <v>465</v>
      </c>
      <c r="I15" s="299">
        <f t="shared" si="0"/>
        <v>306</v>
      </c>
      <c r="J15" s="263">
        <f t="shared" si="3"/>
        <v>771</v>
      </c>
      <c r="K15" s="122" t="s">
        <v>87</v>
      </c>
    </row>
    <row r="16" spans="1:11" ht="27" customHeight="1" thickBot="1">
      <c r="A16" s="85" t="s">
        <v>88</v>
      </c>
      <c r="B16" s="298">
        <v>23</v>
      </c>
      <c r="C16" s="298">
        <v>10</v>
      </c>
      <c r="D16" s="261">
        <f t="shared" si="1"/>
        <v>33</v>
      </c>
      <c r="E16" s="298">
        <v>132</v>
      </c>
      <c r="F16" s="298">
        <v>85</v>
      </c>
      <c r="G16" s="261">
        <f t="shared" si="2"/>
        <v>217</v>
      </c>
      <c r="H16" s="298">
        <f t="shared" si="0"/>
        <v>155</v>
      </c>
      <c r="I16" s="298">
        <f t="shared" si="0"/>
        <v>95</v>
      </c>
      <c r="J16" s="261">
        <f t="shared" si="3"/>
        <v>250</v>
      </c>
      <c r="K16" s="121" t="s">
        <v>89</v>
      </c>
    </row>
    <row r="17" spans="1:11" ht="27" customHeight="1" thickBot="1">
      <c r="A17" s="86" t="s">
        <v>90</v>
      </c>
      <c r="B17" s="299">
        <v>57</v>
      </c>
      <c r="C17" s="299">
        <v>44</v>
      </c>
      <c r="D17" s="263">
        <f t="shared" si="1"/>
        <v>101</v>
      </c>
      <c r="E17" s="299">
        <v>377</v>
      </c>
      <c r="F17" s="299">
        <v>301</v>
      </c>
      <c r="G17" s="263">
        <f t="shared" si="2"/>
        <v>678</v>
      </c>
      <c r="H17" s="299">
        <f t="shared" si="0"/>
        <v>434</v>
      </c>
      <c r="I17" s="299">
        <f t="shared" si="0"/>
        <v>345</v>
      </c>
      <c r="J17" s="263">
        <f t="shared" si="3"/>
        <v>779</v>
      </c>
      <c r="K17" s="122" t="s">
        <v>91</v>
      </c>
    </row>
    <row r="18" spans="1:11" ht="27" customHeight="1">
      <c r="A18" s="134" t="s">
        <v>24</v>
      </c>
      <c r="B18" s="310">
        <v>14</v>
      </c>
      <c r="C18" s="310">
        <v>15</v>
      </c>
      <c r="D18" s="311">
        <f t="shared" si="1"/>
        <v>29</v>
      </c>
      <c r="E18" s="310">
        <v>28</v>
      </c>
      <c r="F18" s="310">
        <v>14</v>
      </c>
      <c r="G18" s="311">
        <f t="shared" si="2"/>
        <v>42</v>
      </c>
      <c r="H18" s="310">
        <f t="shared" si="0"/>
        <v>42</v>
      </c>
      <c r="I18" s="310">
        <f t="shared" si="0"/>
        <v>29</v>
      </c>
      <c r="J18" s="311">
        <f t="shared" si="3"/>
        <v>71</v>
      </c>
      <c r="K18" s="125" t="s">
        <v>25</v>
      </c>
    </row>
    <row r="19" spans="1:11" ht="31.5" customHeight="1">
      <c r="A19" s="138" t="s">
        <v>50</v>
      </c>
      <c r="B19" s="287">
        <f>SUM(B9:B18)</f>
        <v>1628</v>
      </c>
      <c r="C19" s="287">
        <f t="shared" ref="C19:J19" si="4">SUM(C9:C18)</f>
        <v>1344</v>
      </c>
      <c r="D19" s="287">
        <f t="shared" si="4"/>
        <v>2972</v>
      </c>
      <c r="E19" s="287">
        <f t="shared" si="4"/>
        <v>2201</v>
      </c>
      <c r="F19" s="287">
        <f t="shared" si="4"/>
        <v>1629</v>
      </c>
      <c r="G19" s="287">
        <f t="shared" si="4"/>
        <v>3830</v>
      </c>
      <c r="H19" s="287">
        <f t="shared" si="4"/>
        <v>3829</v>
      </c>
      <c r="I19" s="287">
        <f t="shared" si="4"/>
        <v>2973</v>
      </c>
      <c r="J19" s="287">
        <f t="shared" si="4"/>
        <v>6802</v>
      </c>
      <c r="K19" s="129" t="s">
        <v>51</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O4" sqref="O4"/>
    </sheetView>
  </sheetViews>
  <sheetFormatPr defaultColWidth="9.140625" defaultRowHeight="14.25"/>
  <cols>
    <col min="1" max="1" width="15.7109375" style="53" customWidth="1"/>
    <col min="2" max="2" width="18" style="3" customWidth="1"/>
    <col min="3" max="11" width="7.85546875" style="53" customWidth="1"/>
    <col min="12" max="12" width="23.42578125" style="4" customWidth="1"/>
    <col min="13" max="13" width="19.28515625" style="53" customWidth="1"/>
    <col min="14" max="16384" width="9.140625" style="53"/>
  </cols>
  <sheetData>
    <row r="1" spans="1:13" ht="18">
      <c r="A1" s="451" t="s">
        <v>402</v>
      </c>
      <c r="B1" s="451"/>
      <c r="C1" s="451"/>
      <c r="D1" s="451"/>
      <c r="E1" s="451"/>
      <c r="F1" s="451"/>
      <c r="G1" s="451"/>
      <c r="H1" s="451"/>
      <c r="I1" s="451"/>
      <c r="J1" s="451"/>
      <c r="K1" s="451"/>
      <c r="L1" s="451"/>
      <c r="M1" s="451"/>
    </row>
    <row r="2" spans="1:13" s="36" customFormat="1" ht="18">
      <c r="A2" s="454" t="s">
        <v>234</v>
      </c>
      <c r="B2" s="454"/>
      <c r="C2" s="454"/>
      <c r="D2" s="454"/>
      <c r="E2" s="454"/>
      <c r="F2" s="454"/>
      <c r="G2" s="454"/>
      <c r="H2" s="454"/>
      <c r="I2" s="454"/>
      <c r="J2" s="454"/>
      <c r="K2" s="454"/>
      <c r="L2" s="454"/>
      <c r="M2" s="454"/>
    </row>
    <row r="3" spans="1:13" ht="33" customHeight="1">
      <c r="A3" s="452" t="s">
        <v>371</v>
      </c>
      <c r="B3" s="452"/>
      <c r="C3" s="453"/>
      <c r="D3" s="453"/>
      <c r="E3" s="453"/>
      <c r="F3" s="453"/>
      <c r="G3" s="453"/>
      <c r="H3" s="453"/>
      <c r="I3" s="453"/>
      <c r="J3" s="453"/>
      <c r="K3" s="453"/>
      <c r="L3" s="453"/>
      <c r="M3" s="453"/>
    </row>
    <row r="4" spans="1:13" s="36" customFormat="1" ht="15.75">
      <c r="A4" s="453" t="s">
        <v>363</v>
      </c>
      <c r="B4" s="453"/>
      <c r="C4" s="453"/>
      <c r="D4" s="453"/>
      <c r="E4" s="453"/>
      <c r="F4" s="453"/>
      <c r="G4" s="453"/>
      <c r="H4" s="453"/>
      <c r="I4" s="453"/>
      <c r="J4" s="453"/>
      <c r="K4" s="453"/>
      <c r="L4" s="453"/>
      <c r="M4" s="453"/>
    </row>
    <row r="5" spans="1:13" ht="15.75">
      <c r="A5" s="197" t="s">
        <v>430</v>
      </c>
      <c r="B5" s="99"/>
      <c r="C5" s="100"/>
      <c r="D5" s="100"/>
      <c r="E5" s="100"/>
      <c r="F5" s="100"/>
      <c r="G5" s="100"/>
      <c r="H5" s="100"/>
      <c r="I5" s="100"/>
      <c r="J5" s="100"/>
      <c r="K5" s="100"/>
      <c r="L5" s="198"/>
      <c r="M5" s="101" t="s">
        <v>431</v>
      </c>
    </row>
    <row r="6" spans="1:13" ht="15.75">
      <c r="A6" s="455" t="s">
        <v>52</v>
      </c>
      <c r="B6" s="478"/>
      <c r="C6" s="456" t="s">
        <v>235</v>
      </c>
      <c r="D6" s="456"/>
      <c r="E6" s="456"/>
      <c r="F6" s="456"/>
      <c r="G6" s="456"/>
      <c r="H6" s="456"/>
      <c r="I6" s="456"/>
      <c r="J6" s="456"/>
      <c r="K6" s="456"/>
      <c r="L6" s="456" t="s">
        <v>213</v>
      </c>
      <c r="M6" s="479"/>
    </row>
    <row r="7" spans="1:13" ht="21" customHeight="1">
      <c r="A7" s="455"/>
      <c r="B7" s="478"/>
      <c r="C7" s="456" t="s">
        <v>236</v>
      </c>
      <c r="D7" s="456"/>
      <c r="E7" s="456"/>
      <c r="F7" s="456" t="s">
        <v>237</v>
      </c>
      <c r="G7" s="456"/>
      <c r="H7" s="456"/>
      <c r="I7" s="458" t="s">
        <v>238</v>
      </c>
      <c r="J7" s="458"/>
      <c r="K7" s="458"/>
      <c r="L7" s="456"/>
      <c r="M7" s="479"/>
    </row>
    <row r="8" spans="1:13" ht="28.5" customHeight="1">
      <c r="A8" s="455"/>
      <c r="B8" s="478"/>
      <c r="C8" s="42" t="s">
        <v>239</v>
      </c>
      <c r="D8" s="42" t="s">
        <v>240</v>
      </c>
      <c r="E8" s="42" t="s">
        <v>241</v>
      </c>
      <c r="F8" s="42" t="s">
        <v>242</v>
      </c>
      <c r="G8" s="42" t="s">
        <v>243</v>
      </c>
      <c r="H8" s="42" t="s">
        <v>244</v>
      </c>
      <c r="I8" s="42" t="s">
        <v>242</v>
      </c>
      <c r="J8" s="42" t="s">
        <v>243</v>
      </c>
      <c r="K8" s="42" t="s">
        <v>244</v>
      </c>
      <c r="L8" s="456"/>
      <c r="M8" s="479"/>
    </row>
    <row r="9" spans="1:13" s="7" customFormat="1" ht="21.75" customHeight="1" thickBot="1">
      <c r="A9" s="484" t="s">
        <v>53</v>
      </c>
      <c r="B9" s="62" t="s">
        <v>11</v>
      </c>
      <c r="C9" s="258">
        <f t="shared" ref="C9:K9" si="0">SUM(C10:C13)</f>
        <v>144</v>
      </c>
      <c r="D9" s="258">
        <f t="shared" si="0"/>
        <v>53</v>
      </c>
      <c r="E9" s="258">
        <f t="shared" si="0"/>
        <v>197</v>
      </c>
      <c r="F9" s="258">
        <f t="shared" si="0"/>
        <v>1226</v>
      </c>
      <c r="G9" s="258">
        <f t="shared" si="0"/>
        <v>200</v>
      </c>
      <c r="H9" s="258">
        <f t="shared" si="0"/>
        <v>1426</v>
      </c>
      <c r="I9" s="258">
        <f t="shared" si="0"/>
        <v>1370</v>
      </c>
      <c r="J9" s="258">
        <f t="shared" si="0"/>
        <v>253</v>
      </c>
      <c r="K9" s="258">
        <f t="shared" si="0"/>
        <v>1623</v>
      </c>
      <c r="L9" s="63" t="s">
        <v>12</v>
      </c>
      <c r="M9" s="485" t="s">
        <v>216</v>
      </c>
    </row>
    <row r="10" spans="1:13" ht="21.75" customHeight="1" thickBot="1">
      <c r="A10" s="484"/>
      <c r="B10" s="58" t="s">
        <v>54</v>
      </c>
      <c r="C10" s="298">
        <v>133</v>
      </c>
      <c r="D10" s="298">
        <v>30</v>
      </c>
      <c r="E10" s="261">
        <f>C10+D10</f>
        <v>163</v>
      </c>
      <c r="F10" s="298">
        <v>1220</v>
      </c>
      <c r="G10" s="298">
        <v>187</v>
      </c>
      <c r="H10" s="261">
        <f>F10+G10</f>
        <v>1407</v>
      </c>
      <c r="I10" s="298">
        <f t="shared" ref="I10:J13" si="1">C10+F10</f>
        <v>1353</v>
      </c>
      <c r="J10" s="298">
        <f t="shared" si="1"/>
        <v>217</v>
      </c>
      <c r="K10" s="261">
        <f>I10+J10</f>
        <v>1570</v>
      </c>
      <c r="L10" s="61" t="s">
        <v>55</v>
      </c>
      <c r="M10" s="485"/>
    </row>
    <row r="11" spans="1:13" ht="21.75" customHeight="1" thickBot="1">
      <c r="A11" s="484"/>
      <c r="B11" s="59" t="s">
        <v>57</v>
      </c>
      <c r="C11" s="299">
        <v>2</v>
      </c>
      <c r="D11" s="299">
        <v>5</v>
      </c>
      <c r="E11" s="263">
        <f t="shared" ref="E11:E20" si="2">C11+D11</f>
        <v>7</v>
      </c>
      <c r="F11" s="299">
        <v>4</v>
      </c>
      <c r="G11" s="299">
        <v>3</v>
      </c>
      <c r="H11" s="263">
        <f t="shared" ref="H11:H20" si="3">F11+G11</f>
        <v>7</v>
      </c>
      <c r="I11" s="299">
        <f t="shared" si="1"/>
        <v>6</v>
      </c>
      <c r="J11" s="299">
        <f t="shared" si="1"/>
        <v>8</v>
      </c>
      <c r="K11" s="263">
        <f t="shared" ref="K11:K20" si="4">I11+J11</f>
        <v>14</v>
      </c>
      <c r="L11" s="60" t="s">
        <v>214</v>
      </c>
      <c r="M11" s="485"/>
    </row>
    <row r="12" spans="1:13" ht="24" customHeight="1" thickBot="1">
      <c r="A12" s="484"/>
      <c r="B12" s="58" t="s">
        <v>58</v>
      </c>
      <c r="C12" s="298">
        <v>9</v>
      </c>
      <c r="D12" s="298">
        <v>17</v>
      </c>
      <c r="E12" s="261">
        <f t="shared" si="2"/>
        <v>26</v>
      </c>
      <c r="F12" s="298">
        <v>2</v>
      </c>
      <c r="G12" s="298">
        <v>10</v>
      </c>
      <c r="H12" s="261">
        <f t="shared" si="3"/>
        <v>12</v>
      </c>
      <c r="I12" s="298">
        <f t="shared" si="1"/>
        <v>11</v>
      </c>
      <c r="J12" s="298">
        <f t="shared" si="1"/>
        <v>27</v>
      </c>
      <c r="K12" s="261">
        <f t="shared" si="4"/>
        <v>38</v>
      </c>
      <c r="L12" s="61" t="s">
        <v>215</v>
      </c>
      <c r="M12" s="485"/>
    </row>
    <row r="13" spans="1:13" ht="21.75" customHeight="1">
      <c r="A13" s="484"/>
      <c r="B13" s="64" t="s">
        <v>59</v>
      </c>
      <c r="C13" s="300">
        <v>0</v>
      </c>
      <c r="D13" s="300">
        <v>1</v>
      </c>
      <c r="E13" s="283">
        <f t="shared" si="2"/>
        <v>1</v>
      </c>
      <c r="F13" s="300">
        <v>0</v>
      </c>
      <c r="G13" s="300">
        <v>0</v>
      </c>
      <c r="H13" s="283">
        <f t="shared" si="3"/>
        <v>0</v>
      </c>
      <c r="I13" s="300">
        <f t="shared" si="1"/>
        <v>0</v>
      </c>
      <c r="J13" s="300">
        <f t="shared" si="1"/>
        <v>1</v>
      </c>
      <c r="K13" s="283">
        <f t="shared" si="4"/>
        <v>1</v>
      </c>
      <c r="L13" s="65" t="s">
        <v>60</v>
      </c>
      <c r="M13" s="485"/>
    </row>
    <row r="14" spans="1:13" s="7" customFormat="1" ht="21.75" customHeight="1" thickBot="1">
      <c r="A14" s="486" t="s">
        <v>61</v>
      </c>
      <c r="B14" s="66" t="s">
        <v>11</v>
      </c>
      <c r="C14" s="308">
        <f t="shared" ref="C14:K14" si="5">SUM(C15:C20)</f>
        <v>1364</v>
      </c>
      <c r="D14" s="308">
        <f t="shared" si="5"/>
        <v>1214</v>
      </c>
      <c r="E14" s="308">
        <f t="shared" si="5"/>
        <v>2578</v>
      </c>
      <c r="F14" s="308">
        <f t="shared" si="5"/>
        <v>740</v>
      </c>
      <c r="G14" s="308">
        <f t="shared" si="5"/>
        <v>1217</v>
      </c>
      <c r="H14" s="308">
        <f t="shared" si="5"/>
        <v>1957</v>
      </c>
      <c r="I14" s="308">
        <f t="shared" si="5"/>
        <v>2104</v>
      </c>
      <c r="J14" s="308">
        <f t="shared" si="5"/>
        <v>2431</v>
      </c>
      <c r="K14" s="308">
        <f t="shared" si="5"/>
        <v>4535</v>
      </c>
      <c r="L14" s="67" t="s">
        <v>12</v>
      </c>
      <c r="M14" s="489" t="s">
        <v>217</v>
      </c>
    </row>
    <row r="15" spans="1:13" ht="21.75" customHeight="1" thickBot="1">
      <c r="A15" s="487"/>
      <c r="B15" s="59" t="s">
        <v>62</v>
      </c>
      <c r="C15" s="299">
        <v>87</v>
      </c>
      <c r="D15" s="299">
        <v>66</v>
      </c>
      <c r="E15" s="263">
        <f t="shared" si="2"/>
        <v>153</v>
      </c>
      <c r="F15" s="299">
        <v>190</v>
      </c>
      <c r="G15" s="299">
        <v>129</v>
      </c>
      <c r="H15" s="263">
        <f t="shared" si="3"/>
        <v>319</v>
      </c>
      <c r="I15" s="299">
        <f t="shared" ref="I15:J20" si="6">C15+F15</f>
        <v>277</v>
      </c>
      <c r="J15" s="299">
        <f t="shared" si="6"/>
        <v>195</v>
      </c>
      <c r="K15" s="263">
        <f t="shared" si="4"/>
        <v>472</v>
      </c>
      <c r="L15" s="60" t="s">
        <v>63</v>
      </c>
      <c r="M15" s="490"/>
    </row>
    <row r="16" spans="1:13" ht="21.75" customHeight="1" thickBot="1">
      <c r="A16" s="487"/>
      <c r="B16" s="58" t="s">
        <v>64</v>
      </c>
      <c r="C16" s="298">
        <v>0</v>
      </c>
      <c r="D16" s="298">
        <v>568</v>
      </c>
      <c r="E16" s="261">
        <f t="shared" si="2"/>
        <v>568</v>
      </c>
      <c r="F16" s="298">
        <v>0</v>
      </c>
      <c r="G16" s="298">
        <v>813</v>
      </c>
      <c r="H16" s="261">
        <f t="shared" si="3"/>
        <v>813</v>
      </c>
      <c r="I16" s="298">
        <f t="shared" si="6"/>
        <v>0</v>
      </c>
      <c r="J16" s="298">
        <f t="shared" si="6"/>
        <v>1381</v>
      </c>
      <c r="K16" s="261">
        <f t="shared" si="4"/>
        <v>1381</v>
      </c>
      <c r="L16" s="61" t="s">
        <v>65</v>
      </c>
      <c r="M16" s="490"/>
    </row>
    <row r="17" spans="1:13" ht="21.75" customHeight="1" thickBot="1">
      <c r="A17" s="487"/>
      <c r="B17" s="59" t="s">
        <v>66</v>
      </c>
      <c r="C17" s="299">
        <v>255</v>
      </c>
      <c r="D17" s="299">
        <v>1</v>
      </c>
      <c r="E17" s="263">
        <f t="shared" si="2"/>
        <v>256</v>
      </c>
      <c r="F17" s="299">
        <v>0</v>
      </c>
      <c r="G17" s="299">
        <v>0</v>
      </c>
      <c r="H17" s="263">
        <f t="shared" si="3"/>
        <v>0</v>
      </c>
      <c r="I17" s="299">
        <f t="shared" si="6"/>
        <v>255</v>
      </c>
      <c r="J17" s="299">
        <f t="shared" si="6"/>
        <v>1</v>
      </c>
      <c r="K17" s="263">
        <f t="shared" si="4"/>
        <v>256</v>
      </c>
      <c r="L17" s="60" t="s">
        <v>67</v>
      </c>
      <c r="M17" s="490"/>
    </row>
    <row r="18" spans="1:13" ht="21.75" customHeight="1" thickBot="1">
      <c r="A18" s="487"/>
      <c r="B18" s="58" t="s">
        <v>68</v>
      </c>
      <c r="C18" s="298">
        <v>922</v>
      </c>
      <c r="D18" s="298">
        <v>469</v>
      </c>
      <c r="E18" s="261">
        <f t="shared" si="2"/>
        <v>1391</v>
      </c>
      <c r="F18" s="298">
        <v>377</v>
      </c>
      <c r="G18" s="298">
        <v>181</v>
      </c>
      <c r="H18" s="261">
        <f t="shared" si="3"/>
        <v>558</v>
      </c>
      <c r="I18" s="298">
        <f t="shared" si="6"/>
        <v>1299</v>
      </c>
      <c r="J18" s="298">
        <f t="shared" si="6"/>
        <v>650</v>
      </c>
      <c r="K18" s="261">
        <f t="shared" si="4"/>
        <v>1949</v>
      </c>
      <c r="L18" s="61" t="s">
        <v>69</v>
      </c>
      <c r="M18" s="490"/>
    </row>
    <row r="19" spans="1:13" ht="21.75" customHeight="1" thickBot="1">
      <c r="A19" s="487"/>
      <c r="B19" s="59" t="s">
        <v>70</v>
      </c>
      <c r="C19" s="299">
        <v>100</v>
      </c>
      <c r="D19" s="299">
        <v>110</v>
      </c>
      <c r="E19" s="263">
        <f t="shared" si="2"/>
        <v>210</v>
      </c>
      <c r="F19" s="299">
        <v>97</v>
      </c>
      <c r="G19" s="299">
        <v>55</v>
      </c>
      <c r="H19" s="263">
        <f t="shared" si="3"/>
        <v>152</v>
      </c>
      <c r="I19" s="299">
        <f t="shared" si="6"/>
        <v>197</v>
      </c>
      <c r="J19" s="299">
        <f t="shared" si="6"/>
        <v>165</v>
      </c>
      <c r="K19" s="263">
        <f t="shared" si="4"/>
        <v>362</v>
      </c>
      <c r="L19" s="60" t="s">
        <v>71</v>
      </c>
      <c r="M19" s="490"/>
    </row>
    <row r="20" spans="1:13" ht="21.75" customHeight="1">
      <c r="A20" s="488"/>
      <c r="B20" s="68" t="s">
        <v>24</v>
      </c>
      <c r="C20" s="309">
        <v>0</v>
      </c>
      <c r="D20" s="309">
        <v>0</v>
      </c>
      <c r="E20" s="286">
        <f t="shared" si="2"/>
        <v>0</v>
      </c>
      <c r="F20" s="309">
        <v>76</v>
      </c>
      <c r="G20" s="309">
        <v>39</v>
      </c>
      <c r="H20" s="286">
        <f t="shared" si="3"/>
        <v>115</v>
      </c>
      <c r="I20" s="309">
        <f t="shared" si="6"/>
        <v>76</v>
      </c>
      <c r="J20" s="309">
        <f t="shared" si="6"/>
        <v>39</v>
      </c>
      <c r="K20" s="286">
        <f t="shared" si="4"/>
        <v>115</v>
      </c>
      <c r="L20" s="69" t="s">
        <v>25</v>
      </c>
      <c r="M20" s="491"/>
    </row>
    <row r="21" spans="1:13" ht="26.25" customHeight="1">
      <c r="A21" s="480" t="s">
        <v>205</v>
      </c>
      <c r="B21" s="481"/>
      <c r="C21" s="71">
        <f t="shared" ref="C21:K21" si="7">C9+C14</f>
        <v>1508</v>
      </c>
      <c r="D21" s="71">
        <f t="shared" si="7"/>
        <v>1267</v>
      </c>
      <c r="E21" s="71">
        <f t="shared" si="7"/>
        <v>2775</v>
      </c>
      <c r="F21" s="71">
        <f t="shared" si="7"/>
        <v>1966</v>
      </c>
      <c r="G21" s="71">
        <f t="shared" si="7"/>
        <v>1417</v>
      </c>
      <c r="H21" s="71">
        <f t="shared" si="7"/>
        <v>3383</v>
      </c>
      <c r="I21" s="71">
        <f t="shared" si="7"/>
        <v>3474</v>
      </c>
      <c r="J21" s="71">
        <f t="shared" si="7"/>
        <v>2684</v>
      </c>
      <c r="K21" s="71">
        <f t="shared" si="7"/>
        <v>6158</v>
      </c>
      <c r="L21" s="482" t="s">
        <v>206</v>
      </c>
      <c r="M21" s="483"/>
    </row>
    <row r="22" spans="1:13">
      <c r="E22" s="7"/>
      <c r="H22" s="7"/>
      <c r="K22" s="7"/>
    </row>
  </sheetData>
  <mergeCells count="16">
    <mergeCell ref="A21:B21"/>
    <mergeCell ref="L21:M21"/>
    <mergeCell ref="A9:A13"/>
    <mergeCell ref="M9:M13"/>
    <mergeCell ref="A14:A20"/>
    <mergeCell ref="M14:M20"/>
    <mergeCell ref="A1:M1"/>
    <mergeCell ref="A3:M3"/>
    <mergeCell ref="A6:B8"/>
    <mergeCell ref="C6:K6"/>
    <mergeCell ref="L6:M8"/>
    <mergeCell ref="C7:E7"/>
    <mergeCell ref="F7:H7"/>
    <mergeCell ref="I7:K7"/>
    <mergeCell ref="A2:M2"/>
    <mergeCell ref="A4:M4"/>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فصل ذوو الإعاقة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فصل ذوو الإعاقة 2017</Description_Ar>
    <Enabled xmlns="1b323878-974e-4c19-bf08-965c80d4ad54">true</Enabled>
    <PublishingDate xmlns="1b323878-974e-4c19-bf08-965c80d4ad54">2018-06-05T09:50:05+00:00</PublishingDate>
    <CategoryDescription xmlns="http://schemas.microsoft.com/sharepoint.v3">Disabilities Chapter 2017</CategoryDescription>
  </documentManagement>
</p:properties>
</file>

<file path=customXml/itemProps1.xml><?xml version="1.0" encoding="utf-8"?>
<ds:datastoreItem xmlns:ds="http://schemas.openxmlformats.org/officeDocument/2006/customXml" ds:itemID="{A6DBA1CB-81EE-46B8-890C-346AA86004F0}"/>
</file>

<file path=customXml/itemProps2.xml><?xml version="1.0" encoding="utf-8"?>
<ds:datastoreItem xmlns:ds="http://schemas.openxmlformats.org/officeDocument/2006/customXml" ds:itemID="{705E302E-34C3-4D4A-AAD4-7227ACE59945}"/>
</file>

<file path=customXml/itemProps3.xml><?xml version="1.0" encoding="utf-8"?>
<ds:datastoreItem xmlns:ds="http://schemas.openxmlformats.org/officeDocument/2006/customXml" ds:itemID="{BEDFB3FC-C71D-4422-A0FA-97C057AD1E1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27</vt:i4>
      </vt:variant>
    </vt:vector>
  </HeadingPairs>
  <TitlesOfParts>
    <vt:vector size="61" baseType="lpstr">
      <vt:lpstr>Cover</vt:lpstr>
      <vt:lpstr>التقديم</vt:lpstr>
      <vt:lpstr>المحتويات</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Gr. 42</vt:lpstr>
      <vt:lpstr>Gr. 43</vt:lpstr>
      <vt:lpstr>Gr.44</vt:lpstr>
      <vt:lpstr>'179'!Print_Area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'202'!Print_Area</vt:lpstr>
      <vt:lpstr>'203'!Print_Area</vt:lpstr>
      <vt:lpstr>'204'!Print_Area</vt:lpstr>
      <vt:lpstr>'205'!Print_Area</vt:lpstr>
      <vt:lpstr>'206'!Print_Area</vt:lpstr>
      <vt:lpstr>Cover!Print_Area</vt:lpstr>
      <vt:lpstr>التقديم!Print_Area</vt:lpstr>
      <vt:lpstr>المحتويات!Print_Area</vt:lpstr>
      <vt:lpstr>'182'!Print_Titles</vt:lpstr>
      <vt:lpstr>'183'!Print_Titles</vt:lpstr>
      <vt:lpstr>'186'!Print_Titles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Disabilities Chapter 2017</dc:title>
  <dc:creator>aabdelwahab</dc:creator>
  <cp:keywords/>
  <cp:lastModifiedBy>Amjad Ahmed Abdelwahab</cp:lastModifiedBy>
  <cp:lastPrinted>2018-06-05T06:24:40Z</cp:lastPrinted>
  <dcterms:created xsi:type="dcterms:W3CDTF">2011-05-26T15:51:39Z</dcterms:created>
  <dcterms:modified xsi:type="dcterms:W3CDTF">2019-01-28T10:36:57Z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Disabilities Chapter 2017</vt:lpwstr>
  </property>
  <property fmtid="{D5CDD505-2E9C-101B-9397-08002B2CF9AE}" pid="5" name="Hashtags">
    <vt:lpwstr>58;#StatisticalAbstract|c2f418c2-a295-4bd1-af99-d5d586494613</vt:lpwstr>
  </property>
</Properties>
</file>