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21.xml" ContentType="application/vnd.openxmlformats-officedocument.drawingml.chartshapes+xml"/>
  <Override PartName="/xl/drawings/drawing17.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34.xml" ContentType="application/vnd.openxmlformats-officedocument.drawing+xml"/>
  <Override PartName="/xl/worksheets/sheet5.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6.xml" ContentType="application/vnd.openxmlformats-officedocument.drawing+xml"/>
  <Override PartName="/xl/worksheets/sheet1.xml" ContentType="application/vnd.openxmlformats-officedocument.spreadsheetml.worksheet+xml"/>
  <Override PartName="/xl/drawings/drawing25.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9.xml" ContentType="application/vnd.openxmlformats-officedocument.spreadsheetml.worksheet+xml"/>
  <Override PartName="/xl/worksheets/sheet28.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worksheets/sheet8.xml" ContentType="application/vnd.openxmlformats-officedocument.spreadsheetml.worksheet+xml"/>
  <Override PartName="/xl/charts/chart1.xml" ContentType="application/vnd.openxmlformats-officedocument.drawingml.chart+xml"/>
  <Override PartName="/xl/drawings/drawing4.xml" ContentType="application/vnd.openxmlformats-officedocument.drawing+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15.xml" ContentType="application/vnd.openxmlformats-officedocument.spreadsheetml.worksheet+xml"/>
  <Override PartName="/xl/chartsheets/sheet2.xml" ContentType="application/vnd.openxmlformats-officedocument.spreadsheetml.chart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6.xml" ContentType="application/vnd.openxmlformats-officedocument.spreadsheetml.worksheet+xml"/>
  <Override PartName="/xl/chartsheets/sheet3.xml" ContentType="application/vnd.openxmlformats-officedocument.spreadsheetml.chartsheet+xml"/>
  <Override PartName="/xl/worksheets/sheet17.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11.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18.xml" ContentType="application/vnd.openxmlformats-officedocument.drawing+xml"/>
  <Override PartName="/xl/worksheets/sheet7.xml" ContentType="application/vnd.openxmlformats-officedocument.spreadsheetml.worksheet+xml"/>
  <Override PartName="/xl/charts/chart2.xml" ContentType="application/vnd.openxmlformats-officedocument.drawingml.chart+xml"/>
  <Override PartName="/xl/drawings/drawing16.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3.xml" ContentType="application/vnd.openxmlformats-officedocument.drawingml.chart+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worksheets/sheet6.xml" ContentType="application/vnd.openxmlformats-officedocument.spreadsheetml.worksheet+xml"/>
  <Override PartName="/xl/drawings/drawing15.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05" windowWidth="14625" windowHeight="5835" tabRatio="906" activeTab="17"/>
  </bookViews>
  <sheets>
    <sheet name="Cover" sheetId="39" r:id="rId1"/>
    <sheet name="التقديم" sheetId="36" r:id="rId2"/>
    <sheet name="المحتويات" sheetId="37" state="hidden" r:id="rId3"/>
    <sheet name="179" sheetId="7" r:id="rId4"/>
    <sheet name="Gr. 42" sheetId="52" r:id="rId5"/>
    <sheet name="180" sheetId="11" r:id="rId6"/>
    <sheet name="181" sheetId="6" r:id="rId7"/>
    <sheet name="182" sheetId="5" r:id="rId8"/>
    <sheet name="183" sheetId="9" r:id="rId9"/>
    <sheet name="184" sheetId="8" r:id="rId10"/>
    <sheet name="185" sheetId="10" r:id="rId11"/>
    <sheet name="186" sheetId="13" r:id="rId12"/>
    <sheet name="187" sheetId="12" r:id="rId13"/>
    <sheet name="188" sheetId="65" r:id="rId14"/>
    <sheet name="189" sheetId="47" r:id="rId15"/>
    <sheet name="Gr. 43" sheetId="50" r:id="rId16"/>
    <sheet name="190" sheetId="67" r:id="rId17"/>
    <sheet name="191" sheetId="48" r:id="rId18"/>
    <sheet name="Gr.44" sheetId="51" r:id="rId19"/>
    <sheet name="192" sheetId="23" r:id="rId20"/>
    <sheet name="193" sheetId="53" r:id="rId21"/>
    <sheet name="194" sheetId="55" r:id="rId22"/>
    <sheet name="195" sheetId="54" r:id="rId23"/>
    <sheet name="196" sheetId="56" r:id="rId24"/>
    <sheet name="197" sheetId="57" r:id="rId25"/>
    <sheet name="198" sheetId="59" r:id="rId26"/>
    <sheet name="199" sheetId="58" r:id="rId27"/>
    <sheet name="200" sheetId="60" r:id="rId28"/>
    <sheet name="201" sheetId="61" r:id="rId29"/>
    <sheet name="202" sheetId="62" r:id="rId30"/>
    <sheet name="203" sheetId="63" r:id="rId31"/>
    <sheet name="204" sheetId="64" r:id="rId32"/>
  </sheets>
  <externalReferences>
    <externalReference r:id="rId33"/>
  </externalReferences>
  <definedNames>
    <definedName name="_xlnm.Print_Area" localSheetId="3">'179'!$A$1:$K$16</definedName>
    <definedName name="_xlnm.Print_Area" localSheetId="12">'187'!$A$1:$K$16</definedName>
    <definedName name="_xlnm.Print_Area" localSheetId="13">'188'!$A$1:$K$45</definedName>
    <definedName name="_xlnm.Print_Area" localSheetId="14">'189'!$A$1:$K$21</definedName>
    <definedName name="_xlnm.Print_Area" localSheetId="16">'190'!$A$1:$Q$43</definedName>
    <definedName name="_xlnm.Print_Area" localSheetId="17">'191'!$A$1:$K$24</definedName>
    <definedName name="_xlnm.Print_Area" localSheetId="19">'192'!$A$1:$K$24</definedName>
    <definedName name="_xlnm.Print_Area" localSheetId="20">'193'!$A$1:$N$18</definedName>
    <definedName name="_xlnm.Print_Area" localSheetId="21">'194'!$A$1:$K$17</definedName>
    <definedName name="_xlnm.Print_Area" localSheetId="22">'195'!$A$1:$N$19</definedName>
    <definedName name="_xlnm.Print_Area" localSheetId="23">'196'!$A$1:$K$18</definedName>
    <definedName name="_xlnm.Print_Area" localSheetId="24">'197'!$A$1:$N$18</definedName>
    <definedName name="_xlnm.Print_Area" localSheetId="25">'198'!$A$1:$K$18</definedName>
    <definedName name="_xlnm.Print_Area" localSheetId="26">'199'!$A$1:$N$19</definedName>
    <definedName name="_xlnm.Print_Area" localSheetId="27">'200'!$A$1:$K$19</definedName>
    <definedName name="_xlnm.Print_Area" localSheetId="28">'201'!$A$1:$N$26</definedName>
    <definedName name="_xlnm.Print_Area" localSheetId="29">'202'!$A$1:$K$26</definedName>
    <definedName name="_xlnm.Print_Area" localSheetId="30">'203'!$A$1:$N$28</definedName>
    <definedName name="_xlnm.Print_Area" localSheetId="31">'204'!$A$1:$K$24</definedName>
    <definedName name="_xlnm.Print_Area" localSheetId="0">Cover!$A$1:$A$7</definedName>
    <definedName name="_xlnm.Print_Area" localSheetId="1">التقديم!$A$1:$C$12</definedName>
    <definedName name="_xlnm.Print_Area" localSheetId="2">المحتويات!$A$1:$C$30</definedName>
    <definedName name="_xlnm.Print_Titles" localSheetId="7">'182'!$1:$8</definedName>
    <definedName name="_xlnm.Print_Titles" localSheetId="8">'183'!$1:$8</definedName>
    <definedName name="_xlnm.Print_Titles" localSheetId="11">'186'!$1:$4</definedName>
    <definedName name="_xlnm.Print_Titles" localSheetId="13">'188'!$1:$8</definedName>
    <definedName name="_xlnm.Print_Titles" localSheetId="16">'190'!$1:$6</definedName>
    <definedName name="sheet1" localSheetId="13">'[1]1'!#REF!</definedName>
    <definedName name="sheet1" localSheetId="14">'[1]1'!#REF!</definedName>
    <definedName name="sheet1" localSheetId="16">'[1]1'!#REF!</definedName>
    <definedName name="sheet1" localSheetId="17">'[1]1'!#REF!</definedName>
    <definedName name="sheet1">'[1]1'!#REF!</definedName>
  </definedNames>
  <calcPr calcId="145621"/>
</workbook>
</file>

<file path=xl/calcChain.xml><?xml version="1.0" encoding="utf-8"?>
<calcChain xmlns="http://schemas.openxmlformats.org/spreadsheetml/2006/main">
  <c r="B28" i="48" l="1"/>
  <c r="P34" i="67" l="1"/>
  <c r="C19" i="12"/>
  <c r="B21" i="12"/>
  <c r="B20" i="12"/>
  <c r="B19" i="12"/>
  <c r="B19" i="9"/>
  <c r="B24" i="64" l="1"/>
  <c r="E24" i="64"/>
  <c r="F24" i="64"/>
  <c r="B41" i="67" l="1"/>
  <c r="D35" i="65" l="1"/>
  <c r="J35" i="65" s="1"/>
  <c r="G35" i="65"/>
  <c r="H35" i="65"/>
  <c r="I35" i="65"/>
  <c r="D36" i="65"/>
  <c r="J36" i="65" s="1"/>
  <c r="G36" i="65"/>
  <c r="H36" i="65"/>
  <c r="I36" i="65"/>
  <c r="D37" i="65"/>
  <c r="G37" i="65"/>
  <c r="H37" i="65"/>
  <c r="I37" i="65"/>
  <c r="D38" i="65"/>
  <c r="G38" i="65"/>
  <c r="H38" i="65"/>
  <c r="I38" i="65"/>
  <c r="D39" i="65"/>
  <c r="G39" i="65"/>
  <c r="H39" i="65"/>
  <c r="I39" i="65"/>
  <c r="D40" i="65"/>
  <c r="G40" i="65"/>
  <c r="H40" i="65"/>
  <c r="I40" i="65"/>
  <c r="D41" i="65"/>
  <c r="G41" i="65"/>
  <c r="J41" i="65" s="1"/>
  <c r="H41" i="65"/>
  <c r="I41" i="65"/>
  <c r="D42" i="65"/>
  <c r="G42" i="65"/>
  <c r="H42" i="65"/>
  <c r="I42" i="65"/>
  <c r="M18" i="63"/>
  <c r="I25" i="63"/>
  <c r="H25" i="63"/>
  <c r="F25" i="63"/>
  <c r="E25" i="63"/>
  <c r="C25" i="63"/>
  <c r="B25" i="63"/>
  <c r="J24" i="63"/>
  <c r="G24" i="63"/>
  <c r="D24" i="63"/>
  <c r="J23" i="63"/>
  <c r="G23" i="63"/>
  <c r="D23" i="63"/>
  <c r="J22" i="63"/>
  <c r="G22" i="63"/>
  <c r="D22" i="63"/>
  <c r="G21" i="63"/>
  <c r="D21" i="63"/>
  <c r="J20" i="63"/>
  <c r="G20" i="63"/>
  <c r="D20" i="63"/>
  <c r="J19" i="63"/>
  <c r="G19" i="63"/>
  <c r="D19" i="63"/>
  <c r="G18" i="63"/>
  <c r="D18" i="63"/>
  <c r="J17" i="63"/>
  <c r="G17" i="63"/>
  <c r="D17" i="63"/>
  <c r="J16" i="63"/>
  <c r="G16" i="63"/>
  <c r="D16" i="63"/>
  <c r="J15" i="63"/>
  <c r="G15" i="63"/>
  <c r="D15" i="63"/>
  <c r="J14" i="63"/>
  <c r="G14" i="63"/>
  <c r="D14" i="63"/>
  <c r="G13" i="63"/>
  <c r="D13" i="63"/>
  <c r="J12" i="63"/>
  <c r="G12" i="63"/>
  <c r="D12" i="63"/>
  <c r="J11" i="63"/>
  <c r="G11" i="63"/>
  <c r="D11" i="63"/>
  <c r="J10" i="63"/>
  <c r="G10" i="63"/>
  <c r="D10" i="63"/>
  <c r="J9" i="63"/>
  <c r="G9" i="63"/>
  <c r="D9" i="63"/>
  <c r="J8" i="63"/>
  <c r="G8" i="63"/>
  <c r="D8" i="63"/>
  <c r="D25" i="63" s="1"/>
  <c r="I25" i="61"/>
  <c r="H25" i="61"/>
  <c r="F25" i="61"/>
  <c r="E25" i="61"/>
  <c r="C25" i="61"/>
  <c r="B25" i="61"/>
  <c r="J24" i="61"/>
  <c r="G24" i="61"/>
  <c r="D24" i="61"/>
  <c r="J23" i="61"/>
  <c r="G23" i="61"/>
  <c r="D23" i="61"/>
  <c r="J22" i="61"/>
  <c r="G22" i="61"/>
  <c r="D22" i="61"/>
  <c r="J21" i="61"/>
  <c r="G21" i="61"/>
  <c r="D21" i="61"/>
  <c r="J20" i="61"/>
  <c r="G20" i="61"/>
  <c r="D20" i="61"/>
  <c r="J19" i="61"/>
  <c r="G19" i="61"/>
  <c r="D19" i="61"/>
  <c r="J18" i="61"/>
  <c r="G18" i="61"/>
  <c r="D18" i="61"/>
  <c r="J17" i="61"/>
  <c r="G17" i="61"/>
  <c r="D17" i="61"/>
  <c r="J16" i="61"/>
  <c r="G16" i="61"/>
  <c r="D16" i="61"/>
  <c r="J15" i="61"/>
  <c r="G15" i="61"/>
  <c r="D15" i="61"/>
  <c r="J14" i="61"/>
  <c r="G14" i="61"/>
  <c r="D14" i="61"/>
  <c r="J13" i="61"/>
  <c r="G13" i="61"/>
  <c r="D13" i="61"/>
  <c r="J12" i="61"/>
  <c r="G12" i="61"/>
  <c r="D12" i="61"/>
  <c r="J11" i="61"/>
  <c r="G11" i="61"/>
  <c r="D11" i="61"/>
  <c r="J10" i="61"/>
  <c r="G10" i="61"/>
  <c r="D10" i="61"/>
  <c r="J9" i="61"/>
  <c r="G9" i="61"/>
  <c r="D9" i="61"/>
  <c r="J8" i="61"/>
  <c r="G8" i="61"/>
  <c r="D8" i="61"/>
  <c r="K17" i="58"/>
  <c r="I17" i="58"/>
  <c r="J17" i="58" s="1"/>
  <c r="G17" i="58"/>
  <c r="F17" i="58"/>
  <c r="E17" i="58"/>
  <c r="C17" i="58"/>
  <c r="B17" i="58"/>
  <c r="D17" i="58" s="1"/>
  <c r="J16" i="58"/>
  <c r="G16" i="58"/>
  <c r="D16" i="58"/>
  <c r="J15" i="58"/>
  <c r="G15" i="58"/>
  <c r="D15" i="58"/>
  <c r="J14" i="58"/>
  <c r="G14" i="58"/>
  <c r="D14" i="58"/>
  <c r="J13" i="58"/>
  <c r="G13" i="58"/>
  <c r="D13" i="58"/>
  <c r="J12" i="58"/>
  <c r="G12" i="58"/>
  <c r="D12" i="58"/>
  <c r="J11" i="58"/>
  <c r="G11" i="58"/>
  <c r="D11" i="58"/>
  <c r="J10" i="58"/>
  <c r="G10" i="58"/>
  <c r="D10" i="58"/>
  <c r="J9" i="58"/>
  <c r="G9" i="58"/>
  <c r="D9" i="58"/>
  <c r="J8" i="58"/>
  <c r="G8" i="58"/>
  <c r="D8" i="58"/>
  <c r="I17" i="57"/>
  <c r="H17" i="57"/>
  <c r="F17" i="57"/>
  <c r="E17" i="57"/>
  <c r="C17" i="57"/>
  <c r="B17" i="57"/>
  <c r="J16" i="57"/>
  <c r="G16" i="57"/>
  <c r="D16" i="57"/>
  <c r="J15" i="57"/>
  <c r="G15" i="57"/>
  <c r="D15" i="57"/>
  <c r="J14" i="57"/>
  <c r="G14" i="57"/>
  <c r="D14" i="57"/>
  <c r="J13" i="57"/>
  <c r="G13" i="57"/>
  <c r="D13" i="57"/>
  <c r="J12" i="57"/>
  <c r="G12" i="57"/>
  <c r="D12" i="57"/>
  <c r="J11" i="57"/>
  <c r="G11" i="57"/>
  <c r="D11" i="57"/>
  <c r="J10" i="57"/>
  <c r="G10" i="57"/>
  <c r="D10" i="57"/>
  <c r="J9" i="57"/>
  <c r="G9" i="57"/>
  <c r="D9" i="57"/>
  <c r="J8" i="57"/>
  <c r="G8" i="57"/>
  <c r="D8" i="57"/>
  <c r="D8" i="54"/>
  <c r="D9" i="54"/>
  <c r="D10" i="54"/>
  <c r="D11" i="54"/>
  <c r="D12" i="54"/>
  <c r="D13" i="54"/>
  <c r="D14" i="54"/>
  <c r="D15" i="54"/>
  <c r="I16" i="54"/>
  <c r="H16" i="54"/>
  <c r="J16" i="54" s="1"/>
  <c r="F16" i="54"/>
  <c r="E16" i="54"/>
  <c r="C16" i="54"/>
  <c r="B16" i="54"/>
  <c r="D16" i="54" s="1"/>
  <c r="J15" i="54"/>
  <c r="G15" i="54"/>
  <c r="J14" i="54"/>
  <c r="G14" i="54"/>
  <c r="J13" i="54"/>
  <c r="G13" i="54"/>
  <c r="J12" i="54"/>
  <c r="G12" i="54"/>
  <c r="J11" i="54"/>
  <c r="G11" i="54"/>
  <c r="J10" i="54"/>
  <c r="G10" i="54"/>
  <c r="J9" i="54"/>
  <c r="G9" i="54"/>
  <c r="J8" i="54"/>
  <c r="G8" i="54"/>
  <c r="I16" i="53"/>
  <c r="H16" i="53"/>
  <c r="J16" i="53" s="1"/>
  <c r="F16" i="53"/>
  <c r="E16" i="53"/>
  <c r="G16" i="53" s="1"/>
  <c r="C16" i="53"/>
  <c r="B16" i="53"/>
  <c r="J15" i="53"/>
  <c r="G15" i="53"/>
  <c r="D15" i="53"/>
  <c r="J14" i="53"/>
  <c r="G14" i="53"/>
  <c r="D14" i="53"/>
  <c r="J13" i="53"/>
  <c r="G13" i="53"/>
  <c r="D13" i="53"/>
  <c r="J12" i="53"/>
  <c r="G12" i="53"/>
  <c r="D12" i="53"/>
  <c r="J11" i="53"/>
  <c r="G11" i="53"/>
  <c r="D11" i="53"/>
  <c r="J10" i="53"/>
  <c r="G10" i="53"/>
  <c r="D10" i="53"/>
  <c r="J9" i="53"/>
  <c r="G9" i="53"/>
  <c r="D9" i="53"/>
  <c r="J8" i="53"/>
  <c r="G8" i="53"/>
  <c r="D8" i="53"/>
  <c r="P33" i="67"/>
  <c r="P32" i="67"/>
  <c r="P31" i="67"/>
  <c r="P30" i="67"/>
  <c r="P29" i="67"/>
  <c r="J38" i="65" l="1"/>
  <c r="D16" i="53"/>
  <c r="D17" i="57"/>
  <c r="J17" i="57"/>
  <c r="D25" i="61"/>
  <c r="G25" i="61"/>
  <c r="G17" i="57"/>
  <c r="J25" i="61"/>
  <c r="G25" i="63"/>
  <c r="J37" i="65"/>
  <c r="J25" i="63"/>
  <c r="J42" i="65"/>
  <c r="J40" i="65"/>
  <c r="J39" i="65"/>
  <c r="G16" i="54"/>
  <c r="I34" i="65"/>
  <c r="H34" i="65"/>
  <c r="G34" i="65"/>
  <c r="D34" i="65"/>
  <c r="J34" i="65" s="1"/>
  <c r="I33" i="65"/>
  <c r="H33" i="65"/>
  <c r="G33" i="65"/>
  <c r="D33" i="65"/>
  <c r="I32" i="65"/>
  <c r="H32" i="65"/>
  <c r="G32" i="65"/>
  <c r="D32" i="65"/>
  <c r="J32" i="65" s="1"/>
  <c r="I31" i="65"/>
  <c r="H31" i="65"/>
  <c r="G31" i="65"/>
  <c r="D31" i="65"/>
  <c r="J31" i="65" l="1"/>
  <c r="J33" i="65"/>
  <c r="D12" i="7"/>
  <c r="D10" i="55" l="1"/>
  <c r="D9" i="55"/>
  <c r="C17" i="55"/>
  <c r="E17" i="55"/>
  <c r="F17" i="55"/>
  <c r="B17" i="55"/>
  <c r="D16" i="55"/>
  <c r="G16" i="55"/>
  <c r="M23" i="63" l="1"/>
  <c r="B24" i="23" l="1"/>
  <c r="G10" i="64" l="1"/>
  <c r="G11" i="64"/>
  <c r="G12" i="64"/>
  <c r="G13" i="64"/>
  <c r="G14" i="64"/>
  <c r="G15" i="64"/>
  <c r="G16" i="64"/>
  <c r="G17" i="64"/>
  <c r="G18" i="64"/>
  <c r="G19" i="64"/>
  <c r="G20" i="64"/>
  <c r="G21" i="64"/>
  <c r="G22" i="64"/>
  <c r="G23" i="64"/>
  <c r="D10" i="64"/>
  <c r="D11" i="64"/>
  <c r="D12" i="64"/>
  <c r="D13" i="64"/>
  <c r="D14" i="64"/>
  <c r="D15" i="64"/>
  <c r="D16" i="64"/>
  <c r="D17" i="64"/>
  <c r="D18" i="64"/>
  <c r="D19" i="64"/>
  <c r="D20" i="64"/>
  <c r="D21" i="64"/>
  <c r="D22" i="64"/>
  <c r="D23" i="64"/>
  <c r="D9" i="64"/>
  <c r="G9" i="64"/>
  <c r="G10" i="62"/>
  <c r="G11" i="62"/>
  <c r="G12" i="62"/>
  <c r="G13" i="62"/>
  <c r="G14" i="62"/>
  <c r="G15" i="62"/>
  <c r="G16" i="62"/>
  <c r="G17" i="62"/>
  <c r="G18" i="62"/>
  <c r="G19" i="62"/>
  <c r="G20" i="62"/>
  <c r="G21" i="62"/>
  <c r="G22" i="62"/>
  <c r="G23" i="62"/>
  <c r="G24" i="62"/>
  <c r="G25" i="62"/>
  <c r="G9" i="62"/>
  <c r="D10" i="62"/>
  <c r="D11" i="62"/>
  <c r="D12" i="62"/>
  <c r="D13" i="62"/>
  <c r="D14" i="62"/>
  <c r="D15" i="62"/>
  <c r="D16" i="62"/>
  <c r="D17" i="62"/>
  <c r="D18" i="62"/>
  <c r="D19" i="62"/>
  <c r="D20" i="62"/>
  <c r="D21" i="62"/>
  <c r="D22" i="62"/>
  <c r="D23" i="62"/>
  <c r="D24" i="62"/>
  <c r="D25" i="62"/>
  <c r="D9" i="62"/>
  <c r="M9" i="61"/>
  <c r="M10" i="61"/>
  <c r="M11" i="61"/>
  <c r="M12" i="61"/>
  <c r="M13" i="61"/>
  <c r="M14" i="61"/>
  <c r="M15" i="61"/>
  <c r="M16" i="61"/>
  <c r="M17" i="61"/>
  <c r="M18" i="61"/>
  <c r="M19" i="61"/>
  <c r="M20" i="61"/>
  <c r="M21" i="61"/>
  <c r="M22" i="61"/>
  <c r="M23" i="61"/>
  <c r="M24" i="61"/>
  <c r="M8" i="61"/>
  <c r="D24" i="64" l="1"/>
  <c r="G24" i="64"/>
  <c r="G17" i="60"/>
  <c r="G16" i="60"/>
  <c r="G15" i="60"/>
  <c r="G14" i="60"/>
  <c r="G13" i="60"/>
  <c r="G12" i="60"/>
  <c r="G11" i="60"/>
  <c r="G10" i="60"/>
  <c r="G9" i="60"/>
  <c r="D17" i="60"/>
  <c r="D16" i="60"/>
  <c r="D15" i="60"/>
  <c r="D14" i="60"/>
  <c r="D13" i="60"/>
  <c r="D12" i="60"/>
  <c r="D11" i="60"/>
  <c r="D10" i="60"/>
  <c r="D9" i="60"/>
  <c r="M16" i="58"/>
  <c r="M15" i="58"/>
  <c r="M14" i="58"/>
  <c r="M13" i="58"/>
  <c r="M12" i="58"/>
  <c r="M11" i="58"/>
  <c r="M10" i="58"/>
  <c r="M9" i="58"/>
  <c r="M8" i="58"/>
  <c r="G17" i="59"/>
  <c r="G16" i="59"/>
  <c r="G15" i="59"/>
  <c r="G14" i="59"/>
  <c r="G13" i="59"/>
  <c r="G12" i="59"/>
  <c r="G11" i="59"/>
  <c r="G10" i="59"/>
  <c r="G9" i="59"/>
  <c r="D17" i="59"/>
  <c r="D16" i="59"/>
  <c r="D15" i="59"/>
  <c r="D14" i="59"/>
  <c r="D13" i="59"/>
  <c r="D12" i="59"/>
  <c r="D11" i="59"/>
  <c r="D10" i="59"/>
  <c r="D9" i="59"/>
  <c r="D16" i="56" l="1"/>
  <c r="D15" i="56"/>
  <c r="D14" i="56"/>
  <c r="D13" i="56"/>
  <c r="D12" i="56"/>
  <c r="D11" i="56"/>
  <c r="D10" i="56"/>
  <c r="D9" i="56"/>
  <c r="G16" i="56"/>
  <c r="G15" i="56"/>
  <c r="G14" i="56"/>
  <c r="G13" i="56"/>
  <c r="G12" i="56"/>
  <c r="G11" i="56"/>
  <c r="G10" i="56"/>
  <c r="G9" i="56"/>
  <c r="G15" i="55"/>
  <c r="G14" i="55"/>
  <c r="G13" i="55"/>
  <c r="G12" i="55"/>
  <c r="G11" i="55"/>
  <c r="G10" i="55"/>
  <c r="G9" i="55"/>
  <c r="D15" i="55"/>
  <c r="D14" i="55"/>
  <c r="D13" i="55"/>
  <c r="D12" i="55"/>
  <c r="D11" i="55"/>
  <c r="M15" i="53"/>
  <c r="M14" i="53"/>
  <c r="M13" i="53"/>
  <c r="M12" i="53"/>
  <c r="M11" i="53"/>
  <c r="M10" i="53"/>
  <c r="M9" i="53"/>
  <c r="M8" i="53"/>
  <c r="G17" i="55" l="1"/>
  <c r="D17" i="55"/>
  <c r="P36" i="67"/>
  <c r="P37" i="67"/>
  <c r="P35" i="67"/>
  <c r="P28" i="67" l="1"/>
  <c r="C41" i="67" l="1"/>
  <c r="D41" i="67" l="1"/>
  <c r="E41" i="67"/>
  <c r="F41" i="67"/>
  <c r="G41" i="67"/>
  <c r="H41" i="67"/>
  <c r="I41" i="67"/>
  <c r="J41" i="67"/>
  <c r="K41" i="67"/>
  <c r="L41" i="67"/>
  <c r="M41" i="67"/>
  <c r="N41" i="67"/>
  <c r="O41" i="67"/>
  <c r="P23" i="67" l="1"/>
  <c r="P25" i="67"/>
  <c r="P40" i="67"/>
  <c r="P26" i="67"/>
  <c r="P11" i="67"/>
  <c r="P39" i="67"/>
  <c r="P8" i="67"/>
  <c r="P24" i="67"/>
  <c r="P38" i="67"/>
  <c r="P27" i="67"/>
  <c r="P19" i="67"/>
  <c r="P17" i="67"/>
  <c r="P9" i="67"/>
  <c r="P18" i="67"/>
  <c r="P20" i="67"/>
  <c r="P14" i="67"/>
  <c r="P16" i="67"/>
  <c r="P13" i="67"/>
  <c r="P15" i="67"/>
  <c r="P22" i="67"/>
  <c r="P12" i="67"/>
  <c r="P21" i="67"/>
  <c r="P10" i="67"/>
  <c r="P7" i="67"/>
  <c r="P41" i="67" l="1"/>
  <c r="C43" i="65"/>
  <c r="E43" i="65"/>
  <c r="F43" i="65"/>
  <c r="B43" i="65"/>
  <c r="I25" i="65"/>
  <c r="H25" i="65"/>
  <c r="G25" i="65"/>
  <c r="D25" i="65"/>
  <c r="I27" i="65"/>
  <c r="H27" i="65"/>
  <c r="G27" i="65"/>
  <c r="D27" i="65"/>
  <c r="I28" i="65"/>
  <c r="H28" i="65"/>
  <c r="G28" i="65"/>
  <c r="D28" i="65"/>
  <c r="I13" i="65"/>
  <c r="H13" i="65"/>
  <c r="G13" i="65"/>
  <c r="D13" i="65"/>
  <c r="I10" i="65"/>
  <c r="H10" i="65"/>
  <c r="G10" i="65"/>
  <c r="D10" i="65"/>
  <c r="I26" i="65"/>
  <c r="H26" i="65"/>
  <c r="G26" i="65"/>
  <c r="D26" i="65"/>
  <c r="I29" i="65"/>
  <c r="H29" i="65"/>
  <c r="G29" i="65"/>
  <c r="D29" i="65"/>
  <c r="I21" i="65"/>
  <c r="H21" i="65"/>
  <c r="G21" i="65"/>
  <c r="D21" i="65"/>
  <c r="I19" i="65"/>
  <c r="H19" i="65"/>
  <c r="G19" i="65"/>
  <c r="D19" i="65"/>
  <c r="I11" i="65"/>
  <c r="H11" i="65"/>
  <c r="G11" i="65"/>
  <c r="D11" i="65"/>
  <c r="I30" i="65"/>
  <c r="H30" i="65"/>
  <c r="G30" i="65"/>
  <c r="D30" i="65"/>
  <c r="I20" i="65"/>
  <c r="H20" i="65"/>
  <c r="G20" i="65"/>
  <c r="D20" i="65"/>
  <c r="I22" i="65"/>
  <c r="H22" i="65"/>
  <c r="G22" i="65"/>
  <c r="D22" i="65"/>
  <c r="I16" i="65"/>
  <c r="H16" i="65"/>
  <c r="G16" i="65"/>
  <c r="D16" i="65"/>
  <c r="I18" i="65"/>
  <c r="H18" i="65"/>
  <c r="G18" i="65"/>
  <c r="D18" i="65"/>
  <c r="I15" i="65"/>
  <c r="H15" i="65"/>
  <c r="G15" i="65"/>
  <c r="D15" i="65"/>
  <c r="I17" i="65"/>
  <c r="H17" i="65"/>
  <c r="G17" i="65"/>
  <c r="D17" i="65"/>
  <c r="I24" i="65"/>
  <c r="H24" i="65"/>
  <c r="G24" i="65"/>
  <c r="D24" i="65"/>
  <c r="I14" i="65"/>
  <c r="H14" i="65"/>
  <c r="G14" i="65"/>
  <c r="D14" i="65"/>
  <c r="I23" i="65"/>
  <c r="H23" i="65"/>
  <c r="G23" i="65"/>
  <c r="D23" i="65"/>
  <c r="I12" i="65"/>
  <c r="H12" i="65"/>
  <c r="G12" i="65"/>
  <c r="D12" i="65"/>
  <c r="I9" i="65"/>
  <c r="H9" i="65"/>
  <c r="G9" i="65"/>
  <c r="D9" i="65"/>
  <c r="G43" i="65" l="1"/>
  <c r="H43" i="65"/>
  <c r="I43" i="65"/>
  <c r="J22" i="65"/>
  <c r="J20" i="65"/>
  <c r="J11" i="65"/>
  <c r="J29" i="65"/>
  <c r="J10" i="65"/>
  <c r="J21" i="65"/>
  <c r="J9" i="65"/>
  <c r="J12" i="65"/>
  <c r="J23" i="65"/>
  <c r="J14" i="65"/>
  <c r="J24" i="65"/>
  <c r="J17" i="65"/>
  <c r="J18" i="65"/>
  <c r="J16" i="65"/>
  <c r="D43" i="65"/>
  <c r="J30" i="65"/>
  <c r="J28" i="65"/>
  <c r="J27" i="65"/>
  <c r="J15" i="65"/>
  <c r="J26" i="65"/>
  <c r="J19" i="65"/>
  <c r="J13" i="65"/>
  <c r="J25" i="65"/>
  <c r="I23" i="23"/>
  <c r="I22" i="23"/>
  <c r="I21" i="23"/>
  <c r="I20" i="23"/>
  <c r="I19" i="23"/>
  <c r="I18" i="23"/>
  <c r="I17" i="23"/>
  <c r="I16" i="23"/>
  <c r="I15" i="23"/>
  <c r="I14" i="23"/>
  <c r="I13" i="23"/>
  <c r="I12" i="23"/>
  <c r="I11" i="23"/>
  <c r="I10" i="23"/>
  <c r="I9" i="23"/>
  <c r="H23" i="23"/>
  <c r="H22" i="23"/>
  <c r="H21" i="23"/>
  <c r="H20" i="23"/>
  <c r="H19" i="23"/>
  <c r="H18" i="23"/>
  <c r="H17" i="23"/>
  <c r="H16" i="23"/>
  <c r="H15" i="23"/>
  <c r="H14" i="23"/>
  <c r="H13" i="23"/>
  <c r="H12" i="23"/>
  <c r="H11" i="23"/>
  <c r="H10" i="23"/>
  <c r="H9" i="23"/>
  <c r="G23" i="23"/>
  <c r="G22" i="23"/>
  <c r="G21" i="23"/>
  <c r="G20" i="23"/>
  <c r="G19" i="23"/>
  <c r="G18" i="23"/>
  <c r="G16" i="23"/>
  <c r="G15" i="23"/>
  <c r="G14" i="23"/>
  <c r="G13" i="23"/>
  <c r="G12" i="23"/>
  <c r="G11" i="23"/>
  <c r="G10" i="23"/>
  <c r="G9" i="23"/>
  <c r="D23" i="23"/>
  <c r="D22" i="23"/>
  <c r="D21" i="23"/>
  <c r="D20" i="23"/>
  <c r="D19" i="23"/>
  <c r="D18" i="23"/>
  <c r="D17" i="23"/>
  <c r="D16" i="23"/>
  <c r="D15" i="23"/>
  <c r="D14" i="23"/>
  <c r="D13" i="23"/>
  <c r="D12" i="23"/>
  <c r="D11" i="23"/>
  <c r="D10" i="23"/>
  <c r="D9" i="23"/>
  <c r="F24" i="23"/>
  <c r="E24" i="23"/>
  <c r="C24" i="23"/>
  <c r="J21" i="23" l="1"/>
  <c r="J22" i="23"/>
  <c r="J13" i="23"/>
  <c r="I24" i="23"/>
  <c r="J11" i="23"/>
  <c r="J15" i="23"/>
  <c r="J18" i="23"/>
  <c r="H24" i="23"/>
  <c r="J14" i="23"/>
  <c r="J16" i="23"/>
  <c r="J19" i="23"/>
  <c r="J23" i="23"/>
  <c r="J9" i="23"/>
  <c r="J20" i="23"/>
  <c r="J12" i="23"/>
  <c r="J10" i="23"/>
  <c r="J43" i="65"/>
  <c r="D24" i="23"/>
  <c r="C23" i="48" l="1"/>
  <c r="L16" i="53" l="1"/>
  <c r="K16" i="53"/>
  <c r="C17" i="6" l="1"/>
  <c r="E17" i="6"/>
  <c r="F17" i="6"/>
  <c r="B17" i="6"/>
  <c r="D14" i="6"/>
  <c r="B17" i="56" l="1"/>
  <c r="C24" i="64"/>
  <c r="I23" i="64"/>
  <c r="H23" i="64"/>
  <c r="I22" i="64"/>
  <c r="H22" i="64"/>
  <c r="I21" i="64"/>
  <c r="H21" i="64"/>
  <c r="I20" i="64"/>
  <c r="H20" i="64"/>
  <c r="I19" i="64"/>
  <c r="H19" i="64"/>
  <c r="I18" i="64"/>
  <c r="H18" i="64"/>
  <c r="I17" i="64"/>
  <c r="H17" i="64"/>
  <c r="I16" i="64"/>
  <c r="H16" i="64"/>
  <c r="I15" i="64"/>
  <c r="H15" i="64"/>
  <c r="I14" i="64"/>
  <c r="H14" i="64"/>
  <c r="I13" i="64"/>
  <c r="H13" i="64"/>
  <c r="I12" i="64"/>
  <c r="H12" i="64"/>
  <c r="I11" i="64"/>
  <c r="H11" i="64"/>
  <c r="I10" i="64"/>
  <c r="H10" i="64"/>
  <c r="I9" i="64"/>
  <c r="H9" i="64"/>
  <c r="L25" i="63"/>
  <c r="K25" i="63"/>
  <c r="M24" i="63"/>
  <c r="M22" i="63"/>
  <c r="M20" i="63"/>
  <c r="M19" i="63"/>
  <c r="M17" i="63"/>
  <c r="M16" i="63"/>
  <c r="M15" i="63"/>
  <c r="M14" i="63"/>
  <c r="M12" i="63"/>
  <c r="M11" i="63"/>
  <c r="M10" i="63"/>
  <c r="M9" i="63"/>
  <c r="M8" i="63"/>
  <c r="F26" i="62"/>
  <c r="E26" i="62"/>
  <c r="C26" i="62"/>
  <c r="B26" i="62"/>
  <c r="I25" i="62"/>
  <c r="H25" i="62"/>
  <c r="I24" i="62"/>
  <c r="H24" i="62"/>
  <c r="I23" i="62"/>
  <c r="H23" i="62"/>
  <c r="I22" i="62"/>
  <c r="H22" i="62"/>
  <c r="I21" i="62"/>
  <c r="H21" i="62"/>
  <c r="I20" i="62"/>
  <c r="H20" i="62"/>
  <c r="I19" i="62"/>
  <c r="H19" i="62"/>
  <c r="I18" i="62"/>
  <c r="H18" i="62"/>
  <c r="I17" i="62"/>
  <c r="H17" i="62"/>
  <c r="I16" i="62"/>
  <c r="H16" i="62"/>
  <c r="I15" i="62"/>
  <c r="H15" i="62"/>
  <c r="I14" i="62"/>
  <c r="H14" i="62"/>
  <c r="I13" i="62"/>
  <c r="H13" i="62"/>
  <c r="I12" i="62"/>
  <c r="H12" i="62"/>
  <c r="I11" i="62"/>
  <c r="H11" i="62"/>
  <c r="I10" i="62"/>
  <c r="H10" i="62"/>
  <c r="I9" i="62"/>
  <c r="H9" i="62"/>
  <c r="L25" i="61"/>
  <c r="K25" i="61"/>
  <c r="F18" i="60"/>
  <c r="E18" i="60"/>
  <c r="C18" i="60"/>
  <c r="B18" i="60"/>
  <c r="I17" i="60"/>
  <c r="H17" i="60"/>
  <c r="I16" i="60"/>
  <c r="H16" i="60"/>
  <c r="I15" i="60"/>
  <c r="H15" i="60"/>
  <c r="I14" i="60"/>
  <c r="H14" i="60"/>
  <c r="I13" i="60"/>
  <c r="H13" i="60"/>
  <c r="I12" i="60"/>
  <c r="H12" i="60"/>
  <c r="I11" i="60"/>
  <c r="H11" i="60"/>
  <c r="I10" i="60"/>
  <c r="H10" i="60"/>
  <c r="I9" i="60"/>
  <c r="H9" i="60"/>
  <c r="F18" i="59"/>
  <c r="E18" i="59"/>
  <c r="C18" i="59"/>
  <c r="B18" i="59"/>
  <c r="I17" i="59"/>
  <c r="H17" i="59"/>
  <c r="I16" i="59"/>
  <c r="H16" i="59"/>
  <c r="I15" i="59"/>
  <c r="H15" i="59"/>
  <c r="I14" i="59"/>
  <c r="H14" i="59"/>
  <c r="I13" i="59"/>
  <c r="H13" i="59"/>
  <c r="I12" i="59"/>
  <c r="H12" i="59"/>
  <c r="I11" i="59"/>
  <c r="H11" i="59"/>
  <c r="I10" i="59"/>
  <c r="H10" i="59"/>
  <c r="I9" i="59"/>
  <c r="H9" i="59"/>
  <c r="L17" i="58"/>
  <c r="L17" i="57"/>
  <c r="K17" i="57"/>
  <c r="M16" i="57"/>
  <c r="M15" i="57"/>
  <c r="M14" i="57"/>
  <c r="M13" i="57"/>
  <c r="M12" i="57"/>
  <c r="M11" i="57"/>
  <c r="M10" i="57"/>
  <c r="M9" i="57"/>
  <c r="M8" i="57"/>
  <c r="F17" i="56"/>
  <c r="E17" i="56"/>
  <c r="C17" i="56"/>
  <c r="I16" i="56"/>
  <c r="H16" i="56"/>
  <c r="I15" i="56"/>
  <c r="H15" i="56"/>
  <c r="I14" i="56"/>
  <c r="H14" i="56"/>
  <c r="I13" i="56"/>
  <c r="H13" i="56"/>
  <c r="I12" i="56"/>
  <c r="H12" i="56"/>
  <c r="I11" i="56"/>
  <c r="H11" i="56"/>
  <c r="J11" i="56" s="1"/>
  <c r="I10" i="56"/>
  <c r="H10" i="56"/>
  <c r="I9" i="56"/>
  <c r="H9" i="56"/>
  <c r="I16" i="55"/>
  <c r="H16" i="55"/>
  <c r="I15" i="55"/>
  <c r="H15" i="55"/>
  <c r="I14" i="55"/>
  <c r="H14" i="55"/>
  <c r="I13" i="55"/>
  <c r="H13" i="55"/>
  <c r="I12" i="55"/>
  <c r="H12" i="55"/>
  <c r="I11" i="55"/>
  <c r="H11" i="55"/>
  <c r="I10" i="55"/>
  <c r="H10" i="55"/>
  <c r="I9" i="55"/>
  <c r="H9" i="55"/>
  <c r="L16" i="54"/>
  <c r="K16" i="54"/>
  <c r="M15" i="54"/>
  <c r="M14" i="54"/>
  <c r="M13" i="54"/>
  <c r="M12" i="54"/>
  <c r="M11" i="54"/>
  <c r="M10" i="54"/>
  <c r="M9" i="54"/>
  <c r="M8" i="54"/>
  <c r="H24" i="64" l="1"/>
  <c r="I24" i="64"/>
  <c r="J16" i="55"/>
  <c r="I17" i="55"/>
  <c r="H17" i="55"/>
  <c r="J18" i="64"/>
  <c r="J22" i="64"/>
  <c r="J20" i="64"/>
  <c r="J23" i="62"/>
  <c r="J17" i="60"/>
  <c r="J15" i="60"/>
  <c r="J17" i="59"/>
  <c r="J15" i="59"/>
  <c r="J13" i="59"/>
  <c r="J11" i="59"/>
  <c r="J9" i="59"/>
  <c r="D18" i="59"/>
  <c r="G17" i="56"/>
  <c r="J14" i="55"/>
  <c r="J12" i="55"/>
  <c r="M16" i="54"/>
  <c r="J12" i="64"/>
  <c r="J10" i="62"/>
  <c r="J21" i="62"/>
  <c r="J24" i="62"/>
  <c r="J25" i="62"/>
  <c r="J9" i="56"/>
  <c r="J15" i="56"/>
  <c r="J19" i="64"/>
  <c r="J21" i="64"/>
  <c r="J23" i="64"/>
  <c r="J14" i="62"/>
  <c r="J18" i="62"/>
  <c r="J9" i="62"/>
  <c r="J11" i="62"/>
  <c r="J13" i="62"/>
  <c r="G18" i="60"/>
  <c r="J12" i="60"/>
  <c r="J14" i="60"/>
  <c r="J16" i="60"/>
  <c r="J13" i="60"/>
  <c r="D18" i="60"/>
  <c r="J12" i="59"/>
  <c r="J15" i="62"/>
  <c r="J17" i="62"/>
  <c r="J22" i="62"/>
  <c r="J19" i="62"/>
  <c r="G26" i="62"/>
  <c r="H26" i="62"/>
  <c r="J20" i="62"/>
  <c r="D26" i="62"/>
  <c r="J12" i="62"/>
  <c r="J16" i="62"/>
  <c r="J10" i="60"/>
  <c r="J9" i="60"/>
  <c r="J11" i="60"/>
  <c r="I18" i="60"/>
  <c r="J14" i="59"/>
  <c r="G18" i="59"/>
  <c r="J16" i="59"/>
  <c r="H18" i="59"/>
  <c r="I18" i="59"/>
  <c r="D17" i="56"/>
  <c r="J16" i="56"/>
  <c r="M16" i="53"/>
  <c r="J11" i="55"/>
  <c r="J16" i="64"/>
  <c r="J11" i="64"/>
  <c r="J13" i="64"/>
  <c r="J15" i="64"/>
  <c r="J17" i="64"/>
  <c r="J14" i="64"/>
  <c r="J9" i="64"/>
  <c r="J10" i="64"/>
  <c r="M25" i="63"/>
  <c r="M25" i="61"/>
  <c r="M17" i="58"/>
  <c r="M17" i="57"/>
  <c r="J14" i="56"/>
  <c r="I17" i="56"/>
  <c r="J10" i="56"/>
  <c r="J12" i="56"/>
  <c r="H17" i="56"/>
  <c r="J13" i="55"/>
  <c r="J10" i="55"/>
  <c r="J9" i="55"/>
  <c r="J15" i="55"/>
  <c r="J13" i="56"/>
  <c r="I26" i="62"/>
  <c r="J10" i="59"/>
  <c r="H18" i="60"/>
  <c r="B20" i="47"/>
  <c r="J24" i="64" l="1"/>
  <c r="J17" i="55"/>
  <c r="J26" i="62"/>
  <c r="J17" i="56"/>
  <c r="J18" i="60"/>
  <c r="J18" i="59"/>
  <c r="G17" i="23"/>
  <c r="J17" i="23" l="1"/>
  <c r="J24" i="23" s="1"/>
  <c r="G24" i="23"/>
  <c r="G10" i="48"/>
  <c r="G11" i="48"/>
  <c r="G12" i="48"/>
  <c r="G13" i="48"/>
  <c r="G14" i="48"/>
  <c r="G15" i="48"/>
  <c r="G16" i="48"/>
  <c r="G17" i="48"/>
  <c r="G18" i="48"/>
  <c r="G19" i="48"/>
  <c r="G20" i="48"/>
  <c r="G21" i="48"/>
  <c r="G22" i="48"/>
  <c r="G9" i="48"/>
  <c r="C27" i="48" s="1"/>
  <c r="D10" i="48"/>
  <c r="D11" i="48"/>
  <c r="D12" i="48"/>
  <c r="D13" i="48"/>
  <c r="D14" i="48"/>
  <c r="D15" i="48"/>
  <c r="D16" i="48"/>
  <c r="D17" i="48"/>
  <c r="D18" i="48"/>
  <c r="D19" i="48"/>
  <c r="D20" i="48"/>
  <c r="D21" i="48"/>
  <c r="D22" i="48"/>
  <c r="D9" i="48"/>
  <c r="B27" i="48" s="1"/>
  <c r="G10" i="47"/>
  <c r="G11" i="47"/>
  <c r="G12" i="47"/>
  <c r="G13" i="47"/>
  <c r="G14" i="47"/>
  <c r="C29" i="47" s="1"/>
  <c r="G15" i="47"/>
  <c r="G16" i="47"/>
  <c r="C31" i="47" s="1"/>
  <c r="G17" i="47"/>
  <c r="G18" i="47"/>
  <c r="G19" i="47"/>
  <c r="C28" i="47" s="1"/>
  <c r="G9" i="47"/>
  <c r="D10" i="47"/>
  <c r="D11" i="47"/>
  <c r="D12" i="47"/>
  <c r="D13" i="47"/>
  <c r="B30" i="47" s="1"/>
  <c r="D14" i="47"/>
  <c r="B29" i="47" s="1"/>
  <c r="D15" i="47"/>
  <c r="D16" i="47"/>
  <c r="B31" i="47" s="1"/>
  <c r="D17" i="47"/>
  <c r="B33" i="47" s="1"/>
  <c r="D18" i="47"/>
  <c r="B32" i="47" s="1"/>
  <c r="D19" i="47"/>
  <c r="B28" i="47" s="1"/>
  <c r="D9" i="47"/>
  <c r="B38" i="47" l="1"/>
  <c r="B37" i="47"/>
  <c r="B36" i="47"/>
  <c r="B35" i="47"/>
  <c r="B34" i="47"/>
  <c r="B39" i="47" s="1"/>
  <c r="F20" i="47"/>
  <c r="E20" i="47"/>
  <c r="C20" i="47"/>
  <c r="I19" i="47"/>
  <c r="H19" i="47"/>
  <c r="I18" i="47"/>
  <c r="H18" i="47"/>
  <c r="I17" i="47"/>
  <c r="H17" i="47"/>
  <c r="I16" i="47"/>
  <c r="H16" i="47"/>
  <c r="I15" i="47"/>
  <c r="H15" i="47"/>
  <c r="I14" i="47"/>
  <c r="H14" i="47"/>
  <c r="I13" i="47"/>
  <c r="H13" i="47"/>
  <c r="I12" i="47"/>
  <c r="H12" i="47"/>
  <c r="I11" i="47"/>
  <c r="H11" i="47"/>
  <c r="I10" i="47"/>
  <c r="H10" i="47"/>
  <c r="I9" i="47"/>
  <c r="H9" i="47"/>
  <c r="G20" i="47" l="1"/>
  <c r="J19" i="47"/>
  <c r="J18" i="47"/>
  <c r="J17" i="47"/>
  <c r="J16" i="47"/>
  <c r="J10" i="47"/>
  <c r="I20" i="47"/>
  <c r="D20" i="47"/>
  <c r="J13" i="47"/>
  <c r="H20" i="47"/>
  <c r="J11" i="47"/>
  <c r="J12" i="47"/>
  <c r="J14" i="47"/>
  <c r="J15" i="47"/>
  <c r="J9" i="47"/>
  <c r="J20" i="47" l="1"/>
  <c r="C21" i="12"/>
  <c r="C20" i="12"/>
  <c r="C22" i="12"/>
  <c r="B22" i="12"/>
  <c r="C23" i="12" l="1"/>
  <c r="C26" i="12" s="1"/>
  <c r="B23" i="12"/>
  <c r="B26" i="12" s="1"/>
  <c r="E23" i="48"/>
  <c r="F23" i="48"/>
  <c r="B23" i="48"/>
  <c r="C9" i="5"/>
  <c r="C27" i="12" l="1"/>
  <c r="B27" i="12"/>
  <c r="B28" i="12"/>
  <c r="B29" i="12"/>
  <c r="B25" i="12"/>
  <c r="C25" i="12"/>
  <c r="C29" i="12"/>
  <c r="C28" i="12"/>
  <c r="C36" i="47"/>
  <c r="C35" i="47"/>
  <c r="C34" i="47"/>
  <c r="C30" i="47"/>
  <c r="C37" i="47"/>
  <c r="C33" i="47"/>
  <c r="C32" i="47"/>
  <c r="C38" i="47"/>
  <c r="C39" i="47" l="1"/>
  <c r="G23" i="48"/>
  <c r="D23" i="48"/>
  <c r="B35" i="48"/>
  <c r="H9" i="48"/>
  <c r="I9" i="48"/>
  <c r="C28" i="48"/>
  <c r="H10" i="48"/>
  <c r="I10" i="48"/>
  <c r="B29" i="48"/>
  <c r="C29" i="48"/>
  <c r="H11" i="48"/>
  <c r="I11" i="48"/>
  <c r="B30" i="48"/>
  <c r="C30" i="48"/>
  <c r="H12" i="48"/>
  <c r="I12" i="48"/>
  <c r="B31" i="48"/>
  <c r="C31" i="48"/>
  <c r="H13" i="48"/>
  <c r="I13" i="48"/>
  <c r="B32" i="48"/>
  <c r="C32" i="48"/>
  <c r="H14" i="48"/>
  <c r="I14" i="48"/>
  <c r="B33" i="48"/>
  <c r="C33" i="48"/>
  <c r="H15" i="48"/>
  <c r="I15" i="48"/>
  <c r="B34" i="48"/>
  <c r="C34" i="48"/>
  <c r="H16" i="48"/>
  <c r="I16" i="48"/>
  <c r="C35" i="48"/>
  <c r="H17" i="48"/>
  <c r="I17" i="48"/>
  <c r="B36" i="48"/>
  <c r="C36" i="48"/>
  <c r="H18" i="48"/>
  <c r="I18" i="48"/>
  <c r="C37" i="48"/>
  <c r="H19" i="48"/>
  <c r="I19" i="48"/>
  <c r="B38" i="48"/>
  <c r="C38" i="48"/>
  <c r="H20" i="48"/>
  <c r="I20" i="48"/>
  <c r="B39" i="48"/>
  <c r="C39" i="48"/>
  <c r="H21" i="48"/>
  <c r="I21" i="48"/>
  <c r="B40" i="48"/>
  <c r="C40" i="48"/>
  <c r="H22" i="48"/>
  <c r="I22" i="48"/>
  <c r="H27" i="48" l="1"/>
  <c r="I27" i="48"/>
  <c r="I28" i="48"/>
  <c r="I29" i="48"/>
  <c r="H28" i="48"/>
  <c r="H29" i="48"/>
  <c r="C41" i="48"/>
  <c r="J17" i="48"/>
  <c r="J18" i="48"/>
  <c r="J22" i="48"/>
  <c r="J21" i="48"/>
  <c r="J20" i="48"/>
  <c r="J19" i="48"/>
  <c r="J16" i="48"/>
  <c r="J15" i="48"/>
  <c r="J14" i="48"/>
  <c r="J13" i="48"/>
  <c r="J12" i="48"/>
  <c r="J11" i="48"/>
  <c r="J10" i="48"/>
  <c r="H23" i="48"/>
  <c r="J9" i="48"/>
  <c r="I23" i="48"/>
  <c r="B37" i="48"/>
  <c r="B41" i="48" s="1"/>
  <c r="H30" i="48" l="1"/>
  <c r="I30" i="48"/>
  <c r="J23" i="48"/>
  <c r="F16" i="12" l="1"/>
  <c r="E16" i="12"/>
  <c r="C16" i="12"/>
  <c r="B16" i="12"/>
  <c r="I15" i="12"/>
  <c r="H15" i="12"/>
  <c r="G15" i="12"/>
  <c r="D15" i="12"/>
  <c r="I14" i="12"/>
  <c r="H14" i="12"/>
  <c r="G14" i="12"/>
  <c r="D14" i="12"/>
  <c r="I13" i="12"/>
  <c r="H13" i="12"/>
  <c r="G13" i="12"/>
  <c r="D13" i="12"/>
  <c r="I12" i="12"/>
  <c r="H12" i="12"/>
  <c r="G12" i="12"/>
  <c r="D12" i="12"/>
  <c r="D21" i="12" s="1"/>
  <c r="I11" i="12"/>
  <c r="H11" i="12"/>
  <c r="G11" i="12"/>
  <c r="D11" i="12"/>
  <c r="D20" i="12" s="1"/>
  <c r="I10" i="12"/>
  <c r="H10" i="12"/>
  <c r="G10" i="12"/>
  <c r="D10" i="12"/>
  <c r="I9" i="12"/>
  <c r="H9" i="12"/>
  <c r="H16" i="12" s="1"/>
  <c r="G9" i="12"/>
  <c r="D9" i="12"/>
  <c r="F30" i="13"/>
  <c r="E30" i="13"/>
  <c r="C30" i="13"/>
  <c r="B30" i="13"/>
  <c r="I29" i="13"/>
  <c r="H29" i="13"/>
  <c r="J29" i="13" s="1"/>
  <c r="G29" i="13"/>
  <c r="D29" i="13"/>
  <c r="I28" i="13"/>
  <c r="H28" i="13"/>
  <c r="G28" i="13"/>
  <c r="D28" i="13"/>
  <c r="I27" i="13"/>
  <c r="H27" i="13"/>
  <c r="J27" i="13" s="1"/>
  <c r="G27" i="13"/>
  <c r="D27" i="13"/>
  <c r="I26" i="13"/>
  <c r="H26" i="13"/>
  <c r="G26" i="13"/>
  <c r="D26" i="13"/>
  <c r="I25" i="13"/>
  <c r="H25" i="13"/>
  <c r="J25" i="13" s="1"/>
  <c r="G25" i="13"/>
  <c r="D25" i="13"/>
  <c r="I24" i="13"/>
  <c r="H24" i="13"/>
  <c r="G24" i="13"/>
  <c r="D24" i="13"/>
  <c r="I23" i="13"/>
  <c r="H23" i="13"/>
  <c r="J23" i="13" s="1"/>
  <c r="G23" i="13"/>
  <c r="D23" i="13"/>
  <c r="I22" i="13"/>
  <c r="H22" i="13"/>
  <c r="G22" i="13"/>
  <c r="D22" i="13"/>
  <c r="I21" i="13"/>
  <c r="H21" i="13"/>
  <c r="J21" i="13" s="1"/>
  <c r="G21" i="13"/>
  <c r="D21" i="13"/>
  <c r="I20" i="13"/>
  <c r="H20" i="13"/>
  <c r="G20" i="13"/>
  <c r="D20" i="13"/>
  <c r="I19" i="13"/>
  <c r="H19" i="13"/>
  <c r="J19" i="13" s="1"/>
  <c r="G19" i="13"/>
  <c r="D19" i="13"/>
  <c r="I18" i="13"/>
  <c r="H18" i="13"/>
  <c r="G18" i="13"/>
  <c r="D18" i="13"/>
  <c r="I17" i="13"/>
  <c r="H17" i="13"/>
  <c r="J17" i="13" s="1"/>
  <c r="G17" i="13"/>
  <c r="D17" i="13"/>
  <c r="I16" i="13"/>
  <c r="H16" i="13"/>
  <c r="G16" i="13"/>
  <c r="D16" i="13"/>
  <c r="I15" i="13"/>
  <c r="H15" i="13"/>
  <c r="J15" i="13" s="1"/>
  <c r="G15" i="13"/>
  <c r="D15" i="13"/>
  <c r="I14" i="13"/>
  <c r="H14" i="13"/>
  <c r="G14" i="13"/>
  <c r="D14" i="13"/>
  <c r="I13" i="13"/>
  <c r="H13" i="13"/>
  <c r="J13" i="13" s="1"/>
  <c r="G13" i="13"/>
  <c r="D13" i="13"/>
  <c r="I12" i="13"/>
  <c r="H12" i="13"/>
  <c r="G12" i="13"/>
  <c r="D12" i="13"/>
  <c r="I11" i="13"/>
  <c r="H11" i="13"/>
  <c r="J11" i="13" s="1"/>
  <c r="G11" i="13"/>
  <c r="D11" i="13"/>
  <c r="I10" i="13"/>
  <c r="H10" i="13"/>
  <c r="G10" i="13"/>
  <c r="D10" i="13"/>
  <c r="I9" i="13"/>
  <c r="H9" i="13"/>
  <c r="H30" i="13" s="1"/>
  <c r="G9" i="13"/>
  <c r="D9" i="13"/>
  <c r="F19" i="10"/>
  <c r="E19" i="10"/>
  <c r="C19" i="10"/>
  <c r="B19" i="10"/>
  <c r="I18" i="10"/>
  <c r="H18" i="10"/>
  <c r="G18" i="10"/>
  <c r="D18" i="10"/>
  <c r="I17" i="10"/>
  <c r="H17" i="10"/>
  <c r="G17" i="10"/>
  <c r="D17" i="10"/>
  <c r="I16" i="10"/>
  <c r="H16" i="10"/>
  <c r="G16" i="10"/>
  <c r="D16" i="10"/>
  <c r="I15" i="10"/>
  <c r="H15" i="10"/>
  <c r="G15" i="10"/>
  <c r="D15" i="10"/>
  <c r="I14" i="10"/>
  <c r="H14" i="10"/>
  <c r="G14" i="10"/>
  <c r="D14" i="10"/>
  <c r="I13" i="10"/>
  <c r="H13" i="10"/>
  <c r="G13" i="10"/>
  <c r="D13" i="10"/>
  <c r="I12" i="10"/>
  <c r="H12" i="10"/>
  <c r="G12" i="10"/>
  <c r="D12" i="10"/>
  <c r="I11" i="10"/>
  <c r="H11" i="10"/>
  <c r="G11" i="10"/>
  <c r="D11" i="10"/>
  <c r="I10" i="10"/>
  <c r="H10" i="10"/>
  <c r="H19" i="10" s="1"/>
  <c r="G10" i="10"/>
  <c r="D10" i="10"/>
  <c r="J20" i="8"/>
  <c r="I20" i="8"/>
  <c r="H20" i="8"/>
  <c r="E20" i="8"/>
  <c r="J19" i="8"/>
  <c r="I19" i="8"/>
  <c r="K19" i="8" s="1"/>
  <c r="H19" i="8"/>
  <c r="E19" i="8"/>
  <c r="J18" i="8"/>
  <c r="I18" i="8"/>
  <c r="H18" i="8"/>
  <c r="E18" i="8"/>
  <c r="J17" i="8"/>
  <c r="I17" i="8"/>
  <c r="K17" i="8" s="1"/>
  <c r="H17" i="8"/>
  <c r="E17" i="8"/>
  <c r="J16" i="8"/>
  <c r="I16" i="8"/>
  <c r="H16" i="8"/>
  <c r="E16" i="8"/>
  <c r="J15" i="8"/>
  <c r="I15" i="8"/>
  <c r="K15" i="8" s="1"/>
  <c r="H15" i="8"/>
  <c r="E15" i="8"/>
  <c r="G14" i="8"/>
  <c r="F14" i="8"/>
  <c r="D14" i="8"/>
  <c r="C14" i="8"/>
  <c r="J13" i="8"/>
  <c r="I13" i="8"/>
  <c r="H13" i="8"/>
  <c r="E13" i="8"/>
  <c r="J12" i="8"/>
  <c r="I12" i="8"/>
  <c r="H12" i="8"/>
  <c r="E12" i="8"/>
  <c r="J11" i="8"/>
  <c r="I11" i="8"/>
  <c r="H11" i="8"/>
  <c r="E11" i="8"/>
  <c r="J10" i="8"/>
  <c r="J9" i="8" s="1"/>
  <c r="I10" i="8"/>
  <c r="H10" i="8"/>
  <c r="E10" i="8"/>
  <c r="G9" i="8"/>
  <c r="F9" i="8"/>
  <c r="F21" i="8" s="1"/>
  <c r="D9" i="8"/>
  <c r="C9" i="8"/>
  <c r="F19" i="9"/>
  <c r="E19" i="9"/>
  <c r="C19" i="9"/>
  <c r="I18" i="9"/>
  <c r="H18" i="9"/>
  <c r="G18" i="9"/>
  <c r="D18" i="9"/>
  <c r="I17" i="9"/>
  <c r="H17" i="9"/>
  <c r="G17" i="9"/>
  <c r="D17" i="9"/>
  <c r="I16" i="9"/>
  <c r="H16" i="9"/>
  <c r="G16" i="9"/>
  <c r="D16" i="9"/>
  <c r="I15" i="9"/>
  <c r="H15" i="9"/>
  <c r="G15" i="9"/>
  <c r="D15" i="9"/>
  <c r="I14" i="9"/>
  <c r="H14" i="9"/>
  <c r="G14" i="9"/>
  <c r="D14" i="9"/>
  <c r="I13" i="9"/>
  <c r="H13" i="9"/>
  <c r="G13" i="9"/>
  <c r="D13" i="9"/>
  <c r="I12" i="9"/>
  <c r="H12" i="9"/>
  <c r="G12" i="9"/>
  <c r="D12" i="9"/>
  <c r="I11" i="9"/>
  <c r="H11" i="9"/>
  <c r="G11" i="9"/>
  <c r="D11" i="9"/>
  <c r="I10" i="9"/>
  <c r="H10" i="9"/>
  <c r="G10" i="9"/>
  <c r="D10" i="9"/>
  <c r="I9" i="9"/>
  <c r="H9" i="9"/>
  <c r="G9" i="9"/>
  <c r="D9" i="9"/>
  <c r="J42" i="5"/>
  <c r="I42" i="5"/>
  <c r="K42" i="5" s="1"/>
  <c r="H42" i="5"/>
  <c r="E42" i="5"/>
  <c r="J41" i="5"/>
  <c r="I41" i="5"/>
  <c r="H41" i="5"/>
  <c r="E41" i="5"/>
  <c r="J40" i="5"/>
  <c r="I40" i="5"/>
  <c r="K40" i="5" s="1"/>
  <c r="H40" i="5"/>
  <c r="E40" i="5"/>
  <c r="J39" i="5"/>
  <c r="I39" i="5"/>
  <c r="H39" i="5"/>
  <c r="E39" i="5"/>
  <c r="J38" i="5"/>
  <c r="I38" i="5"/>
  <c r="K38" i="5" s="1"/>
  <c r="H38" i="5"/>
  <c r="E38" i="5"/>
  <c r="G37" i="5"/>
  <c r="F37" i="5"/>
  <c r="D37" i="5"/>
  <c r="C37" i="5"/>
  <c r="J36" i="5"/>
  <c r="I36" i="5"/>
  <c r="H36" i="5"/>
  <c r="E36" i="5"/>
  <c r="J35" i="5"/>
  <c r="I35" i="5"/>
  <c r="H35" i="5"/>
  <c r="E35" i="5"/>
  <c r="J34" i="5"/>
  <c r="I34" i="5"/>
  <c r="H34" i="5"/>
  <c r="E34" i="5"/>
  <c r="G33" i="5"/>
  <c r="F33" i="5"/>
  <c r="D33" i="5"/>
  <c r="C33" i="5"/>
  <c r="J32" i="5"/>
  <c r="I32" i="5"/>
  <c r="H32" i="5"/>
  <c r="E32" i="5"/>
  <c r="J31" i="5"/>
  <c r="I31" i="5"/>
  <c r="H31" i="5"/>
  <c r="E31" i="5"/>
  <c r="J30" i="5"/>
  <c r="I30" i="5"/>
  <c r="H30" i="5"/>
  <c r="E30" i="5"/>
  <c r="G29" i="5"/>
  <c r="F29" i="5"/>
  <c r="D29" i="5"/>
  <c r="C29" i="5"/>
  <c r="J28" i="5"/>
  <c r="I28" i="5"/>
  <c r="H28" i="5"/>
  <c r="E28" i="5"/>
  <c r="J27" i="5"/>
  <c r="I27" i="5"/>
  <c r="H27" i="5"/>
  <c r="E27" i="5"/>
  <c r="J26" i="5"/>
  <c r="I26" i="5"/>
  <c r="H26" i="5"/>
  <c r="E26" i="5"/>
  <c r="E25" i="5" s="1"/>
  <c r="G25" i="5"/>
  <c r="F25" i="5"/>
  <c r="D25" i="5"/>
  <c r="C25" i="5"/>
  <c r="J24" i="5"/>
  <c r="I24" i="5"/>
  <c r="H24" i="5"/>
  <c r="E24" i="5"/>
  <c r="J23" i="5"/>
  <c r="I23" i="5"/>
  <c r="H23" i="5"/>
  <c r="E23" i="5"/>
  <c r="J22" i="5"/>
  <c r="I22" i="5"/>
  <c r="H22" i="5"/>
  <c r="E22" i="5"/>
  <c r="E21" i="5" s="1"/>
  <c r="G21" i="5"/>
  <c r="F21" i="5"/>
  <c r="D21" i="5"/>
  <c r="C21" i="5"/>
  <c r="J20" i="5"/>
  <c r="I20" i="5"/>
  <c r="H20" i="5"/>
  <c r="E20" i="5"/>
  <c r="J19" i="5"/>
  <c r="I19" i="5"/>
  <c r="H19" i="5"/>
  <c r="E19" i="5"/>
  <c r="J18" i="5"/>
  <c r="I18" i="5"/>
  <c r="H18" i="5"/>
  <c r="E18" i="5"/>
  <c r="E17" i="5" s="1"/>
  <c r="G17" i="5"/>
  <c r="F17" i="5"/>
  <c r="D17" i="5"/>
  <c r="C17" i="5"/>
  <c r="J16" i="5"/>
  <c r="I16" i="5"/>
  <c r="H16" i="5"/>
  <c r="E16" i="5"/>
  <c r="J15" i="5"/>
  <c r="I15" i="5"/>
  <c r="H15" i="5"/>
  <c r="E15" i="5"/>
  <c r="J14" i="5"/>
  <c r="I14" i="5"/>
  <c r="H14" i="5"/>
  <c r="E14" i="5"/>
  <c r="E13" i="5" s="1"/>
  <c r="G13" i="5"/>
  <c r="F13" i="5"/>
  <c r="D13" i="5"/>
  <c r="C13" i="5"/>
  <c r="J12" i="5"/>
  <c r="I12" i="5"/>
  <c r="H12" i="5"/>
  <c r="E12" i="5"/>
  <c r="J11" i="5"/>
  <c r="I11" i="5"/>
  <c r="H11" i="5"/>
  <c r="E11" i="5"/>
  <c r="J10" i="5"/>
  <c r="I10" i="5"/>
  <c r="H10" i="5"/>
  <c r="E10" i="5"/>
  <c r="G9" i="5"/>
  <c r="F9" i="5"/>
  <c r="I9" i="5" s="1"/>
  <c r="D9" i="5"/>
  <c r="I18" i="6"/>
  <c r="H18" i="6"/>
  <c r="G18" i="6"/>
  <c r="D18" i="6"/>
  <c r="I16" i="6"/>
  <c r="H16" i="6"/>
  <c r="G16" i="6"/>
  <c r="D16" i="6"/>
  <c r="I15" i="6"/>
  <c r="H15" i="6"/>
  <c r="G15" i="6"/>
  <c r="D15" i="6"/>
  <c r="I14" i="6"/>
  <c r="H14" i="6"/>
  <c r="G14" i="6"/>
  <c r="I13" i="6"/>
  <c r="H13" i="6"/>
  <c r="G13" i="6"/>
  <c r="D13" i="6"/>
  <c r="I12" i="6"/>
  <c r="H12" i="6"/>
  <c r="G12" i="6"/>
  <c r="D12" i="6"/>
  <c r="I11" i="6"/>
  <c r="H11" i="6"/>
  <c r="G11" i="6"/>
  <c r="D11" i="6"/>
  <c r="I10" i="6"/>
  <c r="H10" i="6"/>
  <c r="G10" i="6"/>
  <c r="D10" i="6"/>
  <c r="I9" i="6"/>
  <c r="H9" i="6"/>
  <c r="G9" i="6"/>
  <c r="D9" i="6"/>
  <c r="F30" i="11"/>
  <c r="E30" i="11"/>
  <c r="C30" i="11"/>
  <c r="B30" i="11"/>
  <c r="I29" i="11"/>
  <c r="H29" i="11"/>
  <c r="G29" i="11"/>
  <c r="D29" i="11"/>
  <c r="I28" i="11"/>
  <c r="H28" i="11"/>
  <c r="G28" i="11"/>
  <c r="D28" i="11"/>
  <c r="I27" i="11"/>
  <c r="H27" i="11"/>
  <c r="G27" i="11"/>
  <c r="D27" i="11"/>
  <c r="I26" i="11"/>
  <c r="H26" i="11"/>
  <c r="G26" i="11"/>
  <c r="D26" i="11"/>
  <c r="I25" i="11"/>
  <c r="H25" i="11"/>
  <c r="G25" i="11"/>
  <c r="D25" i="11"/>
  <c r="I24" i="11"/>
  <c r="H24" i="11"/>
  <c r="G24" i="11"/>
  <c r="D24" i="11"/>
  <c r="I23" i="11"/>
  <c r="H23" i="11"/>
  <c r="G23" i="11"/>
  <c r="D23" i="11"/>
  <c r="I22" i="11"/>
  <c r="H22" i="11"/>
  <c r="G22" i="11"/>
  <c r="D22" i="11"/>
  <c r="I21" i="11"/>
  <c r="H21" i="11"/>
  <c r="G21" i="11"/>
  <c r="D21" i="11"/>
  <c r="I20" i="11"/>
  <c r="H20" i="11"/>
  <c r="G20" i="11"/>
  <c r="D20" i="11"/>
  <c r="I19" i="11"/>
  <c r="H19" i="11"/>
  <c r="G19" i="11"/>
  <c r="D19" i="11"/>
  <c r="I18" i="11"/>
  <c r="H18" i="11"/>
  <c r="G18" i="11"/>
  <c r="D18" i="11"/>
  <c r="I17" i="11"/>
  <c r="H17" i="11"/>
  <c r="G17" i="11"/>
  <c r="D17" i="11"/>
  <c r="I16" i="11"/>
  <c r="H16" i="11"/>
  <c r="G16" i="11"/>
  <c r="D16" i="11"/>
  <c r="I15" i="11"/>
  <c r="H15" i="11"/>
  <c r="G15" i="11"/>
  <c r="D15" i="11"/>
  <c r="I14" i="11"/>
  <c r="H14" i="11"/>
  <c r="G14" i="11"/>
  <c r="D14" i="11"/>
  <c r="I13" i="11"/>
  <c r="H13" i="11"/>
  <c r="G13" i="11"/>
  <c r="D13" i="11"/>
  <c r="I12" i="11"/>
  <c r="H12" i="11"/>
  <c r="G12" i="11"/>
  <c r="D12" i="11"/>
  <c r="I11" i="11"/>
  <c r="H11" i="11"/>
  <c r="G11" i="11"/>
  <c r="D11" i="11"/>
  <c r="I10" i="11"/>
  <c r="H10" i="11"/>
  <c r="G10" i="11"/>
  <c r="D10" i="11"/>
  <c r="I9" i="11"/>
  <c r="H9" i="11"/>
  <c r="G9" i="11"/>
  <c r="D9" i="11"/>
  <c r="F16" i="7"/>
  <c r="E16" i="7"/>
  <c r="C16" i="7"/>
  <c r="B16" i="7"/>
  <c r="I15" i="7"/>
  <c r="H15" i="7"/>
  <c r="G15" i="7"/>
  <c r="C27" i="7" s="1"/>
  <c r="D15" i="7"/>
  <c r="B27" i="7" s="1"/>
  <c r="I14" i="7"/>
  <c r="H14" i="7"/>
  <c r="G14" i="7"/>
  <c r="C26" i="7" s="1"/>
  <c r="D14" i="7"/>
  <c r="B26" i="7" s="1"/>
  <c r="I13" i="7"/>
  <c r="H13" i="7"/>
  <c r="G13" i="7"/>
  <c r="C25" i="7" s="1"/>
  <c r="D13" i="7"/>
  <c r="B25" i="7" s="1"/>
  <c r="I12" i="7"/>
  <c r="H12" i="7"/>
  <c r="G12" i="7"/>
  <c r="C24" i="7" s="1"/>
  <c r="B24" i="7"/>
  <c r="I11" i="7"/>
  <c r="H11" i="7"/>
  <c r="G11" i="7"/>
  <c r="C23" i="7" s="1"/>
  <c r="D11" i="7"/>
  <c r="I10" i="7"/>
  <c r="H10" i="7"/>
  <c r="G10" i="7"/>
  <c r="C22" i="7" s="1"/>
  <c r="D10" i="7"/>
  <c r="B22" i="7" s="1"/>
  <c r="I9" i="7"/>
  <c r="H9" i="7"/>
  <c r="G9" i="7"/>
  <c r="D9" i="7"/>
  <c r="B21" i="7" s="1"/>
  <c r="K23" i="5" l="1"/>
  <c r="K39" i="5"/>
  <c r="K41" i="5"/>
  <c r="J11" i="12"/>
  <c r="J13" i="12"/>
  <c r="J12" i="10"/>
  <c r="J14" i="10"/>
  <c r="J16" i="10"/>
  <c r="J18" i="10"/>
  <c r="J10" i="9"/>
  <c r="J12" i="9"/>
  <c r="J14" i="9"/>
  <c r="J16" i="9"/>
  <c r="J18" i="9"/>
  <c r="D19" i="9"/>
  <c r="J11" i="9"/>
  <c r="J13" i="9"/>
  <c r="J15" i="9"/>
  <c r="J17" i="9"/>
  <c r="E9" i="5"/>
  <c r="J12" i="7"/>
  <c r="E29" i="5"/>
  <c r="E33" i="5"/>
  <c r="J15" i="12"/>
  <c r="H9" i="5"/>
  <c r="E14" i="8"/>
  <c r="D19" i="10"/>
  <c r="D30" i="13"/>
  <c r="D22" i="12"/>
  <c r="K22" i="5"/>
  <c r="K24" i="5"/>
  <c r="H33" i="5"/>
  <c r="H37" i="5"/>
  <c r="D21" i="8"/>
  <c r="H9" i="8"/>
  <c r="H14" i="8"/>
  <c r="G19" i="10"/>
  <c r="G30" i="13"/>
  <c r="G30" i="11"/>
  <c r="H13" i="5"/>
  <c r="H17" i="5"/>
  <c r="H21" i="5"/>
  <c r="G19" i="9"/>
  <c r="J14" i="8"/>
  <c r="J21" i="8" s="1"/>
  <c r="I19" i="10"/>
  <c r="I30" i="13"/>
  <c r="I16" i="12"/>
  <c r="H25" i="5"/>
  <c r="H19" i="9"/>
  <c r="I30" i="11"/>
  <c r="H29" i="5"/>
  <c r="I19" i="9"/>
  <c r="G16" i="12"/>
  <c r="D17" i="6"/>
  <c r="H17" i="6"/>
  <c r="E9" i="8"/>
  <c r="E21" i="8" s="1"/>
  <c r="I25" i="5"/>
  <c r="E37" i="5"/>
  <c r="I9" i="8"/>
  <c r="K16" i="8"/>
  <c r="K18" i="8"/>
  <c r="K20" i="8"/>
  <c r="J11" i="10"/>
  <c r="J13" i="10"/>
  <c r="J15" i="10"/>
  <c r="J17" i="10"/>
  <c r="J10" i="13"/>
  <c r="J12" i="13"/>
  <c r="J14" i="13"/>
  <c r="J16" i="13"/>
  <c r="J18" i="13"/>
  <c r="J20" i="13"/>
  <c r="J22" i="13"/>
  <c r="J24" i="13"/>
  <c r="J26" i="13"/>
  <c r="J28" i="13"/>
  <c r="J10" i="12"/>
  <c r="J12" i="12"/>
  <c r="J14" i="12"/>
  <c r="I29" i="5"/>
  <c r="D16" i="12"/>
  <c r="D19" i="12"/>
  <c r="I17" i="6"/>
  <c r="I13" i="5"/>
  <c r="J21" i="5"/>
  <c r="K30" i="5"/>
  <c r="K31" i="5"/>
  <c r="K32" i="5"/>
  <c r="I37" i="5"/>
  <c r="G17" i="6"/>
  <c r="J14" i="6"/>
  <c r="J15" i="6"/>
  <c r="J16" i="6"/>
  <c r="J18" i="6"/>
  <c r="K10" i="5"/>
  <c r="K11" i="5"/>
  <c r="K12" i="5"/>
  <c r="I33" i="5"/>
  <c r="K14" i="5"/>
  <c r="K15" i="5"/>
  <c r="K16" i="5"/>
  <c r="J11" i="11"/>
  <c r="J15" i="11"/>
  <c r="J19" i="11"/>
  <c r="J23" i="11"/>
  <c r="J27" i="11"/>
  <c r="I17" i="5"/>
  <c r="K26" i="5"/>
  <c r="K27" i="5"/>
  <c r="K28" i="5"/>
  <c r="K34" i="5"/>
  <c r="K35" i="5"/>
  <c r="K36" i="5"/>
  <c r="C21" i="8"/>
  <c r="K11" i="8"/>
  <c r="K12" i="8"/>
  <c r="K13" i="8"/>
  <c r="J14" i="7"/>
  <c r="J15" i="7"/>
  <c r="J9" i="11"/>
  <c r="J12" i="11"/>
  <c r="J13" i="11"/>
  <c r="J14" i="11"/>
  <c r="J16" i="11"/>
  <c r="J17" i="11"/>
  <c r="J20" i="11"/>
  <c r="J21" i="11"/>
  <c r="J22" i="11"/>
  <c r="J24" i="11"/>
  <c r="J25" i="11"/>
  <c r="J28" i="11"/>
  <c r="J29" i="11"/>
  <c r="J9" i="6"/>
  <c r="J10" i="6"/>
  <c r="J11" i="6"/>
  <c r="J12" i="6"/>
  <c r="J13" i="6"/>
  <c r="J9" i="5"/>
  <c r="K9" i="5" s="1"/>
  <c r="J13" i="5"/>
  <c r="J17" i="5"/>
  <c r="K18" i="5"/>
  <c r="K19" i="5"/>
  <c r="K20" i="5"/>
  <c r="I21" i="5"/>
  <c r="J25" i="5"/>
  <c r="K25" i="5" s="1"/>
  <c r="J29" i="5"/>
  <c r="J33" i="5"/>
  <c r="K33" i="5" s="1"/>
  <c r="J37" i="5"/>
  <c r="G21" i="8"/>
  <c r="I14" i="8"/>
  <c r="J10" i="7"/>
  <c r="J11" i="7"/>
  <c r="D30" i="11"/>
  <c r="H30" i="11"/>
  <c r="J18" i="11"/>
  <c r="J26" i="11"/>
  <c r="J9" i="9"/>
  <c r="K10" i="8"/>
  <c r="J10" i="10"/>
  <c r="J9" i="13"/>
  <c r="J9" i="12"/>
  <c r="G16" i="7"/>
  <c r="C21" i="7"/>
  <c r="C28" i="7" s="1"/>
  <c r="D16" i="7"/>
  <c r="B23" i="7"/>
  <c r="B28" i="7" s="1"/>
  <c r="E28" i="7" s="1"/>
  <c r="J9" i="7"/>
  <c r="I16" i="7"/>
  <c r="J13" i="7"/>
  <c r="J10" i="11"/>
  <c r="H16" i="7"/>
  <c r="K29" i="5" l="1"/>
  <c r="K13" i="5"/>
  <c r="D23" i="12"/>
  <c r="D29" i="12" s="1"/>
  <c r="J19" i="9"/>
  <c r="J16" i="7"/>
  <c r="K14" i="8"/>
  <c r="H21" i="8"/>
  <c r="J19" i="10"/>
  <c r="K21" i="5"/>
  <c r="J16" i="12"/>
  <c r="J30" i="13"/>
  <c r="I21" i="8"/>
  <c r="K37" i="5"/>
  <c r="J30" i="11"/>
  <c r="J17" i="6"/>
  <c r="D28" i="12"/>
  <c r="D25" i="12"/>
  <c r="K9" i="8"/>
  <c r="K21" i="8" s="1"/>
  <c r="D26" i="12"/>
  <c r="K17" i="5"/>
  <c r="D27" i="12"/>
</calcChain>
</file>

<file path=xl/sharedStrings.xml><?xml version="1.0" encoding="utf-8"?>
<sst xmlns="http://schemas.openxmlformats.org/spreadsheetml/2006/main" count="1538" uniqueCount="680">
  <si>
    <t>درجة الصعوبة</t>
  </si>
  <si>
    <t>Degree of difficulty</t>
  </si>
  <si>
    <t>Type of difficulty</t>
  </si>
  <si>
    <t>الرؤية</t>
  </si>
  <si>
    <t>لايمكن على الإطلاق</t>
  </si>
  <si>
    <t>Completely Unable</t>
  </si>
  <si>
    <t>Visual</t>
  </si>
  <si>
    <t xml:space="preserve">  كثير من الصعوبة</t>
  </si>
  <si>
    <t>High difficulty</t>
  </si>
  <si>
    <t xml:space="preserve">قليل من الصعوبة  </t>
  </si>
  <si>
    <t>little difficulty</t>
  </si>
  <si>
    <t>Total</t>
  </si>
  <si>
    <t>السمع</t>
  </si>
  <si>
    <t>Hearing</t>
  </si>
  <si>
    <t>النطق</t>
  </si>
  <si>
    <t>Speaking</t>
  </si>
  <si>
    <t>الحركة</t>
  </si>
  <si>
    <t>Mobility</t>
  </si>
  <si>
    <t>التذكر</t>
  </si>
  <si>
    <t>العناية بالنفس</t>
  </si>
  <si>
    <t>Self care</t>
  </si>
  <si>
    <t>الفهم</t>
  </si>
  <si>
    <t>أخرى</t>
  </si>
  <si>
    <t>Other</t>
  </si>
  <si>
    <t>مجموع أعداد الصعوبات</t>
  </si>
  <si>
    <t>مجموع أعداد الأفراد</t>
  </si>
  <si>
    <t>نوع الصعوبة</t>
  </si>
  <si>
    <t>Intellectual Disability</t>
  </si>
  <si>
    <t>Visual Disability</t>
  </si>
  <si>
    <t>Hearing Disability</t>
  </si>
  <si>
    <t xml:space="preserve">Multiple Disability          </t>
  </si>
  <si>
    <t>Developmental Disability</t>
  </si>
  <si>
    <t>البلدية</t>
  </si>
  <si>
    <t>Municipality</t>
  </si>
  <si>
    <t>الدوحة</t>
  </si>
  <si>
    <t>Doha</t>
  </si>
  <si>
    <t>الريان</t>
  </si>
  <si>
    <t>Al Rayyan</t>
  </si>
  <si>
    <t>الوكرة</t>
  </si>
  <si>
    <t>Al Wakra</t>
  </si>
  <si>
    <t xml:space="preserve">أم صلال </t>
  </si>
  <si>
    <t>Umm Slal</t>
  </si>
  <si>
    <t>مدينة الشمال</t>
  </si>
  <si>
    <t>Al Shamal</t>
  </si>
  <si>
    <t>Al Dayyan</t>
  </si>
  <si>
    <t>المجموع</t>
  </si>
  <si>
    <t xml:space="preserve"> Total</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</si>
  <si>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</si>
  <si>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</si>
  <si>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</si>
  <si>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</si>
  <si>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</si>
  <si>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</si>
  <si>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</si>
  <si>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</si>
  <si>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</si>
  <si>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طالب متفرغ</t>
  </si>
  <si>
    <t>Student</t>
  </si>
  <si>
    <t>متفرغة لأعمال المنزل</t>
  </si>
  <si>
    <t>Homemaker</t>
  </si>
  <si>
    <t>متقاعد</t>
  </si>
  <si>
    <t>Retired</t>
  </si>
  <si>
    <t>عاجز عن العمل</t>
  </si>
  <si>
    <t>Unable to work</t>
  </si>
  <si>
    <t>لايبحث عن عمل</t>
  </si>
  <si>
    <t>Not seeking work</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</si>
  <si>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</si>
  <si>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</si>
  <si>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</si>
  <si>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</si>
  <si>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</si>
  <si>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</si>
  <si>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</si>
  <si>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</si>
  <si>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</si>
  <si>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</si>
  <si>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</si>
  <si>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</si>
  <si>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</si>
  <si>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</si>
  <si>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</si>
  <si>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</si>
  <si>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</si>
  <si>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</si>
  <si>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</si>
  <si>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</si>
  <si>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الاختصاصيون</t>
  </si>
  <si>
    <t>Professionals</t>
  </si>
  <si>
    <t>الكتبة</t>
  </si>
  <si>
    <t>Clerks</t>
  </si>
  <si>
    <t>المهن العادية</t>
  </si>
  <si>
    <t>فئات العمر</t>
  </si>
  <si>
    <t>Age groups</t>
  </si>
  <si>
    <t>أقل من سنة</t>
  </si>
  <si>
    <t>Less than a year</t>
  </si>
  <si>
    <t>1</t>
  </si>
  <si>
    <t>2</t>
  </si>
  <si>
    <t>3</t>
  </si>
  <si>
    <t>4</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</si>
  <si>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</si>
  <si>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</si>
  <si>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</si>
  <si>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</si>
  <si>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</si>
  <si>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</si>
  <si>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</si>
  <si>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</si>
  <si>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</si>
  <si>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</si>
  <si>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</si>
  <si>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</si>
  <si>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</si>
  <si>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</si>
  <si>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</si>
  <si>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</si>
  <si>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</si>
  <si>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</si>
  <si>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القطاع</t>
  </si>
  <si>
    <t>Sector</t>
  </si>
  <si>
    <t>إدارة حكومية</t>
  </si>
  <si>
    <t>Government</t>
  </si>
  <si>
    <t>عام/ مؤسسة حكومية</t>
  </si>
  <si>
    <t>Government Establishment</t>
  </si>
  <si>
    <t>مختلط</t>
  </si>
  <si>
    <t>Mixed</t>
  </si>
  <si>
    <t>خاص</t>
  </si>
  <si>
    <t>Private</t>
  </si>
  <si>
    <t>Diplomatic/International</t>
  </si>
  <si>
    <t>غير ربحى</t>
  </si>
  <si>
    <t>Non profit institutions</t>
  </si>
  <si>
    <t>منزلى</t>
  </si>
  <si>
    <t>Household</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</si>
  <si>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</si>
  <si>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</si>
  <si>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</si>
  <si>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</si>
  <si>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</si>
  <si>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</si>
  <si>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</si>
  <si>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</si>
  <si>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</si>
  <si>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</si>
  <si>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</si>
  <si>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</si>
  <si>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</si>
  <si>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</si>
  <si>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</si>
  <si>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</si>
  <si>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</si>
  <si>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</si>
  <si>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</si>
  <si>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</si>
  <si>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</si>
  <si>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</si>
  <si>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</si>
  <si>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</si>
  <si>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</si>
  <si>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</si>
  <si>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</si>
  <si>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</si>
  <si>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</si>
  <si>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</si>
  <si>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</si>
  <si>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</si>
  <si>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</si>
  <si>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</si>
  <si>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</si>
  <si>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</si>
  <si>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</si>
  <si>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</si>
  <si>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</si>
  <si>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</si>
  <si>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</si>
  <si>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</si>
  <si>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</si>
  <si>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</si>
  <si>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</si>
  <si>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</si>
  <si>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Shafallah Center</t>
  </si>
  <si>
    <t>معهد النور للمكفوفين</t>
  </si>
  <si>
    <t>مركز الدوحة العالمي لذوي الاحتياجات الخاصة</t>
  </si>
  <si>
    <t xml:space="preserve">مدرسة التمكن الشاملة </t>
  </si>
  <si>
    <t>الجمعية القطرية لتأهيل ذوي الاحتياجات الخاصة</t>
  </si>
  <si>
    <t xml:space="preserve">المركز القطري الثقافي الاجتماعي للصم </t>
  </si>
  <si>
    <t>الإتحاد القطري لرياضة ذوي الاحتياجات الخاصة</t>
  </si>
  <si>
    <t xml:space="preserve">مركز قطر الاجتماعي والثقافي للمكفوفين </t>
  </si>
  <si>
    <t>قطري</t>
  </si>
  <si>
    <t>Qatari</t>
  </si>
  <si>
    <t>غير قطري</t>
  </si>
  <si>
    <t>نوع الإعاقة</t>
  </si>
  <si>
    <t>Physical Disability</t>
  </si>
  <si>
    <t>Speech &amp; Language Disability</t>
  </si>
  <si>
    <t>Occupation</t>
  </si>
  <si>
    <t>Administrators</t>
  </si>
  <si>
    <t>مصدر بيانات هذا الفصل :</t>
  </si>
  <si>
    <t xml:space="preserve">Sources of Data : </t>
  </si>
  <si>
    <t>المجموع الكلي</t>
  </si>
  <si>
    <t>Grand Total</t>
  </si>
  <si>
    <t>الفهرس</t>
  </si>
  <si>
    <t>Index</t>
  </si>
  <si>
    <t>توزيع الصعوبات حسب الجنسية والجنس ونوع الصعوبة (2010)</t>
  </si>
  <si>
    <t>Disabled working individuals  (15+) by nationality, sex and economic activity (2010)</t>
  </si>
  <si>
    <t>Understanding</t>
  </si>
  <si>
    <t xml:space="preserve"> Relation to Workforce</t>
  </si>
  <si>
    <t>Unemployment worked before</t>
  </si>
  <si>
    <t xml:space="preserve"> Unemployment never worked before</t>
  </si>
  <si>
    <t>Economically Active</t>
  </si>
  <si>
    <t>Economically Inactive Activity</t>
  </si>
  <si>
    <t>الأفراد ذوي الصعوبات حسب الجنسية والجنس والبلدية (2010)</t>
  </si>
  <si>
    <t>Individuals with Disabilities by Nationality, Sex, And Municipality (2010)</t>
  </si>
  <si>
    <t>الأفراد ذوي الصعوبات حسب الجنسية والجنس وفئات العمر (2010)</t>
  </si>
  <si>
    <t>Individuals with Disabilities  by Nationality, Sex and Age Groups (2010)</t>
  </si>
  <si>
    <t>Difficulties by Nationality, Sex and Type of Difficulty (2010)</t>
  </si>
  <si>
    <t>توزيع الصعوبات حسب الجنسية والجنس ونوع الصعوبة ودرجة الصعوبة  (2010)</t>
  </si>
  <si>
    <t>Difficulties by Nationality, Sex, Degree and type of Difficulty  (2010)</t>
  </si>
  <si>
    <t>الأفراد ذوي الصعوبات ( 10 سنوات فأكثر )   حسب الجنسية والجنس والحالة التعليمية (2010)</t>
  </si>
  <si>
    <t>Individuals with Disabilities (10 years and above) by Nationality, Sex, and Educational Status (2010)</t>
  </si>
  <si>
    <t>الأفراد ذوي الصعوبات (15 سنة فأكثر) حسب الجنسية والجنس والعلاقة بقوة العمل (2010)</t>
  </si>
  <si>
    <t>Individuals with Disabilities (15 years and above) by Nationality, Sex and Relation to Workforce (2010)</t>
  </si>
  <si>
    <t>Working Individuals with Disabilities (15 years and above) by Nationality, Sex and Occupationn (2010)</t>
  </si>
  <si>
    <t>الأفراد ذوي الصعوبات المشتغلون  (15 سنة فأكثر) حسب الجنسية والجنس والمهنة (2010)</t>
  </si>
  <si>
    <t>Working Individuals with Disabilities (15 years and above) by Nationality, Sex and Economic Activityr (2010)</t>
  </si>
  <si>
    <t>الأفراد ذوي الصعوبات المشتغلون  (15 سنة فأكثر) حسب الجنسية والجنس والقطاع (2010)</t>
  </si>
  <si>
    <t>الأفراد ذوي الصعوبات المشتغلون  (15 سنة فأكثر) حسب الجنسية والجنس والنشاط الإقتصادى (2010)</t>
  </si>
  <si>
    <t>التعداد العام للسكان والمساكن والمنشآت، أبريل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</si>
  <si>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</si>
  <si>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</si>
  <si>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</si>
  <si>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</si>
  <si>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</si>
  <si>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</si>
  <si>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</si>
  <si>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</si>
  <si>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</si>
  <si>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</si>
  <si>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 </t>
  </si>
  <si>
    <t>المهنة</t>
  </si>
  <si>
    <t>Non Qatari</t>
  </si>
  <si>
    <t>ذكور</t>
  </si>
  <si>
    <t xml:space="preserve">إناث </t>
  </si>
  <si>
    <t>Female</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</si>
  <si>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</si>
  <si>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</si>
  <si>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</si>
  <si>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</si>
  <si>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</si>
  <si>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</si>
  <si>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</si>
  <si>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</si>
  <si>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</si>
  <si>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</si>
  <si>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</si>
  <si>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</si>
  <si>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</si>
  <si>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 Male</t>
  </si>
  <si>
    <r>
      <t xml:space="preserve">رقم الجدول
</t>
    </r>
    <r>
      <rPr>
        <sz val="10"/>
        <rFont val="Arial"/>
        <family val="2"/>
      </rPr>
      <t>Table No.</t>
    </r>
  </si>
  <si>
    <t>مركز ستيب باي ستيب</t>
  </si>
  <si>
    <t>Step by Step Centre</t>
  </si>
  <si>
    <t>مركز قطر للتوحد</t>
  </si>
  <si>
    <t>Qatar Autism Center</t>
  </si>
  <si>
    <t>مجمع التربية السمعية</t>
  </si>
  <si>
    <t xml:space="preserve">باحث اجتماعي </t>
  </si>
  <si>
    <t xml:space="preserve">مترجم لغة أشاره </t>
  </si>
  <si>
    <t>مدرب</t>
  </si>
  <si>
    <t>تمريض</t>
  </si>
  <si>
    <t>عامل</t>
  </si>
  <si>
    <t>Special Education Specialist</t>
  </si>
  <si>
    <t>Psychologist</t>
  </si>
  <si>
    <t>Coach</t>
  </si>
  <si>
    <t>Doctors</t>
  </si>
  <si>
    <t>Nurses</t>
  </si>
  <si>
    <t>Qatari   قطري</t>
  </si>
  <si>
    <t xml:space="preserve">Non- Qatari   غير قطري </t>
  </si>
  <si>
    <t>المسجلون في مراكز ذوي الإعاقة حسب المركز ونوع الإعاقة والجنس (غير قطريين) (2011)</t>
  </si>
  <si>
    <t>المسجلون في مراكز ذوي الإعاقة حسب المركز ونوع الإعاقة والجنس (قطريون)(2011)</t>
  </si>
  <si>
    <t>المسجلون في مراكز ذوي الإعاقة حسب المركز ونوع الإعاقة والجنس (المجموع) (2011)</t>
  </si>
  <si>
    <t>المسجلون في مراكز ذوي الإعاقة حسب المركز والفئات العمرية والجنس (قطريون) (2011)</t>
  </si>
  <si>
    <t>المسجلون في مراكز ذوي الإعاقة حسب المركز والفئات العمرية والجنس (غير قطريين) (2011)</t>
  </si>
  <si>
    <t>المسجلون في مراكز ذوي الإعاقة حسب المركز والفئات العمرية والجنس (المجموع) (2011)</t>
  </si>
  <si>
    <t>المشتغلون في مراكز ذوي الإعاقة حسب المركز والجنسية والمهنة والجنس (2011)</t>
  </si>
  <si>
    <t>الأطفال ذوي الإعاقات (0- 14 سنة ) الذين تم ادخالهم الى مستشفى الرميله حسب نوع الاعاقه والجنس ( المرضى الداخليين) (2009 - 2011)</t>
  </si>
  <si>
    <t>الأطفال ذوي الإعاقات (0- 14 سنة ) الذين تلقوا خدمات في مستشفى الرميله حسب نوع الاعاقه والجنس (2009 - 2011)</t>
  </si>
  <si>
    <t>الأطفال ذوي الإعاقات (0- 14 سنة ) الذين تم ادخالهم الى مستشفى الرميله حسب نوع الاعاقه والجنس والجنسيه  ( المرضى الداخليين) (2011)</t>
  </si>
  <si>
    <t>الأطفال ذوي الإعاقات (0- 14 سنة ) الذين تلقوا خدمات في مستشفى الرميله حسب نوع الاعاقه والجنس والجنسيه (2011)</t>
  </si>
  <si>
    <t>الأشخاص ذوي الإعاقات  البالغين (14 سنة فاكثر) المقيمين في مستشفى الرميله حسب نوع الاعاقه والجنس (المرضى الداخليين) (2009 - 2011)</t>
  </si>
  <si>
    <t>الأشخاص ذوي الإعاقات  البالغين (14 سنة فاكثر) الذين تلقوا خدمات في  مستشفى الرميله حسب نوع الاعاقه والجنس  (2009-2011)</t>
  </si>
  <si>
    <t>الأشخاص ذوي الإعاقات  البالغين (14 سنة فاكثر) المقيمين في مستشفى الرميله حسب نوع الاعاقه والجنس والجنسيه  (المرضى الداخليين) (2011)</t>
  </si>
  <si>
    <t>الأشخاص ذوي الإعاقات  البالغين (14 سنة فاكثر)الذين تلقوا خدمات في  مستشفى الرميله حسب نوع الاعاقه والجنس والجنسيه  (2011)</t>
  </si>
  <si>
    <t>الموظفين الذين يقدمون خدمات للأشخاص ذوي الاعاقات في مستشفى الرميله حسب المهنه والجنس (2009 - 2011)</t>
  </si>
  <si>
    <t>الموظفين الذين يقدمون خدمات للأشخاص ذوي الاعاقات في مستشفى الرميله حسب المهنه والجنس والجنسيه (2011)</t>
  </si>
  <si>
    <t>الموظفين الذين يقدمون خدمات للأشخاص ذوي الاعاقات في مستشفى الرميله حسب الاقسام والجنس (2009 - 2011)</t>
  </si>
  <si>
    <t>الموظفين الذين يقدمون خدمات للأشخاص ذوي الاعاقات في مستشفى الرميله حسب الاقسام والجنس والجنسيه (2011)</t>
  </si>
  <si>
    <t>Staff Providing Services for People with Disabilities at Rumeilah Hospital by Department , Sex &amp; Nationality (2011)</t>
  </si>
  <si>
    <t>Staff Providing Services for People with Disabilities at Rumeilah Hospital by Department  and Sex (2009 - 2011)</t>
  </si>
  <si>
    <t>Staff Providing Services for Disabled at  Rumela Hospital by Occupation, Sex &amp; Nationality (2011)</t>
  </si>
  <si>
    <t>Staff Providing Dervices for Disabled at  Rumela Hospital by Occupation and Sex (2009 - 2011)</t>
  </si>
  <si>
    <t xml:space="preserve">Adults (14+ ) with Disabilities Registered at Rumilah Hospital by Type of Disability, Sex and Nationality   y (2011)  </t>
  </si>
  <si>
    <t xml:space="preserve">Adults (14+ ) with Disabilities Admitted at Rumela Hospital by Type of Disability, Sex and Nationality (Inpatient) (2011)   </t>
  </si>
  <si>
    <t>Adults (14+ ) with Disabilities Registered at Rumilah Hospital by Type of Disability and Sex (2009-2011)</t>
  </si>
  <si>
    <t>Adults (14+ ) with Disabilities Admitted at Rumela Hospital by Type of Disability and Sex (Inpatient) (2009 - 2011)</t>
  </si>
  <si>
    <t xml:space="preserve">Children (0-14) with Disabilities Registered at Rumeilah Hospital by Type of Disability, Sex and Nationality    (2011)  </t>
  </si>
  <si>
    <t>Children (0-14) with Disabilities Admitted to Rumeilah Hospital by Type of Disability, Sex and Nationality (Inpatient) (2011)</t>
  </si>
  <si>
    <t>Children (0-14) with Disabilities Registered at Rumeilah Hospital by Type of Disability and Sex (2009 - 2011)</t>
  </si>
  <si>
    <t>Children (0-14)  with Disabilities Admitted to Rumeilah Hospital by Type of Disability and Sex Inpatient) (2009 - 2011)</t>
  </si>
  <si>
    <t>Employees at Disabled Centers by Center, Nationality, Occupation and Sex  (2011)</t>
  </si>
  <si>
    <t>Registered Disabled by Center, Age Group and Sex (Total) (2011)</t>
  </si>
  <si>
    <t>Registered Disabled by Center, Age Group and Sex (Non-Qataris) (2011)</t>
  </si>
  <si>
    <t>Registered Disabled by Center, Age Group and Sex (Qataris) (2011)</t>
  </si>
  <si>
    <t>Registered Disabled by Center, Type of Disability and Sex (total) (2011)</t>
  </si>
  <si>
    <t>Registered Disabled by Center, Type of Disability and Sex (non-Qataris) (2011)</t>
  </si>
  <si>
    <t>Registered Disabled by Center, Type of Disability and Sex (Qataris) (2011)</t>
  </si>
  <si>
    <t>توزيع الصعوبات حسب الجنسية والنوع ونوع الصعوبة</t>
  </si>
  <si>
    <t xml:space="preserve">توزيع الصعوبات حسب الجنسية والنوع ونوع الصعوبة ودرجة الصعوبة </t>
  </si>
  <si>
    <t>التوحد</t>
  </si>
  <si>
    <t>Autism</t>
  </si>
  <si>
    <t xml:space="preserve">مركز اوميغا </t>
  </si>
  <si>
    <t>المسجلون في مراكز ذوي الإعاقة حسب الجنسية والنوع وفئات العمر</t>
  </si>
  <si>
    <t>أقـل من 5 سنوات
Less than 5 years</t>
  </si>
  <si>
    <t>المسجلون في مراكز ذوي الإعاقة حسب الجنسية والنوع ونوع الاعاقة</t>
  </si>
  <si>
    <t>Specialist / Technician Physical Therapy</t>
  </si>
  <si>
    <t>Omega Center</t>
  </si>
  <si>
    <t>65 سنة فأكثر
More than 65 years</t>
  </si>
  <si>
    <t>Workers</t>
  </si>
  <si>
    <t>Down Syndrome</t>
  </si>
  <si>
    <t>كما يضم هذا الفصل ذوي الصعوبات من نتائج التعداد العام للسكان والمساكن 2010.</t>
  </si>
  <si>
    <t>This chapter also includes those with difficulties as per results of 2010 General Population Census.</t>
  </si>
  <si>
    <t>المسجلون في مراكز ذوي الإعاقة حسب الجنسية والنوع والمركز</t>
  </si>
  <si>
    <t>المشتغلون في مراكز ذوي الإعاقة حسب الجنسية والنوع والمهنة</t>
  </si>
  <si>
    <t>Qatar Paralympic Committee</t>
  </si>
  <si>
    <t>Qatar Centre of  Social Cultural for the Deaf</t>
  </si>
  <si>
    <t>Qatar Society for Rehabilitation of Special Needs</t>
  </si>
  <si>
    <t>Altamakon School for Comprehensive Education</t>
  </si>
  <si>
    <t>POPULATION, HOUSING &amp; ESTABLISHMENTS CENSUS, APRIL 2010</t>
  </si>
  <si>
    <t>اضطرابات النطق و اللغة
Speech &amp; Language Disability</t>
  </si>
  <si>
    <t>التوحد
Autism</t>
  </si>
  <si>
    <t>أخرى
Other</t>
  </si>
  <si>
    <t>DIFFICULTIES BY NATIONALITY, GENDER AND TYPE OF DIFFICULTY</t>
  </si>
  <si>
    <t xml:space="preserve">DIFFICULTIES BY NATIONALITY, GENDER, DEGREE AND TYPE OF DIFFICULTY  </t>
  </si>
  <si>
    <t>EMPLOYEES AT DISABLED CENTERS BY NATIONALITY, GENDER AND OCCUPATION</t>
  </si>
  <si>
    <t>الظعاين</t>
  </si>
  <si>
    <t>Disabilities</t>
  </si>
  <si>
    <t>الدوحة
 Doha</t>
  </si>
  <si>
    <t>الريان
 Al Rayyan</t>
  </si>
  <si>
    <t>الوكرة
 Al Wakra</t>
  </si>
  <si>
    <t>أم صلال
 Umm Slal</t>
  </si>
  <si>
    <t>الخور والذخيرة
 Al Khor &amp; Al Zakhira</t>
  </si>
  <si>
    <t>مدينة الشمال
 Al Shamal</t>
  </si>
  <si>
    <t>الظعاين
 Al Dayyan</t>
  </si>
  <si>
    <t>إعاقة حركية</t>
  </si>
  <si>
    <t>إعاقة ذهنية</t>
  </si>
  <si>
    <t>إعاقة بصرية</t>
  </si>
  <si>
    <t>إعاقة سمعية</t>
  </si>
  <si>
    <t>إعاقة متعددة</t>
  </si>
  <si>
    <t>إعاقات نمائية</t>
  </si>
  <si>
    <t>إعاقة سمعية
Hearing Disability</t>
  </si>
  <si>
    <t>إعاقة بصرية
Visual Disability</t>
  </si>
  <si>
    <t>إعاقة ذهنية
Intellectual Disability</t>
  </si>
  <si>
    <t>إعاقة حركية
Physical Disability</t>
  </si>
  <si>
    <t>إعاقات نمائية
Developmental Disability</t>
  </si>
  <si>
    <t xml:space="preserve">إعاقة نفسية واجتماعية </t>
  </si>
  <si>
    <t>الأفراد ذوو الصعوبات حسب الجنسية والنوع والبلدية</t>
  </si>
  <si>
    <t>الأفراد ذوو الصعوبات حسب الجنسية والنوع وفئات العمر</t>
  </si>
  <si>
    <t>الأفراد ذوو الصعوبات ( 10 سنوات فأكثر )   حسب الجنسية والنوع والحالة التعليمية</t>
  </si>
  <si>
    <t>الأفراد ذوو الصعوبات (15 سنة فأكثر) حسب الجنسية والنوع والعلاقة بقوة العمل</t>
  </si>
  <si>
    <t>الأفراد ذوو الصعوبات المشتغلون  (15 سنة فأكثر) حسب الجنسية والنوع والمهنة</t>
  </si>
  <si>
    <t>الأفراد ذوو الصعوبات المشتغلون  (15 سنة فأكثر) حسب الجنسية والنوع والنشاط الاقتصادى</t>
  </si>
  <si>
    <t>أطباء</t>
  </si>
  <si>
    <t>أخصائي نفسي</t>
  </si>
  <si>
    <t>أخصائي اجتماعي</t>
  </si>
  <si>
    <t xml:space="preserve">إداري </t>
  </si>
  <si>
    <t>ذوو الإعاقة</t>
  </si>
  <si>
    <t>حكومي</t>
  </si>
  <si>
    <t xml:space="preserve">مختلط </t>
  </si>
  <si>
    <t>اخرى</t>
  </si>
  <si>
    <t>جدول رقم  (179)</t>
  </si>
  <si>
    <t>Table No. (179)</t>
  </si>
  <si>
    <t>جدول رقم  (180)</t>
  </si>
  <si>
    <t>Table No. (180)</t>
  </si>
  <si>
    <t>جدول رقم  (181)</t>
  </si>
  <si>
    <t>Table No. (181)</t>
  </si>
  <si>
    <t>جدول رقم  (182)</t>
  </si>
  <si>
    <t>Table No. (182)</t>
  </si>
  <si>
    <t>جدول رقم  (183)</t>
  </si>
  <si>
    <t>Table No. (183)</t>
  </si>
  <si>
    <t>جدول رقم  (184)</t>
  </si>
  <si>
    <t>Table No. (184)</t>
  </si>
  <si>
    <t>جدول رقم  (185)</t>
  </si>
  <si>
    <t>Table No. (185)</t>
  </si>
  <si>
    <t>جدول رقم  (186)</t>
  </si>
  <si>
    <t>جدول رقم  (187)</t>
  </si>
  <si>
    <t>Table No. (187)</t>
  </si>
  <si>
    <t>جدول رقم  (188)</t>
  </si>
  <si>
    <t>Table No. (188)</t>
  </si>
  <si>
    <t>مركز مدى</t>
  </si>
  <si>
    <t>Mada Center</t>
  </si>
  <si>
    <t>مركز كيش لذوي الاحتياجات الخاصة</t>
  </si>
  <si>
    <t>مركز تنمية الطفل لذوي الاحتياجات الخاصة</t>
  </si>
  <si>
    <t>مركز نداء لذوي الاحتياجات الخاصة</t>
  </si>
  <si>
    <t>مدرسة سنا الشمس لذوي الاحتياجات الخاصة</t>
  </si>
  <si>
    <t xml:space="preserve">الخور </t>
  </si>
  <si>
    <t xml:space="preserve">Al Khor </t>
  </si>
  <si>
    <t>Awsaj Academy</t>
  </si>
  <si>
    <t xml:space="preserve">اكاديمية العوسج </t>
  </si>
  <si>
    <t>جدول رقم  (189)</t>
  </si>
  <si>
    <t>اضطرابات النطق واللغة</t>
  </si>
  <si>
    <t>إعاقة نفسية واجتماعية</t>
  </si>
  <si>
    <t>Psycho-Social Disability</t>
  </si>
  <si>
    <t>جدول رقم  (190)</t>
  </si>
  <si>
    <t>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</si>
  <si>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جدول رقم  (191)</t>
  </si>
  <si>
    <t>Table No. (191)</t>
  </si>
  <si>
    <t xml:space="preserve">Autism    </t>
  </si>
  <si>
    <t>جدول رقم  (192)</t>
  </si>
  <si>
    <t>Table No. (192)</t>
  </si>
  <si>
    <t>جدول رقم  (193)</t>
  </si>
  <si>
    <t>إعاقات كبر السن</t>
  </si>
  <si>
    <t xml:space="preserve">Elderly Disability      </t>
  </si>
  <si>
    <t>جدول رقم  (194)</t>
  </si>
  <si>
    <t>Table No. (194)</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</si>
  <si>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في أكثر من وحدة.</t>
  </si>
  <si>
    <t>Figures represent the numbers of persons with disabilities who received services at the  facilities of  Rumaila Hospital, whether admitted to hospital or referred for medical services.
Note: A patient may be transferred more than once during the year to receive the service, or may need the service of more than one unit.</t>
  </si>
  <si>
    <t>جدول رقم  (195)</t>
  </si>
  <si>
    <t>Table No. (195)</t>
  </si>
  <si>
    <t>جدول رقم  (196)</t>
  </si>
  <si>
    <t>Table No. (196)</t>
  </si>
  <si>
    <t>جدول رقم  (197)</t>
  </si>
  <si>
    <t>Table No. (197)</t>
  </si>
  <si>
    <t>Physicians</t>
  </si>
  <si>
    <t>أخصائي علاج طبيعي</t>
  </si>
  <si>
    <t>فني علاج طبيعي</t>
  </si>
  <si>
    <t xml:space="preserve">أخصائي علاج وظيفي </t>
  </si>
  <si>
    <t xml:space="preserve">فني علاج وظيفي </t>
  </si>
  <si>
    <t>أخصائي علاج نطق</t>
  </si>
  <si>
    <t>فني علاج نطق</t>
  </si>
  <si>
    <t>أخصائي اطراف صناعية</t>
  </si>
  <si>
    <t>مساعد تربية خاصة</t>
  </si>
  <si>
    <t>ممرض</t>
  </si>
  <si>
    <t>Nurse</t>
  </si>
  <si>
    <t>إداريون</t>
  </si>
  <si>
    <t>مساعدو مرضى</t>
  </si>
  <si>
    <t>عمال</t>
  </si>
  <si>
    <t xml:space="preserve">أخصائي اطراف صناعية </t>
  </si>
  <si>
    <t>الأقسام والوحدات</t>
  </si>
  <si>
    <t>Divisions</t>
  </si>
  <si>
    <t>قسم علاج النطق</t>
  </si>
  <si>
    <t>قسم تأهيل المجتمع</t>
  </si>
  <si>
    <t>قسم تطور الطفل</t>
  </si>
  <si>
    <t>وحدات تأهيل الأطفال الداخليين</t>
  </si>
  <si>
    <t xml:space="preserve"> قسم العلاج الوظيفي</t>
  </si>
  <si>
    <t>قسم العلاج الطبيعي</t>
  </si>
  <si>
    <t>وحدات تأهيل النساء</t>
  </si>
  <si>
    <t>وحدات تأهيل الرجال</t>
  </si>
  <si>
    <t>وحدات تأهيل العجزة</t>
  </si>
  <si>
    <t>Child Development Section</t>
  </si>
  <si>
    <t xml:space="preserve">مركز قطر للنطق والسمع </t>
  </si>
  <si>
    <t xml:space="preserve">مركز أونتاريو للتربية الخاصة </t>
  </si>
  <si>
    <t xml:space="preserve"> مركز مايند انستيتيوت للتربية الخاصة</t>
  </si>
  <si>
    <t>Mind Institute for special education</t>
  </si>
  <si>
    <t xml:space="preserve">التقدم للتربية الخاصة </t>
  </si>
  <si>
    <t xml:space="preserve"> مركز بسمه امل  </t>
  </si>
  <si>
    <t>Asmile of Hope Center</t>
  </si>
  <si>
    <t>Best Buddies Qatar</t>
  </si>
  <si>
    <t xml:space="preserve">Qatar Institute for Speech and Hearing </t>
  </si>
  <si>
    <t>بست باديز قطر</t>
  </si>
  <si>
    <t>Table No. (189)</t>
  </si>
  <si>
    <t>Due to the attention paid by the state towards the disabled, reflected in the services provided through the specialized centers, medical care at Rumaila hospital.</t>
  </si>
  <si>
    <t>Table No. (190)</t>
  </si>
  <si>
    <t xml:space="preserve">           </t>
  </si>
  <si>
    <t xml:space="preserve">                                           </t>
  </si>
  <si>
    <t>Table No. (198)</t>
  </si>
  <si>
    <t>جدول رقم  (198)</t>
  </si>
  <si>
    <t>Table No. (199)</t>
  </si>
  <si>
    <t>جدول رقم  (199)</t>
  </si>
  <si>
    <t>مركز آمال لذوي الاحتياجات الخاصة</t>
  </si>
  <si>
    <t>أكاديمية ريناد للتوحد</t>
  </si>
  <si>
    <t xml:space="preserve">مركز الواحة لذوي الاحتياجات الخاصة </t>
  </si>
  <si>
    <t>Aamal Center for Special Needs</t>
  </si>
  <si>
    <t>Alwaha Center for Special Needs</t>
  </si>
  <si>
    <t>مركز السمع والتوازن</t>
  </si>
  <si>
    <t xml:space="preserve">وحدة جراحة التجميل </t>
  </si>
  <si>
    <t>STAFF PROVIDING SERVICES FOR DISABLED AT  RUMEILAH HOSPITAL &amp; QATAR 
REHABILITATION  INSTITUTE  BY OCCUPATION, GENDER &amp; NATIONALITY</t>
  </si>
  <si>
    <t xml:space="preserve">   STAFF PROVIDING SERVICES FOR PEOPLE WITH DISABILITIES AT RUMEILAH HOSPITAL &amp; QATAR 
REHABILITATION  INSTITUTE BY DEPARTMENT , GENDER &amp; NATIONALITY </t>
  </si>
  <si>
    <t>الموظفون الذين يقدمون خدمات للأشخاص ذوي الإعاقات في مستشفى الرميلة 
 حسب المهنة والنوع</t>
  </si>
  <si>
    <t xml:space="preserve">STAFF PROVIDING SERVICES FOR DISABLED AT  RUMEILAH HOSPITAL 
BY OCCUPATION AND GENDER 
</t>
  </si>
  <si>
    <t xml:space="preserve">الموظفون الذين يقدمون خدمات للأشخاص ذوي الإعاقات في مستشفى الرميلة 
 حسب الأقسام والنوع </t>
  </si>
  <si>
    <t xml:space="preserve">STAFF PROVIDING SERVICES FOR PEOPLE WITH DISABILITIES AT RUMEILAH HOSPITAL 
BY DEPARTMENT  AND GENDER 
</t>
  </si>
  <si>
    <t>0-14</t>
  </si>
  <si>
    <t>15-34</t>
  </si>
  <si>
    <t>35+</t>
  </si>
  <si>
    <t>REGISTERED AT DISABLED CENTERS BY NATIONALITY, GENDER AND CENTER</t>
  </si>
  <si>
    <t>REGISTERED AT DISABLED CENTERS BY NATIONALITY, 
GENDER AND TYPE OF DISABILITY</t>
  </si>
  <si>
    <t xml:space="preserve">متلازمة داون </t>
  </si>
  <si>
    <t>REGISTERED AT DISABLED CENTERS BY AGE GROUP &amp; CENTER</t>
  </si>
  <si>
    <t>REGISTERED AT DISABLED CENTERS BY NATIONALITY, GENDER AND AGE GROUP</t>
  </si>
  <si>
    <t>Table No. (186)</t>
  </si>
  <si>
    <t>Table No.(193)</t>
  </si>
  <si>
    <t>جدول رقم  (200)</t>
  </si>
  <si>
    <t>Table No. (200)</t>
  </si>
  <si>
    <t>جدول رقم  (201)</t>
  </si>
  <si>
    <t>Table No. (201)</t>
  </si>
  <si>
    <t>جدول رقم  (202)</t>
  </si>
  <si>
    <t>Table No. (202)</t>
  </si>
  <si>
    <t>Table No. (203)</t>
  </si>
  <si>
    <t>جدول رقم  (203)</t>
  </si>
  <si>
    <t>جدول رقم  (204)</t>
  </si>
  <si>
    <t>Table No. (204)</t>
  </si>
  <si>
    <t>دبلوماسي/دولي/إقليمي</t>
  </si>
  <si>
    <t>Type of Disability</t>
  </si>
  <si>
    <t>الأعداد المذكورة هي أعداد الأطفال من ذوي الإعاقات الذين تلقوا خدمات في مرافق مستشفى الرميلة  سواء تم إدخالهم للمستشفى أو تحويلهم لتلقي الخدمات .
ملاحظة : الطفل قد يتم تحويله أكثر من مرة خلال العام لتلقي الخدمة ، أو قد يحتاج الخدمة في أكثر من وحدة.</t>
  </si>
  <si>
    <t>Patient Assistants</t>
  </si>
  <si>
    <t>قسم الأطراف الصناعية</t>
  </si>
  <si>
    <t>مركز أي كان لذوي الاحتياجات الخاصة</t>
  </si>
  <si>
    <t>مركز الثقة لذوي الاحتياجات الخاصة</t>
  </si>
  <si>
    <t>مركز أي سبيك لذوي الاحتياجات الخاصة</t>
  </si>
  <si>
    <t>مركز أنسبير لذوي الاحتياجات الخاصة</t>
  </si>
  <si>
    <t>مدرسة وروضة الهداية لذوي الاحتياجات الخاصة</t>
  </si>
  <si>
    <t>2015 - 2018</t>
  </si>
  <si>
    <r>
      <t>2018</t>
    </r>
    <r>
      <rPr>
        <b/>
        <vertAlign val="superscript"/>
        <sz val="10"/>
        <rFont val="Arial"/>
        <family val="2"/>
      </rPr>
      <t>(1)</t>
    </r>
  </si>
  <si>
    <t xml:space="preserve">Alhedaya School and  Kindergarten for Special Needs </t>
  </si>
  <si>
    <t>مركز أنسبير لتأهيل ذوي الاحتياجات الخاصة</t>
  </si>
  <si>
    <t>Inspire Therapy Centre</t>
  </si>
  <si>
    <r>
      <t>Planning and Statistics Authority is pleased to present this statistical chapter comprising data related to those registered at the specialized centers for</t>
    </r>
    <r>
      <rPr>
        <sz val="10"/>
        <color indexed="55"/>
        <rFont val="Arial"/>
        <family val="2"/>
      </rPr>
      <t xml:space="preserve"> </t>
    </r>
    <r>
      <rPr>
        <sz val="10"/>
        <rFont val="Arial"/>
        <family val="2"/>
      </rPr>
      <t>disabled</t>
    </r>
    <r>
      <rPr>
        <sz val="10"/>
        <color indexed="55"/>
        <rFont val="Arial"/>
        <family val="2"/>
      </rPr>
      <t>,</t>
    </r>
    <r>
      <rPr>
        <sz val="10"/>
        <rFont val="Arial"/>
        <family val="2"/>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occupation,gender and nationality. </t>
    </r>
  </si>
  <si>
    <t>1- The Ministry of Education and Higher Education (Private Centers' frame).</t>
  </si>
  <si>
    <t xml:space="preserve">  4- الإتحاد القطري لرياضة ذوي الاحتياجات الخاصة.</t>
  </si>
  <si>
    <t>نظراً لما توليه الدولة من اهتمام لفئة ذوي الإعاقة والمتمثلة في الخدمات المقدمة لهم عن طريق المراكز المتخصصة والعناية الطبية بمستشفى الرميلة.</t>
  </si>
  <si>
    <t>يسر جهاز التخطيط والإحصاء أن يقدم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t>
  </si>
  <si>
    <t>1- وزارة التعليم والتعليم العالي (مصدر إطار المراكز  الخاصة).</t>
  </si>
  <si>
    <t xml:space="preserve">  2- مراكز ذوي الإعاقة في الدولة.</t>
  </si>
  <si>
    <t xml:space="preserve">  3- مستشفي الرميلة.</t>
  </si>
  <si>
    <r>
      <t xml:space="preserve">Qataris   </t>
    </r>
    <r>
      <rPr>
        <b/>
        <sz val="11"/>
        <rFont val="Arial"/>
        <family val="2"/>
      </rPr>
      <t>قطريون</t>
    </r>
  </si>
  <si>
    <t>Renad Academy (RA)</t>
  </si>
  <si>
    <t xml:space="preserve">أكاديمية العوسج </t>
  </si>
  <si>
    <t>مركز يداً بيد للارتقاء لذوي الاحتياجات الخاصة</t>
  </si>
  <si>
    <t>مركز الأمل العائلي لذوي الاحتياجات الخاصة</t>
  </si>
  <si>
    <t>(1) منظمة معترف بها دوليا.</t>
  </si>
  <si>
    <t>بعض الحالات مسجلة في أكثر من مركز لتلقي الخدمة.</t>
  </si>
  <si>
    <t>Some cases registered in more than one center to receive service.</t>
  </si>
  <si>
    <t>(1) Organization recognized internationally.</t>
  </si>
  <si>
    <r>
      <t xml:space="preserve">Non-Qataris   </t>
    </r>
    <r>
      <rPr>
        <b/>
        <sz val="11"/>
        <rFont val="Arial"/>
        <family val="2"/>
      </rPr>
      <t>غير قطريين</t>
    </r>
  </si>
  <si>
    <r>
      <rPr>
        <b/>
        <sz val="11"/>
        <rFont val="Arial"/>
        <family val="2"/>
      </rPr>
      <t>المجموع</t>
    </r>
    <r>
      <rPr>
        <b/>
        <sz val="10"/>
        <rFont val="Arial"/>
        <family val="2"/>
      </rPr>
      <t xml:space="preserve">   Total</t>
    </r>
  </si>
  <si>
    <r>
      <t xml:space="preserve">Nationality  </t>
    </r>
    <r>
      <rPr>
        <b/>
        <sz val="12"/>
        <rFont val="Arial"/>
        <family val="2"/>
      </rPr>
      <t>الجنسية</t>
    </r>
  </si>
  <si>
    <t>متلازمة داون
Down Syndrome</t>
  </si>
  <si>
    <t>-5</t>
  </si>
  <si>
    <t>65+</t>
  </si>
  <si>
    <t>أخصائي/ فني علاج طبيعي</t>
  </si>
  <si>
    <t>أخصائي/ فني علاج وظيفي</t>
  </si>
  <si>
    <t>أخصائي/ فني علاج نطق</t>
  </si>
  <si>
    <t>أخصائي / معلم تربية خاصة</t>
  </si>
  <si>
    <t>الأفراد ذوو الإعاقات (أقل من 15 سنة) الذين تم إدخالهم الى مستشفى الرميلة
حسب نوع الإعاقة والنوع (المرضى الداخليون)</t>
  </si>
  <si>
    <t>(1) يشمل بيانات مركز قطر لإعادة التأهيل.</t>
  </si>
  <si>
    <t>(1) Includes Qatar Rehabilitation Center data.</t>
  </si>
  <si>
    <t xml:space="preserve">الأفراد ذوو الإعاقات (أقل من 15 سنة) الذين تلقوا خدمات في مستشفى الرميلة 
ومركز قطر لإعادة التأهيل حسب نوع الإعاقة والنوع </t>
  </si>
  <si>
    <t>الأعداد المذكورة هي أعداد الأطفال من ذوي الإعاقات الذين تلقوا خدمات في مرافق مستشفى الرميلة  سواء تم إدخالهم للمستشفى أو تحويلهم لتلقي الخدمات.
ملاحظة : الطفل قد يتم تحويله أكثر من مرة خلال العام لتلقي الخدمة ، أو قد يحتاج الخدمة في أكثر من وحدة.</t>
  </si>
  <si>
    <t>الأفراد ذوو الإعاقات (15 سنة فأكثر) الذين تلقوا خدمات في مستشفى الرميلة ومركز قطر لإعادة التأهيل 
حسب نوع الاعاقة والنوع والجنسية</t>
  </si>
  <si>
    <t xml:space="preserve">الأفراد ذوو الإعاقات (15 سنة فأكثر) الذين تلقوا خدمات في مستشفى الرميلة 
حسب نوع الإعاقة والنوع   </t>
  </si>
  <si>
    <t>الأفراد ذوو الإعاقات (أقل من 15 سنة) الذين تلقوا خدمات في مستشفى الرميلة ومركز قطر لإعادة التأهيل
حسب نوع الإعاقة والنوع والجنسية</t>
  </si>
  <si>
    <t>الأفراد ذوو الإعاقات (أقل من 15 سنة) الذين تم إدخالهم إلى مستشفى الرميلة ومركز قطر لإعادة التأهيل
حسب نوع الإعاقة والنوع والجنسية  (المرضى الداخليون)</t>
  </si>
  <si>
    <t>المسجلون في مراكز ذوي الإعاقة حسب فئات العمر والمركز</t>
  </si>
  <si>
    <t>الأفراد ذوو الصعوبات المشتغلون (15 سنة فأكثر) حسب الجنسية والنوع والقطاع</t>
  </si>
  <si>
    <t xml:space="preserve">   الموظفون الذين يقدمون خدمات للأشخاص ذوي الإعاقات في مستشفى الرميلة 
ومركز قطر لإعادة التأهيل حسب المهنة والنوع والجنسية</t>
  </si>
  <si>
    <t xml:space="preserve">        الموظفون الذين يقدمون خدمات للأشخاص ذوي الإعاقات في مستشفى الرميلة ومركز قطر لإعادة التأهيل
حسب الأقسام والنوع والجنسية</t>
  </si>
  <si>
    <t>فني اطراف صناعية</t>
  </si>
  <si>
    <t>أخصائي تربيه خاصة</t>
  </si>
  <si>
    <t>أخصائي نفسية</t>
  </si>
  <si>
    <t xml:space="preserve"> وحدة تأهيل الجلطة الدماغية</t>
  </si>
  <si>
    <t xml:space="preserve"> وحدة الأمراض النفسية</t>
  </si>
  <si>
    <t>وحدة المهارات التمريضية</t>
  </si>
  <si>
    <t>I Can Center for Special Needs</t>
  </si>
  <si>
    <t>مديرو الحالات (منسقي الحالات)</t>
  </si>
  <si>
    <t>Physiotherapist</t>
  </si>
  <si>
    <t>Physiotherapy Technician</t>
  </si>
  <si>
    <t>Prosthetics Specialist</t>
  </si>
  <si>
    <t xml:space="preserve">Special Education Teacher </t>
  </si>
  <si>
    <t>Special Education Assistant</t>
  </si>
  <si>
    <t>Psychiatrist</t>
  </si>
  <si>
    <t>Prosthetics Section</t>
  </si>
  <si>
    <t>Speech therapy Section</t>
  </si>
  <si>
    <t>Community Rehabilitation Section</t>
  </si>
  <si>
    <t>Inpatient Child Rehabilitation Units</t>
  </si>
  <si>
    <t>Occupational therapy Section</t>
  </si>
  <si>
    <t>Physiotherapy Section</t>
  </si>
  <si>
    <t>Women Rehabilitation Sections</t>
  </si>
  <si>
    <t>Men Rehabilitation Sections</t>
  </si>
  <si>
    <t>Elders Rehabilitation Section</t>
  </si>
  <si>
    <t>Plastic Surgery Unit</t>
  </si>
  <si>
    <t>Stroke Rehabilitation Unit</t>
  </si>
  <si>
    <t>Psychiatric Unit</t>
  </si>
  <si>
    <t>Nursing Skills Unit</t>
  </si>
  <si>
    <t>Audiology and Balance Center</t>
  </si>
  <si>
    <t>Qataris   قطريون</t>
  </si>
  <si>
    <t>Non-Qataris   غير قطريين</t>
  </si>
  <si>
    <t>-</t>
  </si>
  <si>
    <r>
      <rPr>
        <b/>
        <sz val="10"/>
        <rFont val="Arial"/>
        <family val="2"/>
      </rPr>
      <t>المجموع</t>
    </r>
    <r>
      <rPr>
        <b/>
        <sz val="8"/>
        <rFont val="Arial"/>
        <family val="2"/>
      </rPr>
      <t xml:space="preserve">
Total</t>
    </r>
  </si>
  <si>
    <r>
      <rPr>
        <b/>
        <sz val="10"/>
        <rFont val="Arial"/>
        <family val="2"/>
      </rPr>
      <t>إناث</t>
    </r>
    <r>
      <rPr>
        <b/>
        <sz val="8"/>
        <rFont val="Arial"/>
        <family val="2"/>
      </rPr>
      <t xml:space="preserve">
Females</t>
    </r>
  </si>
  <si>
    <r>
      <rPr>
        <b/>
        <sz val="10"/>
        <rFont val="Arial"/>
        <family val="2"/>
      </rPr>
      <t>ذكور</t>
    </r>
    <r>
      <rPr>
        <b/>
        <sz val="8"/>
        <rFont val="Arial"/>
        <family val="2"/>
      </rPr>
      <t xml:space="preserve">
Males</t>
    </r>
  </si>
  <si>
    <t>Age Group</t>
  </si>
  <si>
    <t>Prosthetics Technician</t>
  </si>
  <si>
    <t>Occupational Therapy Specialist</t>
  </si>
  <si>
    <t>Occupational Therapy Technician</t>
  </si>
  <si>
    <t>Speech Therapy Specialist</t>
  </si>
  <si>
    <t>Speech Therapy Technician</t>
  </si>
  <si>
    <t>Case Managers (case coordinators)</t>
  </si>
  <si>
    <t>Specialist / Technical and Functional Treatment</t>
  </si>
  <si>
    <t>Specialist / Technical Treatment of Pronunciation</t>
  </si>
  <si>
    <t>Social Worker</t>
  </si>
  <si>
    <t xml:space="preserve"> Social Researcher </t>
  </si>
  <si>
    <t>Special Education Specialist / Teacher</t>
  </si>
  <si>
    <t>Sign Language Interpreter</t>
  </si>
  <si>
    <t>Ispeak Center for Special Needs</t>
  </si>
  <si>
    <t>Trust Center for Special Needs</t>
  </si>
  <si>
    <t>Progress Center for Special Education</t>
  </si>
  <si>
    <t>Nedaa Center for Special Needs</t>
  </si>
  <si>
    <t>Family Hope Centerfor Special Needs</t>
  </si>
  <si>
    <t>Sunbeams school  for Special Needs</t>
  </si>
  <si>
    <t>Hand in Hand for Special Needs</t>
  </si>
  <si>
    <t>Mind Institute for Special Education</t>
  </si>
  <si>
    <t>Ontario Center for Special Education</t>
  </si>
  <si>
    <t>Doha International Center for Special Needs</t>
  </si>
  <si>
    <t>Audio Education Complex</t>
  </si>
  <si>
    <t>Child Development Center for Special Needs</t>
  </si>
  <si>
    <t>Kish Center for Special Needs</t>
  </si>
  <si>
    <t>Qatar Social and Cultural Centre for the Blind</t>
  </si>
  <si>
    <t>Al Noor Institute For the Blind</t>
  </si>
  <si>
    <r>
      <t>Best Buddies Qatar</t>
    </r>
    <r>
      <rPr>
        <b/>
        <vertAlign val="superscript"/>
        <sz val="9"/>
        <rFont val="Arial"/>
        <family val="2"/>
      </rPr>
      <t>(1)</t>
    </r>
  </si>
  <si>
    <r>
      <t>بست باديز قطر</t>
    </r>
    <r>
      <rPr>
        <b/>
        <vertAlign val="superscript"/>
        <sz val="11"/>
        <rFont val="Arial"/>
        <family val="2"/>
      </rPr>
      <t>(1)</t>
    </r>
  </si>
  <si>
    <t>Al Noor Institute for the Blind</t>
  </si>
  <si>
    <t>Sunbeams School  for Special Needs</t>
  </si>
  <si>
    <t>Family Hope Center for Special Needs</t>
  </si>
  <si>
    <t>Progress Center  for Special Education</t>
  </si>
  <si>
    <t>إعاقة متعددة
Multiple Disability</t>
  </si>
  <si>
    <t xml:space="preserve">(1) يشمل بيانات مركز قطر لإعادة التأهيل. </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</si>
  <si>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من أكثر من وحدة.</t>
  </si>
  <si>
    <t>4- Qatar Paralympic Committee.</t>
  </si>
  <si>
    <t>3- Rumaila Hospital.</t>
  </si>
  <si>
    <t>2- State's Disabled Centers.</t>
  </si>
  <si>
    <t>إعاقة نفسية واجتماعية
Psycho-Social Disability</t>
  </si>
  <si>
    <t>بعض المراكز تقدم جلسات فردية للمتقدمين في العمر.</t>
  </si>
  <si>
    <t>certain centers offer individual sessions for aging individuals.</t>
  </si>
  <si>
    <t>أخصائي تربية خاصة</t>
  </si>
  <si>
    <t>Figures represent the numbers of persons with disabilities who received services at the facilities of  Rumaila Hospital, whether admitted to hospital or referred for medical services.
Note: A patient may be transferred more than once during the year to receive the service, or may need the service of more than one unit.</t>
  </si>
  <si>
    <t>(3) وحدة العناية الدائمة في العامين 2017 و2018 اضيفت الى وحدات التأهيل.</t>
  </si>
  <si>
    <t xml:space="preserve">(2) في العام 2017 تم حصر جميع موظفين العيادات الخارجية في قسم تطور الطفل، وفي العام 2018 تم الفصل بين قسم تطور الطفل وقسم تأهيل الأطفال ترتب عليه إعادة توزيع بعض الموظفين. </t>
  </si>
  <si>
    <r>
      <t>وحدة العناية الدائمة</t>
    </r>
    <r>
      <rPr>
        <b/>
        <vertAlign val="superscript"/>
        <sz val="11"/>
        <rFont val="Arial"/>
        <family val="2"/>
      </rPr>
      <t>(3)</t>
    </r>
  </si>
  <si>
    <r>
      <t>قسم تأهيل الأطفال</t>
    </r>
    <r>
      <rPr>
        <b/>
        <vertAlign val="superscript"/>
        <sz val="11"/>
        <rFont val="Arial"/>
        <family val="2"/>
      </rPr>
      <t>(2)</t>
    </r>
  </si>
  <si>
    <r>
      <t>Child Rehabilitation Section</t>
    </r>
    <r>
      <rPr>
        <b/>
        <vertAlign val="superscript"/>
        <sz val="10"/>
        <rFont val="Arial"/>
        <family val="2"/>
      </rPr>
      <t>(2)</t>
    </r>
  </si>
  <si>
    <r>
      <t>Permanent Care Unit</t>
    </r>
    <r>
      <rPr>
        <b/>
        <vertAlign val="superscript"/>
        <sz val="10"/>
        <rFont val="Arial"/>
        <family val="2"/>
      </rPr>
      <t>(3)</t>
    </r>
  </si>
  <si>
    <t>(2) In 2017 all outpatient staff were enrolled in the Child Development Section, and in 2018, the Child Development Section and the Child Rehabilitation Section were separated, resulting in the redistribution of some staff.</t>
  </si>
  <si>
    <t>(3) The Permanent Care Unit in 2017 and 2018 was added to the rehabilitation units.</t>
  </si>
  <si>
    <t>(2) في السنوات السابقة كانت تدرج ضمن الإعاقة الذهنية.</t>
  </si>
  <si>
    <t>(2) In previous years she was included in mental disability.</t>
  </si>
  <si>
    <r>
      <t>Autism</t>
    </r>
    <r>
      <rPr>
        <b/>
        <vertAlign val="superscript"/>
        <sz val="10"/>
        <rFont val="Arial"/>
        <family val="2"/>
      </rPr>
      <t>(2)</t>
    </r>
  </si>
  <si>
    <r>
      <t>التوحد</t>
    </r>
    <r>
      <rPr>
        <b/>
        <vertAlign val="superscript"/>
        <sz val="11"/>
        <rFont val="Arial"/>
        <family val="2"/>
      </rPr>
      <t>(2)</t>
    </r>
  </si>
  <si>
    <t>من عام 2015 إلى 2017 تم احتساب المريض أكثر من مرة حسب عدد الخدمات التي تلقاها، مثل العلاج الوظيفي والعلاج الطبيعي ... ألخ.</t>
  </si>
  <si>
    <t>From 2015 to 2017, the patient was counted more than once according to the number of services he received, such as occupational therapy, physiotherapy, ...,etc.</t>
  </si>
  <si>
    <r>
      <t>2017</t>
    </r>
    <r>
      <rPr>
        <b/>
        <vertAlign val="superscript"/>
        <sz val="10"/>
        <rFont val="Arial"/>
        <family val="2"/>
      </rPr>
      <t>(1)</t>
    </r>
  </si>
  <si>
    <t>المجموع أعداد الصعوبات</t>
  </si>
  <si>
    <t>المجموع أعداد الأفراد</t>
  </si>
  <si>
    <t>المجموع  Total</t>
  </si>
  <si>
    <t>غير النشيطين 
اقتصادياً</t>
  </si>
  <si>
    <t>PEOPLE WITH DIFFICULTIES BY NATIONALITY, GENDER, AND MUNICIPALITY</t>
  </si>
  <si>
    <t>PEOPLE WITH DIFFICULTIES BY NATIONALITY, GENDER
 AND AGE GROUPS</t>
  </si>
  <si>
    <t>Type of Difficulties</t>
  </si>
  <si>
    <t>Total of Persons</t>
  </si>
  <si>
    <t>Total of Difficulties</t>
  </si>
  <si>
    <t>PEOPLE WITH DIFFICULTIES (10 YEARS AND ABOVE) BY NATIONALITY,  
GENDER AND EDUCATIONAL STATUS</t>
  </si>
  <si>
    <t>PEOPLE WITH DIFFICULTIES (15 YEARS AND ABOVE) BY NATIONALITY,
GENDER AND RELATION TO WORKFORCE</t>
  </si>
  <si>
    <t>WORKING PEOPLE WITH DIFFICULTIES (15 YEARS AND ABOVE) BY NATIONALITY,
GENDER AND OCCUPATION</t>
  </si>
  <si>
    <t>WORKING PEOPLE WITH DIFFICULTIES (15 YEARS AND ABOVE) BY NATIONALITY, 
GENDER AND ECONOMIC ACTIVITY</t>
  </si>
  <si>
    <t>WORKING PEOPLE WITH DIFFICULTIES (15 YEARS AND ABOVE) BY NATIONALITY, 
GENDER AND SECTOR</t>
  </si>
  <si>
    <t>PEOPLE  WITH DISABILITIES (LESS THAN 15 YEARS) ADMITTED TO RUMEILAH HOSPITAL
 BY TYPE OF DISABILITY AND GENDER (INPATIENT)</t>
  </si>
  <si>
    <t>PEOPLE  WITH DISABILITIES (LESS THAN 15 YEARS) ADMITTED 
TO RUMEILAH HOSPITAL &amp; QATAR REHABILITATION  INSTITUTE  BY TYPE OF DISABILITY, 
GENDER AND NATIONALITY (INPATIENT)</t>
  </si>
  <si>
    <t xml:space="preserve">PEOPLE  WITH DISABILITIES (LESS THAN 15 YEARS) WHO RECEIVED SERVICES
AT RUMEILAH HOSPITAL &amp; QATAR REHABILITATION  INSTITUTE  
BY TYPE OF DISABILITY AND GENDER </t>
  </si>
  <si>
    <t xml:space="preserve">PEOPLE  WITH DISABILITIES (LESS THAN 15 YEARS) WHO RECEIVED SERVICES 
AT RUMEILAH HOSPITAL &amp; QATAR REHABILITATION  INSTITUTE  
BY TYPE OF DISABILITY, GENDER AND NATIONALITY   </t>
  </si>
  <si>
    <t xml:space="preserve">PEOPLE  WITH DISABILITIES (15 YEARS AND ABOVE)  WHO RECEIVED SERVICES 
 AT RUMEILAH HOSPITAL BY TYPE OF DISABILITY AND GENDER </t>
  </si>
  <si>
    <t xml:space="preserve">PEOPLE  WITH DISABILITIES (15 YEARS AND ABOVE ) WHO RECEIVED SERVICES 
 AT RUMEILAH HOSPITAL &amp; QATAR REHABILITATION  INSTITUTE 
BY TYPE OF DISABILITY, GENDER AND NATIONALITY   </t>
  </si>
  <si>
    <t>Remembering</t>
  </si>
  <si>
    <t xml:space="preserve">الأفراد ذوو الإعاقات (15 سنة فأكثر) الذين تم إدخالهم إلى مستشفى الرميلة 
حسب نوع الإعاقه والنوع (المرضى الداخليون) </t>
  </si>
  <si>
    <t>الأفراد ذوو الإعاقات (15 سنة فأكثر) الذين تم إدخالهم إلى مستشفى الرميلة ومركز قطر لإعادة التأهيل
حسب نوع الإعاقة والنوع والجنسية  (المرضى الداخليون)</t>
  </si>
  <si>
    <t>PEOPLE  WITH DISABILITIES (15 YEARS AND ABOVE ) ADMITTED 
TO RUMEILAH HOSPITAL BY TYPE OF DISABILITY AND GENDER (INPATIENT)</t>
  </si>
  <si>
    <t>PEOPLE  WITH DISABILITIES (15 YEARS AND ABOVE) ADMITTED TO RUMEILAH HOSPITAL &amp; QATAR 
REHABILITATION  INSTITUTE BY TYPE OF DISABILITY, GENDER AND NATIONALITY (INPATIENT)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</si>
</sst>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4">
    <font>
      <sz val="11"/>
      <color theme="1"/>
      <name val="Calibri"/>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
      <name val="Arial"/>
      <family val="2"/>
    </font>
    <font>
      <b/>
      <sz val="10"/>
      <color indexed="10"/>
      <name val="Arial"/>
      <family val="2"/>
      <charset val="178"/>
    </font>
    <font>
      <sz val="8"/>
      <name val="Arial"/>
      <family val="2"/>
      <charset val="178"/>
    </font>
    <font>
      <sz val="10"/>
      <color indexed="12"/>
      <name val="Arial"/>
      <family val="2"/>
    </font>
    <font>
      <b/>
      <sz val="14"/>
      <name val="Traditional Arabic"/>
      <family val="1"/>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sz val="8"/>
      <color theme="1"/>
      <name val="Arial"/>
      <family val="2"/>
    </font>
    <font>
      <b/>
      <sz val="13"/>
      <name val="Sakkal Majalla"/>
    </font>
    <font>
      <sz val="11"/>
      <name val="Calibri"/>
      <family val="2"/>
      <scheme val="minor"/>
    </font>
    <font>
      <b/>
      <sz val="10"/>
      <name val="Arial"/>
      <family val="2"/>
      <charset val="178"/>
    </font>
    <font>
      <b/>
      <vertAlign val="superscript"/>
      <sz val="10"/>
      <name val="Arial"/>
      <family val="2"/>
    </font>
    <font>
      <sz val="10"/>
      <color rgb="FFFF0000"/>
      <name val="Arial"/>
      <family val="2"/>
    </font>
    <font>
      <b/>
      <sz val="10"/>
      <color rgb="FFFF0000"/>
      <name val="Arial"/>
      <family val="2"/>
    </font>
    <font>
      <b/>
      <sz val="12"/>
      <name val="Sakkal Majalla"/>
    </font>
    <font>
      <sz val="12"/>
      <name val="Sakkal Majalla"/>
    </font>
    <font>
      <b/>
      <sz val="16"/>
      <name val="Sakkal Majalla"/>
    </font>
    <font>
      <sz val="10"/>
      <color indexed="55"/>
      <name val="Arial"/>
      <family val="2"/>
    </font>
    <font>
      <b/>
      <vertAlign val="superscript"/>
      <sz val="9"/>
      <name val="Arial"/>
      <family val="2"/>
    </font>
    <font>
      <b/>
      <vertAlign val="superscript"/>
      <sz val="11"/>
      <name val="Arial"/>
      <family val="2"/>
    </font>
    <font>
      <b/>
      <sz val="11"/>
      <name val="Arial Black"/>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67">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n">
        <color theme="1"/>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n">
        <color theme="1"/>
      </top>
      <bottom style="thin">
        <color theme="1"/>
      </bottom>
      <diagonal/>
    </border>
    <border>
      <left style="thick">
        <color theme="0"/>
      </left>
      <right style="thick">
        <color theme="0"/>
      </right>
      <top style="thin">
        <color theme="1"/>
      </top>
      <bottom style="thin">
        <color theme="1"/>
      </bottom>
      <diagonal/>
    </border>
    <border>
      <left style="thick">
        <color theme="0"/>
      </left>
      <right/>
      <top style="thin">
        <color theme="1"/>
      </top>
      <bottom style="thin">
        <color theme="1"/>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right/>
      <top style="thin">
        <color indexed="64"/>
      </top>
      <bottom style="thin">
        <color indexed="64"/>
      </bottom>
      <diagonal/>
    </border>
    <border>
      <left style="medium">
        <color theme="0"/>
      </left>
      <right style="medium">
        <color theme="0"/>
      </right>
      <top style="thin">
        <color theme="1"/>
      </top>
      <bottom style="thin">
        <color auto="1"/>
      </bottom>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medium">
        <color theme="0"/>
      </bottom>
      <diagonal/>
    </border>
    <border>
      <left style="medium">
        <color theme="0"/>
      </left>
      <right style="medium">
        <color theme="0"/>
      </right>
      <top style="thin">
        <color auto="1"/>
      </top>
      <bottom/>
      <diagonal/>
    </border>
    <border>
      <left/>
      <right style="medium">
        <color theme="0"/>
      </right>
      <top style="thin">
        <color theme="1"/>
      </top>
      <bottom style="thin">
        <color auto="1"/>
      </bottom>
      <diagonal/>
    </border>
    <border>
      <left style="medium">
        <color theme="0"/>
      </left>
      <right/>
      <top style="thin">
        <color theme="1"/>
      </top>
      <bottom style="thin">
        <color auto="1"/>
      </bottom>
      <diagonal/>
    </border>
    <border>
      <left style="medium">
        <color theme="0"/>
      </left>
      <right style="medium">
        <color theme="0"/>
      </right>
      <top style="thin">
        <color indexed="64"/>
      </top>
      <bottom style="thin">
        <color theme="1"/>
      </bottom>
      <diagonal/>
    </border>
    <border>
      <left/>
      <right style="medium">
        <color theme="0"/>
      </right>
      <top style="thin">
        <color theme="1"/>
      </top>
      <bottom/>
      <diagonal/>
    </border>
  </borders>
  <cellStyleXfs count="31">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19" fillId="0" borderId="2">
      <alignment horizontal="right" vertical="center" indent="1"/>
    </xf>
    <xf numFmtId="0" fontId="5" fillId="2" borderId="15">
      <alignment horizontal="right" vertical="center" wrapText="1"/>
    </xf>
    <xf numFmtId="1" fontId="18" fillId="2" borderId="16">
      <alignment horizontal="left" vertical="center" wrapText="1"/>
    </xf>
    <xf numFmtId="0" fontId="13" fillId="0" borderId="0">
      <alignment horizontal="center" vertical="center" readingOrder="2"/>
    </xf>
    <xf numFmtId="0" fontId="20" fillId="0" borderId="0">
      <alignment horizontal="left" vertical="center"/>
    </xf>
    <xf numFmtId="0" fontId="19"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xf numFmtId="0" fontId="1" fillId="0" borderId="0"/>
    <xf numFmtId="0" fontId="2" fillId="0" borderId="0" applyAlignment="0">
      <alignment horizontal="centerContinuous" vertical="center"/>
    </xf>
    <xf numFmtId="0" fontId="4" fillId="0" borderId="0" applyAlignment="0">
      <alignment horizontal="centerContinuous" vertical="center"/>
    </xf>
    <xf numFmtId="0" fontId="1" fillId="0" borderId="0">
      <alignment horizontal="left" vertical="center"/>
    </xf>
  </cellStyleXfs>
  <cellXfs count="506">
    <xf numFmtId="0" fontId="0" fillId="0" borderId="0" xfId="0"/>
    <xf numFmtId="0" fontId="1" fillId="0" borderId="0" xfId="1"/>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0" fontId="12" fillId="0" borderId="0" xfId="11" applyFont="1"/>
    <xf numFmtId="0" fontId="8" fillId="0" borderId="0" xfId="1" applyFont="1"/>
    <xf numFmtId="0" fontId="13" fillId="0" borderId="0" xfId="12" applyFont="1"/>
    <xf numFmtId="0" fontId="3" fillId="0" borderId="0" xfId="1" applyFont="1" applyAlignment="1">
      <alignment vertical="center"/>
    </xf>
    <xf numFmtId="0" fontId="8" fillId="0" borderId="0" xfId="1" applyFont="1" applyAlignment="1">
      <alignment vertical="center"/>
    </xf>
    <xf numFmtId="0" fontId="1" fillId="0" borderId="0" xfId="1" applyAlignment="1">
      <alignment vertical="center"/>
    </xf>
    <xf numFmtId="0" fontId="1" fillId="0" borderId="0" xfId="1" applyAlignment="1">
      <alignment horizontal="center"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Border="1" applyAlignment="1">
      <alignment horizontal="center" vertical="center"/>
    </xf>
    <xf numFmtId="0" fontId="5" fillId="0" borderId="0" xfId="1" applyFont="1" applyAlignment="1">
      <alignment horizontal="center" vertical="center"/>
    </xf>
    <xf numFmtId="0" fontId="1" fillId="0" borderId="0" xfId="1" applyBorder="1" applyAlignment="1">
      <alignment vertical="center"/>
    </xf>
    <xf numFmtId="0" fontId="3" fillId="0" borderId="0" xfId="1" applyFont="1" applyBorder="1" applyAlignment="1">
      <alignment vertical="center"/>
    </xf>
    <xf numFmtId="1" fontId="8" fillId="0" borderId="0" xfId="1" applyNumberFormat="1" applyFont="1" applyAlignment="1">
      <alignment horizontal="center" vertical="center"/>
    </xf>
    <xf numFmtId="1" fontId="8" fillId="0" borderId="0" xfId="1" applyNumberFormat="1" applyFont="1" applyBorder="1" applyAlignment="1">
      <alignment horizontal="center" vertical="center"/>
    </xf>
    <xf numFmtId="0" fontId="8" fillId="0" borderId="0" xfId="1" applyFont="1" applyBorder="1" applyAlignment="1">
      <alignment vertical="center" wrapText="1"/>
    </xf>
    <xf numFmtId="0" fontId="8" fillId="0" borderId="0" xfId="1" applyFont="1" applyAlignment="1">
      <alignment vertical="center" wrapText="1"/>
    </xf>
    <xf numFmtId="0" fontId="16" fillId="0" borderId="0" xfId="1" applyFont="1" applyBorder="1" applyAlignment="1">
      <alignment horizontal="right" vertical="center" indent="1"/>
    </xf>
    <xf numFmtId="0" fontId="16" fillId="0" borderId="10" xfId="1" applyFont="1" applyBorder="1" applyAlignment="1">
      <alignment vertical="center"/>
    </xf>
    <xf numFmtId="0" fontId="6" fillId="0" borderId="0" xfId="1" applyFont="1" applyBorder="1" applyAlignment="1">
      <alignment horizontal="center" vertical="center"/>
    </xf>
    <xf numFmtId="0" fontId="1" fillId="0" borderId="0" xfId="1" applyBorder="1" applyAlignment="1">
      <alignment horizontal="center" vertical="center"/>
    </xf>
    <xf numFmtId="0" fontId="1" fillId="0" borderId="11" xfId="1" applyBorder="1" applyAlignment="1">
      <alignment horizontal="center" vertical="center"/>
    </xf>
    <xf numFmtId="0" fontId="6" fillId="0" borderId="0" xfId="1" applyFont="1" applyFill="1" applyBorder="1" applyAlignment="1">
      <alignment horizontal="center" vertical="center"/>
    </xf>
    <xf numFmtId="0" fontId="1" fillId="0" borderId="0" xfId="1" applyFill="1" applyBorder="1" applyAlignment="1">
      <alignment horizontal="center" vertical="center"/>
    </xf>
    <xf numFmtId="0" fontId="1" fillId="0" borderId="11" xfId="1" applyFill="1" applyBorder="1" applyAlignment="1">
      <alignment horizontal="center" vertical="center"/>
    </xf>
    <xf numFmtId="0" fontId="21" fillId="0" borderId="0" xfId="1" applyFont="1" applyAlignment="1">
      <alignment vertical="center"/>
    </xf>
    <xf numFmtId="0" fontId="22" fillId="0" borderId="0" xfId="1" applyFont="1" applyAlignment="1">
      <alignment vertical="top"/>
    </xf>
    <xf numFmtId="0" fontId="1" fillId="0" borderId="0" xfId="1" applyAlignment="1">
      <alignment vertical="top"/>
    </xf>
    <xf numFmtId="0" fontId="13" fillId="0" borderId="0" xfId="1" applyFont="1" applyAlignment="1">
      <alignment horizontal="justify" vertical="top"/>
    </xf>
    <xf numFmtId="0" fontId="13" fillId="0" borderId="0" xfId="1" applyFont="1" applyAlignment="1">
      <alignment horizontal="justify" vertical="center"/>
    </xf>
    <xf numFmtId="0" fontId="13" fillId="0" borderId="0" xfId="11" applyFont="1"/>
    <xf numFmtId="0" fontId="23" fillId="0" borderId="0" xfId="1" applyFont="1" applyAlignment="1">
      <alignment vertical="center"/>
    </xf>
    <xf numFmtId="0" fontId="5" fillId="0" borderId="0" xfId="1" applyFont="1" applyAlignment="1">
      <alignment vertical="top"/>
    </xf>
    <xf numFmtId="0" fontId="5" fillId="0" borderId="0" xfId="1" applyFont="1" applyAlignment="1">
      <alignment horizontal="right" vertical="center" wrapText="1" readingOrder="2"/>
    </xf>
    <xf numFmtId="0" fontId="13" fillId="0" borderId="0" xfId="1" applyFont="1" applyBorder="1" applyAlignment="1">
      <alignment horizontal="left" vertical="center" wrapText="1"/>
    </xf>
    <xf numFmtId="0" fontId="23" fillId="0" borderId="0" xfId="1" applyFont="1" applyFill="1" applyAlignment="1">
      <alignment vertical="center"/>
    </xf>
    <xf numFmtId="0" fontId="8" fillId="3" borderId="20" xfId="5" applyFont="1" applyFill="1" applyBorder="1" applyAlignment="1">
      <alignment horizontal="center" vertical="center" wrapText="1"/>
    </xf>
    <xf numFmtId="3" fontId="8" fillId="3" borderId="20" xfId="8" applyNumberFormat="1" applyFont="1" applyFill="1" applyBorder="1" applyAlignment="1">
      <alignment horizontal="right" vertical="center" indent="1"/>
    </xf>
    <xf numFmtId="0" fontId="25" fillId="0" borderId="0" xfId="1" applyFont="1" applyAlignment="1">
      <alignment horizontal="center" vertical="center"/>
    </xf>
    <xf numFmtId="0" fontId="26" fillId="0" borderId="0" xfId="1" applyFont="1" applyAlignment="1">
      <alignment horizontal="center" vertical="center" readingOrder="1"/>
    </xf>
    <xf numFmtId="0" fontId="27" fillId="0" borderId="0" xfId="1" applyFont="1" applyAlignment="1">
      <alignment horizontal="center" vertical="center"/>
    </xf>
    <xf numFmtId="0" fontId="28" fillId="0" borderId="0" xfId="1" applyFont="1" applyAlignment="1">
      <alignment horizontal="center" vertical="center"/>
    </xf>
    <xf numFmtId="0" fontId="29" fillId="0" borderId="0" xfId="1" applyFont="1"/>
    <xf numFmtId="0" fontId="5" fillId="0" borderId="0" xfId="1" applyFont="1" applyFill="1" applyAlignment="1">
      <alignment vertical="top"/>
    </xf>
    <xf numFmtId="3" fontId="8" fillId="0" borderId="5" xfId="8" applyNumberFormat="1" applyFont="1" applyFill="1" applyBorder="1" applyAlignment="1">
      <alignment horizontal="right" vertical="center" indent="1"/>
    </xf>
    <xf numFmtId="3" fontId="8" fillId="0" borderId="8" xfId="8" applyNumberFormat="1" applyFont="1" applyFill="1" applyBorder="1" applyAlignment="1">
      <alignment horizontal="right" vertical="center" indent="1"/>
    </xf>
    <xf numFmtId="0" fontId="8" fillId="4" borderId="21" xfId="10" applyFont="1" applyFill="1" applyBorder="1" applyAlignment="1">
      <alignment horizontal="center" vertical="center"/>
    </xf>
    <xf numFmtId="0" fontId="13" fillId="0" borderId="0" xfId="1" applyFont="1"/>
    <xf numFmtId="0" fontId="8" fillId="3" borderId="36" xfId="5" applyFont="1" applyFill="1" applyBorder="1" applyAlignment="1">
      <alignment horizontal="center" vertical="center" wrapText="1"/>
    </xf>
    <xf numFmtId="0" fontId="24" fillId="0" borderId="8" xfId="8" applyFont="1" applyFill="1" applyBorder="1" applyAlignment="1">
      <alignment horizontal="left" vertical="center" indent="1"/>
    </xf>
    <xf numFmtId="3" fontId="8" fillId="0" borderId="36"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pplyAlignment="1">
      <alignment horizontal="right" vertical="center" wrapText="1" indent="1" readingOrder="2"/>
    </xf>
    <xf numFmtId="0" fontId="8" fillId="0" borderId="8" xfId="7" applyFont="1" applyFill="1" applyBorder="1" applyAlignment="1">
      <alignment horizontal="right" vertical="center" wrapText="1" indent="1" readingOrder="2"/>
    </xf>
    <xf numFmtId="0" fontId="24" fillId="0" borderId="8" xfId="8" applyFont="1" applyFill="1" applyBorder="1" applyAlignment="1">
      <alignment horizontal="left" vertical="center" wrapText="1" indent="1"/>
    </xf>
    <xf numFmtId="0" fontId="24" fillId="3" borderId="8" xfId="8" applyFont="1" applyFill="1" applyBorder="1" applyAlignment="1">
      <alignment horizontal="left" vertical="center" wrapText="1" indent="1"/>
    </xf>
    <xf numFmtId="0" fontId="8" fillId="0" borderId="5" xfId="7" applyFont="1" applyFill="1" applyBorder="1" applyAlignment="1">
      <alignment horizontal="right" vertical="center" wrapText="1" indent="1" readingOrder="2"/>
    </xf>
    <xf numFmtId="0" fontId="8" fillId="0"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wrapText="1" indent="1"/>
    </xf>
    <xf numFmtId="0" fontId="8" fillId="3" borderId="22" xfId="7" applyFont="1" applyFill="1" applyBorder="1" applyAlignment="1">
      <alignment horizontal="right" vertical="center" wrapText="1" indent="1" readingOrder="2"/>
    </xf>
    <xf numFmtId="0" fontId="24" fillId="3" borderId="22" xfId="8" applyFont="1" applyFill="1" applyBorder="1" applyAlignment="1">
      <alignment horizontal="left" vertical="center" wrapText="1" indent="1"/>
    </xf>
    <xf numFmtId="3" fontId="8" fillId="3" borderId="22" xfId="8" applyNumberFormat="1" applyFont="1" applyFill="1" applyBorder="1" applyAlignment="1">
      <alignment horizontal="right" vertical="center" indent="1"/>
    </xf>
    <xf numFmtId="3" fontId="8" fillId="0" borderId="20" xfId="10" applyNumberFormat="1" applyFont="1" applyFill="1" applyBorder="1" applyAlignment="1">
      <alignment horizontal="center" vertical="center"/>
    </xf>
    <xf numFmtId="0" fontId="8" fillId="3" borderId="41" xfId="12" applyFont="1" applyFill="1" applyBorder="1" applyAlignment="1">
      <alignment horizontal="center" wrapText="1"/>
    </xf>
    <xf numFmtId="0" fontId="10" fillId="3" borderId="42" xfId="12" applyFont="1" applyFill="1" applyBorder="1" applyAlignment="1">
      <alignment horizontal="center" vertical="top" wrapText="1"/>
    </xf>
    <xf numFmtId="0" fontId="10" fillId="4" borderId="30" xfId="12" applyFont="1" applyFill="1" applyBorder="1" applyAlignment="1">
      <alignment horizontal="left" vertical="center" wrapText="1" indent="1" shrinkToFit="1"/>
    </xf>
    <xf numFmtId="0" fontId="5" fillId="0" borderId="0" xfId="12" applyFont="1" applyAlignment="1">
      <alignment horizontal="center" vertical="center"/>
    </xf>
    <xf numFmtId="0" fontId="10" fillId="3" borderId="24" xfId="12" applyFont="1" applyFill="1" applyBorder="1" applyAlignment="1">
      <alignment horizontal="left" vertical="center" wrapText="1" indent="1" shrinkToFit="1"/>
    </xf>
    <xf numFmtId="0" fontId="10" fillId="4" borderId="44" xfId="12" applyFont="1" applyFill="1" applyBorder="1" applyAlignment="1">
      <alignment horizontal="left" vertical="center" wrapText="1" indent="1" shrinkToFit="1"/>
    </xf>
    <xf numFmtId="0" fontId="8" fillId="3" borderId="45" xfId="12" applyFont="1" applyFill="1" applyBorder="1" applyAlignment="1">
      <alignment horizontal="center" vertical="center" wrapText="1"/>
    </xf>
    <xf numFmtId="0" fontId="7" fillId="0" borderId="8" xfId="7" applyFont="1" applyFill="1" applyBorder="1" applyAlignment="1">
      <alignment horizontal="right" vertical="center" wrapText="1" indent="1" readingOrder="2"/>
    </xf>
    <xf numFmtId="0" fontId="7" fillId="3" borderId="8" xfId="7" applyFont="1" applyFill="1" applyBorder="1" applyAlignment="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pplyAlignment="1">
      <alignment horizontal="right" vertical="center" wrapText="1" indent="1" readingOrder="2"/>
    </xf>
    <xf numFmtId="0" fontId="8" fillId="3" borderId="7" xfId="7" applyFont="1" applyFill="1" applyBorder="1" applyAlignment="1">
      <alignment horizontal="right" vertical="center" wrapText="1" indent="1" readingOrder="2"/>
    </xf>
    <xf numFmtId="0" fontId="8" fillId="0" borderId="7" xfId="7" applyFont="1" applyFill="1" applyBorder="1" applyAlignment="1">
      <alignment horizontal="right" vertical="center" wrapText="1" indent="1" readingOrder="2"/>
    </xf>
    <xf numFmtId="49" fontId="8" fillId="3" borderId="7" xfId="7" applyNumberFormat="1" applyFont="1" applyFill="1" applyBorder="1" applyAlignment="1">
      <alignment horizontal="right" vertical="center" wrapText="1" indent="1" readingOrder="2"/>
    </xf>
    <xf numFmtId="49" fontId="8" fillId="0" borderId="7" xfId="7" applyNumberFormat="1" applyFont="1" applyFill="1" applyBorder="1" applyAlignment="1">
      <alignment horizontal="right" vertical="center" wrapText="1" indent="1" readingOrder="2"/>
    </xf>
    <xf numFmtId="49" fontId="8" fillId="0" borderId="12" xfId="7" applyNumberFormat="1" applyFont="1" applyFill="1" applyBorder="1" applyAlignment="1">
      <alignment horizontal="right" vertical="center" wrapText="1" indent="1" readingOrder="2"/>
    </xf>
    <xf numFmtId="0" fontId="7" fillId="0" borderId="6" xfId="1" applyFont="1" applyFill="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Fill="1" applyBorder="1" applyAlignment="1">
      <alignment horizontal="left" vertical="center" wrapText="1" indent="1"/>
    </xf>
    <xf numFmtId="0" fontId="7" fillId="0" borderId="14" xfId="1" applyFont="1" applyFill="1" applyBorder="1" applyAlignment="1">
      <alignment horizontal="left" vertical="center" wrapText="1" indent="1"/>
    </xf>
    <xf numFmtId="0" fontId="13" fillId="0" borderId="6" xfId="9" applyFont="1" applyFill="1" applyBorder="1" applyAlignment="1">
      <alignment horizontal="left" vertical="center" wrapText="1" indent="1"/>
    </xf>
    <xf numFmtId="0" fontId="13" fillId="3" borderId="9" xfId="9" applyFont="1" applyFill="1" applyBorder="1" applyAlignment="1">
      <alignment horizontal="left" vertical="center" wrapText="1" indent="1"/>
    </xf>
    <xf numFmtId="0" fontId="13" fillId="0" borderId="9" xfId="9" applyFont="1" applyFill="1" applyBorder="1" applyAlignment="1">
      <alignment horizontal="left" vertical="center" wrapText="1" indent="1"/>
    </xf>
    <xf numFmtId="0" fontId="13" fillId="0" borderId="14" xfId="9" applyFont="1" applyFill="1" applyBorder="1" applyAlignment="1">
      <alignment horizontal="left" vertical="center" wrapText="1" indent="1"/>
    </xf>
    <xf numFmtId="0" fontId="8" fillId="0" borderId="12" xfId="7" applyFont="1" applyFill="1" applyBorder="1" applyAlignment="1">
      <alignment horizontal="right" vertical="center" wrapText="1" indent="1" readingOrder="2"/>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3" fontId="1" fillId="0" borderId="5" xfId="8" applyNumberFormat="1" applyFont="1" applyFill="1" applyBorder="1" applyAlignment="1">
      <alignment horizontal="right" vertical="center" indent="1"/>
    </xf>
    <xf numFmtId="3" fontId="1" fillId="3" borderId="8" xfId="8" applyNumberFormat="1" applyFont="1" applyFill="1" applyBorder="1" applyAlignment="1">
      <alignment horizontal="right" vertical="center" indent="1"/>
    </xf>
    <xf numFmtId="3" fontId="1" fillId="0" borderId="8" xfId="8" applyNumberFormat="1" applyFont="1" applyFill="1" applyBorder="1" applyAlignment="1">
      <alignment horizontal="right" vertical="center" indent="1"/>
    </xf>
    <xf numFmtId="0" fontId="1" fillId="0" borderId="29" xfId="1" applyFont="1" applyFill="1" applyBorder="1" applyAlignment="1">
      <alignment horizontal="right" vertical="center" wrapText="1" indent="1"/>
    </xf>
    <xf numFmtId="0" fontId="1" fillId="3" borderId="23" xfId="1" applyFont="1" applyFill="1" applyBorder="1" applyAlignment="1">
      <alignment horizontal="right" vertical="center" wrapText="1" indent="1"/>
    </xf>
    <xf numFmtId="0" fontId="1" fillId="0" borderId="23" xfId="1" applyFont="1" applyFill="1" applyBorder="1" applyAlignment="1">
      <alignment horizontal="right" vertical="center" wrapText="1" indent="1"/>
    </xf>
    <xf numFmtId="0" fontId="1" fillId="3" borderId="26" xfId="1" applyFont="1" applyFill="1" applyBorder="1" applyAlignment="1">
      <alignment horizontal="right" vertical="center" wrapText="1" indent="1"/>
    </xf>
    <xf numFmtId="0" fontId="8" fillId="3" borderId="32" xfId="1" applyFont="1" applyFill="1" applyBorder="1" applyAlignment="1">
      <alignment horizontal="center" vertical="center" wrapText="1"/>
    </xf>
    <xf numFmtId="0" fontId="8" fillId="3" borderId="33" xfId="1" applyFont="1" applyFill="1" applyBorder="1" applyAlignment="1">
      <alignment horizontal="center" vertical="center" wrapText="1" readingOrder="1"/>
    </xf>
    <xf numFmtId="0" fontId="8" fillId="3" borderId="34" xfId="1" applyFont="1" applyFill="1" applyBorder="1" applyAlignment="1">
      <alignment horizontal="center" vertical="center" wrapText="1"/>
    </xf>
    <xf numFmtId="0" fontId="1" fillId="0" borderId="30" xfId="1" applyFont="1" applyFill="1" applyBorder="1" applyAlignment="1">
      <alignment horizontal="center" vertical="center"/>
    </xf>
    <xf numFmtId="0" fontId="1" fillId="3" borderId="24" xfId="1" applyFont="1" applyFill="1" applyBorder="1" applyAlignment="1">
      <alignment horizontal="center" vertical="center"/>
    </xf>
    <xf numFmtId="0" fontId="1" fillId="0" borderId="24" xfId="1" applyFont="1" applyFill="1" applyBorder="1" applyAlignment="1">
      <alignment horizontal="center" vertical="center"/>
    </xf>
    <xf numFmtId="0" fontId="1" fillId="3" borderId="27" xfId="1" applyFont="1" applyFill="1" applyBorder="1" applyAlignment="1">
      <alignment horizontal="center" vertical="center"/>
    </xf>
    <xf numFmtId="0" fontId="30" fillId="0" borderId="31" xfId="0" applyFont="1" applyFill="1" applyBorder="1" applyAlignment="1">
      <alignment horizontal="left" vertical="center" wrapText="1" indent="1"/>
    </xf>
    <xf numFmtId="0" fontId="30" fillId="3" borderId="25" xfId="0" applyFont="1" applyFill="1" applyBorder="1" applyAlignment="1">
      <alignment horizontal="left" vertical="center" wrapText="1" indent="1"/>
    </xf>
    <xf numFmtId="0" fontId="30" fillId="0" borderId="25" xfId="0" applyFont="1" applyFill="1" applyBorder="1" applyAlignment="1">
      <alignment horizontal="left" vertical="center" wrapText="1" indent="1"/>
    </xf>
    <xf numFmtId="0" fontId="30" fillId="3" borderId="28" xfId="0" applyFont="1" applyFill="1" applyBorder="1" applyAlignment="1">
      <alignment horizontal="left" vertical="center" wrapText="1" indent="1"/>
    </xf>
    <xf numFmtId="0" fontId="1" fillId="0" borderId="6" xfId="9" applyFont="1" applyFill="1" applyBorder="1" applyAlignment="1">
      <alignment horizontal="left" vertical="center" wrapText="1" indent="1"/>
    </xf>
    <xf numFmtId="0" fontId="1" fillId="3" borderId="9" xfId="9" applyFont="1" applyFill="1" applyBorder="1" applyAlignment="1">
      <alignment horizontal="left" vertical="center" wrapText="1" indent="1"/>
    </xf>
    <xf numFmtId="0" fontId="1" fillId="0" borderId="9" xfId="9" applyFont="1" applyFill="1" applyBorder="1" applyAlignment="1">
      <alignment horizontal="left" vertical="center" wrapText="1" indent="1"/>
    </xf>
    <xf numFmtId="0" fontId="1" fillId="0" borderId="14" xfId="9" applyFont="1" applyFill="1" applyBorder="1" applyAlignment="1">
      <alignment horizontal="left" vertical="center" wrapText="1" indent="1"/>
    </xf>
    <xf numFmtId="0" fontId="8" fillId="3" borderId="21" xfId="9" applyFont="1" applyFill="1" applyBorder="1" applyAlignment="1">
      <alignment horizontal="center" vertical="center" wrapText="1"/>
    </xf>
    <xf numFmtId="0" fontId="1" fillId="3" borderId="14" xfId="9" applyFont="1" applyFill="1" applyBorder="1" applyAlignment="1">
      <alignment horizontal="left" vertical="center" wrapText="1" indent="1"/>
    </xf>
    <xf numFmtId="0" fontId="24" fillId="3" borderId="8" xfId="8" applyFont="1" applyFill="1" applyBorder="1" applyAlignment="1">
      <alignment horizontal="left" vertical="center" indent="1"/>
    </xf>
    <xf numFmtId="0" fontId="7" fillId="3" borderId="47" xfId="7" applyFont="1" applyFill="1" applyBorder="1" applyAlignment="1">
      <alignment horizontal="right" vertical="center" wrapText="1" indent="1" readingOrder="2"/>
    </xf>
    <xf numFmtId="0" fontId="24" fillId="3" borderId="47" xfId="8" applyFont="1" applyFill="1" applyBorder="1" applyAlignment="1">
      <alignment horizontal="left" vertical="center" indent="1"/>
    </xf>
    <xf numFmtId="0" fontId="8" fillId="0" borderId="21" xfId="9" applyFont="1" applyFill="1" applyBorder="1" applyAlignment="1">
      <alignment horizontal="center" vertical="center" wrapText="1"/>
    </xf>
    <xf numFmtId="3" fontId="8" fillId="0" borderId="20" xfId="8" applyNumberFormat="1" applyFont="1" applyFill="1" applyBorder="1" applyAlignment="1">
      <alignment horizontal="right" vertical="center" indent="1"/>
    </xf>
    <xf numFmtId="3" fontId="8" fillId="0" borderId="53" xfId="8" applyNumberFormat="1" applyFont="1" applyFill="1" applyBorder="1" applyAlignment="1">
      <alignment horizontal="right" vertical="center" indent="1"/>
    </xf>
    <xf numFmtId="3" fontId="1" fillId="0" borderId="53" xfId="8" applyNumberFormat="1" applyFont="1" applyFill="1" applyBorder="1" applyAlignment="1">
      <alignment horizontal="right" vertical="center" indent="1"/>
    </xf>
    <xf numFmtId="0" fontId="8" fillId="0" borderId="49" xfId="7" applyFont="1" applyFill="1" applyBorder="1" applyAlignment="1">
      <alignment horizontal="right" vertical="center" wrapText="1" indent="1" readingOrder="2"/>
    </xf>
    <xf numFmtId="0" fontId="8" fillId="3" borderId="12" xfId="7" applyFont="1" applyFill="1" applyBorder="1" applyAlignment="1">
      <alignment horizontal="right" vertical="center" wrapText="1" indent="1" readingOrder="2"/>
    </xf>
    <xf numFmtId="0" fontId="7" fillId="0" borderId="5" xfId="7" applyFont="1" applyFill="1" applyBorder="1" applyAlignment="1">
      <alignment horizontal="right" vertical="center" wrapText="1" indent="1" readingOrder="2"/>
    </xf>
    <xf numFmtId="0" fontId="24" fillId="0" borderId="5" xfId="8" applyFont="1" applyFill="1" applyBorder="1" applyAlignment="1">
      <alignment horizontal="left" vertical="center" indent="1"/>
    </xf>
    <xf numFmtId="3" fontId="1" fillId="3" borderId="13" xfId="8" applyNumberFormat="1" applyFont="1" applyFill="1" applyBorder="1" applyAlignment="1">
      <alignment horizontal="right" vertical="center" indent="1"/>
    </xf>
    <xf numFmtId="0" fontId="8" fillId="0" borderId="19" xfId="7" applyFont="1" applyFill="1" applyBorder="1" applyAlignment="1">
      <alignment horizontal="center" vertical="center" wrapText="1" readingOrder="2"/>
    </xf>
    <xf numFmtId="3" fontId="1" fillId="0" borderId="0" xfId="1" applyNumberFormat="1" applyAlignment="1">
      <alignment vertical="center"/>
    </xf>
    <xf numFmtId="3" fontId="8" fillId="0" borderId="54" xfId="8" applyNumberFormat="1" applyFont="1" applyFill="1" applyBorder="1" applyAlignment="1">
      <alignment horizontal="right" vertical="center" indent="1"/>
    </xf>
    <xf numFmtId="0" fontId="8" fillId="3" borderId="19" xfId="7" applyFont="1" applyFill="1" applyBorder="1" applyAlignment="1">
      <alignment horizontal="center" vertical="center" wrapText="1"/>
    </xf>
    <xf numFmtId="0" fontId="8" fillId="3" borderId="19" xfId="7" applyFont="1" applyFill="1" applyBorder="1" applyAlignment="1">
      <alignment horizontal="center" vertical="center" wrapText="1" readingOrder="2"/>
    </xf>
    <xf numFmtId="0" fontId="8" fillId="4" borderId="19" xfId="10" applyFont="1" applyFill="1" applyBorder="1" applyAlignment="1">
      <alignment horizontal="center" vertical="center" wrapText="1"/>
    </xf>
    <xf numFmtId="0" fontId="8" fillId="4" borderId="30" xfId="12" applyFont="1" applyFill="1" applyBorder="1" applyAlignment="1">
      <alignment horizontal="right" vertical="center" indent="1" shrinkToFit="1"/>
    </xf>
    <xf numFmtId="0" fontId="8" fillId="3" borderId="24" xfId="12" applyFont="1" applyFill="1" applyBorder="1" applyAlignment="1">
      <alignment horizontal="right" vertical="center" indent="1" shrinkToFit="1"/>
    </xf>
    <xf numFmtId="0" fontId="8" fillId="4" borderId="44" xfId="12" applyFont="1" applyFill="1" applyBorder="1" applyAlignment="1">
      <alignment horizontal="right" vertical="center" indent="1" shrinkToFit="1"/>
    </xf>
    <xf numFmtId="3" fontId="1" fillId="0" borderId="0" xfId="1" applyNumberFormat="1" applyAlignment="1">
      <alignment horizontal="center" vertical="center"/>
    </xf>
    <xf numFmtId="49" fontId="8" fillId="0" borderId="49" xfId="7" applyNumberFormat="1" applyFont="1" applyFill="1" applyBorder="1" applyAlignment="1">
      <alignment horizontal="right" vertical="center" wrapText="1" indent="1" readingOrder="2"/>
    </xf>
    <xf numFmtId="49" fontId="8" fillId="0" borderId="4" xfId="7" applyNumberFormat="1" applyFont="1" applyFill="1" applyBorder="1" applyAlignment="1">
      <alignment horizontal="right" vertical="center" wrapText="1" indent="1" readingOrder="2"/>
    </xf>
    <xf numFmtId="0" fontId="1" fillId="0" borderId="0" xfId="27"/>
    <xf numFmtId="3" fontId="8" fillId="0" borderId="0" xfId="8" applyNumberFormat="1" applyFont="1" applyFill="1" applyBorder="1" applyAlignment="1">
      <alignment horizontal="right" vertical="center" indent="1"/>
    </xf>
    <xf numFmtId="0" fontId="1" fillId="0" borderId="0" xfId="27" applyBorder="1"/>
    <xf numFmtId="49" fontId="8" fillId="3" borderId="12" xfId="7" applyNumberFormat="1" applyFont="1" applyFill="1" applyBorder="1" applyAlignment="1">
      <alignment horizontal="right" vertical="center" wrapText="1" indent="1" readingOrder="2"/>
    </xf>
    <xf numFmtId="49" fontId="1" fillId="0" borderId="0" xfId="1" applyNumberFormat="1" applyAlignment="1">
      <alignment vertical="center"/>
    </xf>
    <xf numFmtId="0" fontId="8" fillId="3" borderId="21" xfId="5" applyFont="1" applyFill="1" applyBorder="1" applyAlignment="1">
      <alignment vertical="center"/>
    </xf>
    <xf numFmtId="0" fontId="8" fillId="3" borderId="55" xfId="5" applyFont="1" applyFill="1" applyBorder="1" applyAlignment="1">
      <alignment vertical="center"/>
    </xf>
    <xf numFmtId="0" fontId="8" fillId="3" borderId="19" xfId="5" applyFont="1" applyFill="1" applyBorder="1" applyAlignment="1">
      <alignment vertical="center"/>
    </xf>
    <xf numFmtId="3" fontId="8" fillId="3" borderId="5" xfId="8" applyNumberFormat="1" applyFont="1" applyFill="1" applyBorder="1" applyAlignment="1">
      <alignment horizontal="right" vertical="center" indent="1"/>
    </xf>
    <xf numFmtId="49" fontId="1" fillId="0" borderId="0" xfId="1" applyNumberFormat="1" applyAlignment="1">
      <alignment vertical="center" wrapText="1"/>
    </xf>
    <xf numFmtId="3" fontId="13" fillId="0" borderId="0" xfId="11" applyNumberFormat="1"/>
    <xf numFmtId="3" fontId="8" fillId="3" borderId="4" xfId="8" applyNumberFormat="1" applyFont="1" applyFill="1" applyBorder="1" applyAlignment="1">
      <alignment horizontal="right" vertical="center" indent="1"/>
    </xf>
    <xf numFmtId="3" fontId="1" fillId="3" borderId="5" xfId="8" applyNumberFormat="1" applyFont="1" applyFill="1" applyBorder="1" applyAlignment="1">
      <alignment horizontal="right" vertical="center" indent="1"/>
    </xf>
    <xf numFmtId="0" fontId="8" fillId="3" borderId="4" xfId="7" applyFont="1" applyFill="1" applyBorder="1" applyAlignment="1">
      <alignment horizontal="right" vertical="center" wrapText="1" indent="1" readingOrder="2"/>
    </xf>
    <xf numFmtId="3" fontId="8" fillId="0" borderId="4" xfId="8" applyNumberFormat="1" applyFont="1" applyFill="1" applyBorder="1" applyAlignment="1">
      <alignment horizontal="right" vertical="center" indent="1"/>
    </xf>
    <xf numFmtId="3" fontId="8" fillId="3" borderId="53" xfId="8" applyNumberFormat="1" applyFont="1" applyFill="1" applyBorder="1" applyAlignment="1">
      <alignment horizontal="right" vertical="center" indent="1"/>
    </xf>
    <xf numFmtId="49" fontId="1" fillId="0" borderId="0" xfId="1" applyNumberFormat="1" applyAlignment="1">
      <alignment vertical="top"/>
    </xf>
    <xf numFmtId="0" fontId="7" fillId="0" borderId="13" xfId="7" applyFont="1" applyFill="1" applyBorder="1" applyAlignment="1">
      <alignment horizontal="right" vertical="center" wrapText="1" indent="1" readingOrder="2"/>
    </xf>
    <xf numFmtId="0" fontId="7" fillId="3" borderId="5" xfId="7" applyFont="1" applyFill="1" applyBorder="1" applyAlignment="1">
      <alignment horizontal="right" vertical="center" wrapText="1" indent="1" readingOrder="2"/>
    </xf>
    <xf numFmtId="0" fontId="7" fillId="3"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indent="1"/>
    </xf>
    <xf numFmtId="0" fontId="24" fillId="3" borderId="5" xfId="8" applyFont="1" applyFill="1" applyBorder="1" applyAlignment="1">
      <alignment horizontal="left" vertical="center" indent="1"/>
    </xf>
    <xf numFmtId="0" fontId="24" fillId="3" borderId="13" xfId="8" applyFont="1" applyFill="1" applyBorder="1" applyAlignment="1">
      <alignment horizontal="left" vertical="center" indent="1"/>
    </xf>
    <xf numFmtId="0" fontId="1" fillId="0" borderId="0" xfId="11" applyFont="1" applyAlignment="1">
      <alignment wrapText="1"/>
    </xf>
    <xf numFmtId="0" fontId="1" fillId="0" borderId="0" xfId="11" applyFont="1"/>
    <xf numFmtId="164" fontId="13" fillId="0" borderId="0" xfId="11" applyNumberFormat="1"/>
    <xf numFmtId="1" fontId="5" fillId="4" borderId="0" xfId="11" applyNumberFormat="1" applyFont="1" applyFill="1" applyAlignment="1">
      <alignment horizontal="right" vertical="center"/>
    </xf>
    <xf numFmtId="1" fontId="6" fillId="4" borderId="0" xfId="11" applyNumberFormat="1" applyFont="1" applyFill="1" applyAlignment="1">
      <alignment horizontal="center" vertical="center"/>
    </xf>
    <xf numFmtId="1" fontId="8" fillId="4" borderId="0" xfId="11" applyNumberFormat="1" applyFont="1" applyFill="1" applyAlignment="1">
      <alignment horizontal="left" vertical="center"/>
    </xf>
    <xf numFmtId="1" fontId="5" fillId="4" borderId="0" xfId="1" applyNumberFormat="1" applyFont="1" applyFill="1" applyAlignment="1">
      <alignment horizontal="right" vertical="center"/>
    </xf>
    <xf numFmtId="1" fontId="7" fillId="4" borderId="0" xfId="1" applyNumberFormat="1" applyFont="1" applyFill="1" applyAlignment="1">
      <alignment horizontal="left" vertical="center"/>
    </xf>
    <xf numFmtId="1" fontId="8" fillId="4" borderId="0" xfId="1" applyNumberFormat="1" applyFont="1" applyFill="1" applyAlignment="1">
      <alignment horizontal="center" vertical="center"/>
    </xf>
    <xf numFmtId="3" fontId="1" fillId="4" borderId="5" xfId="8" applyNumberFormat="1" applyFont="1" applyFill="1" applyBorder="1" applyAlignment="1">
      <alignment horizontal="right" vertical="center" indent="1"/>
    </xf>
    <xf numFmtId="3" fontId="8" fillId="4" borderId="5" xfId="8" applyNumberFormat="1" applyFont="1" applyFill="1" applyBorder="1" applyAlignment="1">
      <alignment horizontal="right" vertical="center" indent="1"/>
    </xf>
    <xf numFmtId="0" fontId="3" fillId="0" borderId="0" xfId="1" applyFont="1" applyBorder="1" applyAlignment="1">
      <alignment horizontal="center" vertical="center"/>
    </xf>
    <xf numFmtId="0" fontId="3" fillId="0" borderId="0" xfId="1" applyFont="1" applyAlignment="1">
      <alignment horizontal="center" vertical="center"/>
    </xf>
    <xf numFmtId="0" fontId="6" fillId="0" borderId="0" xfId="1" applyFont="1" applyBorder="1" applyAlignment="1">
      <alignment horizontal="center" vertical="center" wrapText="1"/>
    </xf>
    <xf numFmtId="0" fontId="8" fillId="0" borderId="0" xfId="1" applyFont="1" applyBorder="1" applyAlignment="1">
      <alignment horizontal="center" vertical="center" wrapText="1"/>
    </xf>
    <xf numFmtId="0" fontId="8" fillId="0" borderId="0" xfId="1" applyFont="1" applyAlignment="1">
      <alignment horizontal="center" vertical="center" wrapText="1"/>
    </xf>
    <xf numFmtId="0" fontId="8" fillId="0" borderId="57" xfId="7" applyFont="1" applyFill="1" applyBorder="1" applyAlignment="1">
      <alignment horizontal="right" vertical="center" wrapText="1" indent="1" readingOrder="2"/>
    </xf>
    <xf numFmtId="0" fontId="8" fillId="3" borderId="59" xfId="7" applyFont="1" applyFill="1" applyBorder="1" applyAlignment="1">
      <alignment horizontal="right" vertical="center" wrapText="1" indent="1" readingOrder="2"/>
    </xf>
    <xf numFmtId="3" fontId="1" fillId="3" borderId="22" xfId="8" applyNumberFormat="1" applyFont="1" applyFill="1" applyBorder="1" applyAlignment="1">
      <alignment horizontal="right" vertical="center" indent="1"/>
    </xf>
    <xf numFmtId="0" fontId="6" fillId="0" borderId="0" xfId="1" applyFont="1" applyAlignment="1">
      <alignment horizontal="center" vertical="center"/>
    </xf>
    <xf numFmtId="3" fontId="1" fillId="0" borderId="61" xfId="8" applyNumberFormat="1" applyFont="1" applyFill="1" applyBorder="1" applyAlignment="1">
      <alignment horizontal="right" vertical="center" indent="1"/>
    </xf>
    <xf numFmtId="3" fontId="8" fillId="0" borderId="61" xfId="8" applyNumberFormat="1" applyFont="1" applyFill="1" applyBorder="1" applyAlignment="1">
      <alignment horizontal="right" vertical="center" indent="1"/>
    </xf>
    <xf numFmtId="3" fontId="8" fillId="3" borderId="61" xfId="8" applyNumberFormat="1" applyFont="1" applyFill="1" applyBorder="1" applyAlignment="1">
      <alignment horizontal="right" vertical="center" indent="1"/>
    </xf>
    <xf numFmtId="1" fontId="6" fillId="0" borderId="0" xfId="1" applyNumberFormat="1" applyFont="1" applyBorder="1" applyAlignment="1">
      <alignment horizontal="center" vertical="center"/>
    </xf>
    <xf numFmtId="3" fontId="8" fillId="3" borderId="20" xfId="10" applyNumberFormat="1" applyFont="1" applyFill="1" applyBorder="1" applyAlignment="1">
      <alignment horizontal="right" vertical="center" indent="1"/>
    </xf>
    <xf numFmtId="0" fontId="6" fillId="0" borderId="0" xfId="1" applyFont="1" applyAlignment="1">
      <alignment horizontal="center" vertical="center" wrapText="1"/>
    </xf>
    <xf numFmtId="0" fontId="10" fillId="0" borderId="0" xfId="1" applyFont="1" applyAlignment="1">
      <alignment vertical="center"/>
    </xf>
    <xf numFmtId="3" fontId="1" fillId="0" borderId="6" xfId="8" applyNumberFormat="1" applyFont="1" applyFill="1" applyBorder="1" applyAlignment="1">
      <alignment horizontal="right" vertical="center" indent="1"/>
    </xf>
    <xf numFmtId="3" fontId="1" fillId="3" borderId="9" xfId="8" applyNumberFormat="1" applyFont="1" applyFill="1" applyBorder="1" applyAlignment="1">
      <alignment horizontal="right" vertical="center" indent="1"/>
    </xf>
    <xf numFmtId="3" fontId="1" fillId="0" borderId="9" xfId="8" applyNumberFormat="1" applyFont="1" applyFill="1" applyBorder="1" applyAlignment="1">
      <alignment horizontal="right" vertical="center" indent="1"/>
    </xf>
    <xf numFmtId="3" fontId="1" fillId="0" borderId="14" xfId="8" applyNumberFormat="1" applyFont="1" applyFill="1" applyBorder="1" applyAlignment="1">
      <alignment horizontal="right" vertical="center" indent="1"/>
    </xf>
    <xf numFmtId="3" fontId="8" fillId="0" borderId="22" xfId="8" applyNumberFormat="1" applyFont="1" applyFill="1" applyBorder="1" applyAlignment="1">
      <alignment horizontal="right" vertical="center" indent="1"/>
    </xf>
    <xf numFmtId="3" fontId="8" fillId="3" borderId="54" xfId="8" applyNumberFormat="1" applyFont="1" applyFill="1" applyBorder="1" applyAlignment="1">
      <alignment horizontal="right" vertical="center" indent="1"/>
    </xf>
    <xf numFmtId="0" fontId="1" fillId="0" borderId="0" xfId="1" applyFont="1" applyBorder="1" applyAlignment="1">
      <alignment horizontal="center" vertical="center"/>
    </xf>
    <xf numFmtId="0" fontId="1" fillId="0" borderId="11" xfId="1" applyFont="1" applyBorder="1" applyAlignment="1">
      <alignment horizontal="center" vertical="center"/>
    </xf>
    <xf numFmtId="0" fontId="1" fillId="0" borderId="0"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0" xfId="1" applyFont="1" applyAlignment="1">
      <alignment horizontal="center" vertical="center"/>
    </xf>
    <xf numFmtId="0" fontId="8" fillId="0" borderId="59" xfId="7" applyFont="1" applyFill="1" applyBorder="1" applyAlignment="1">
      <alignment horizontal="right" vertical="center" wrapText="1" indent="1" readingOrder="2"/>
    </xf>
    <xf numFmtId="0" fontId="6" fillId="0" borderId="0" xfId="1" applyFont="1" applyBorder="1" applyAlignment="1">
      <alignment horizontal="center" vertical="center" readingOrder="2"/>
    </xf>
    <xf numFmtId="0" fontId="3" fillId="0" borderId="0" xfId="1" applyFont="1" applyBorder="1" applyAlignment="1">
      <alignment horizontal="center" vertical="center" readingOrder="2"/>
    </xf>
    <xf numFmtId="0" fontId="3" fillId="0" borderId="0" xfId="1" applyFont="1" applyAlignment="1">
      <alignment horizontal="center" vertical="center" readingOrder="2"/>
    </xf>
    <xf numFmtId="0" fontId="8" fillId="0" borderId="50" xfId="7" applyFont="1" applyFill="1" applyBorder="1" applyAlignment="1">
      <alignment horizontal="right" vertical="center" wrapText="1" indent="1" readingOrder="2"/>
    </xf>
    <xf numFmtId="3" fontId="8" fillId="4" borderId="53" xfId="8" applyNumberFormat="1" applyFont="1" applyFill="1" applyBorder="1" applyAlignment="1">
      <alignment horizontal="right" vertical="center" indent="1"/>
    </xf>
    <xf numFmtId="3" fontId="8" fillId="0" borderId="5" xfId="8" applyNumberFormat="1" applyFont="1" applyFill="1" applyBorder="1" applyAlignment="1">
      <alignment horizontal="center" vertical="center"/>
    </xf>
    <xf numFmtId="3" fontId="8" fillId="3" borderId="5" xfId="8" applyNumberFormat="1" applyFont="1" applyFill="1" applyBorder="1" applyAlignment="1">
      <alignment horizontal="center" vertical="center"/>
    </xf>
    <xf numFmtId="3" fontId="8" fillId="3" borderId="8" xfId="8" applyNumberFormat="1" applyFont="1" applyFill="1" applyBorder="1" applyAlignment="1">
      <alignment horizontal="center" vertical="center"/>
    </xf>
    <xf numFmtId="3" fontId="8" fillId="0" borderId="8" xfId="8" applyNumberFormat="1" applyFont="1" applyFill="1" applyBorder="1" applyAlignment="1">
      <alignment horizontal="center" vertical="center"/>
    </xf>
    <xf numFmtId="3" fontId="8" fillId="3" borderId="20" xfId="8" applyNumberFormat="1" applyFont="1" applyFill="1" applyBorder="1" applyAlignment="1">
      <alignment horizontal="center" vertical="center"/>
    </xf>
    <xf numFmtId="3" fontId="8" fillId="3" borderId="56" xfId="8" applyNumberFormat="1" applyFont="1" applyFill="1" applyBorder="1" applyAlignment="1">
      <alignment horizontal="center" vertical="center"/>
    </xf>
    <xf numFmtId="3" fontId="8" fillId="0" borderId="13" xfId="8" applyNumberFormat="1" applyFont="1" applyFill="1" applyBorder="1" applyAlignment="1">
      <alignment horizontal="center" vertical="center"/>
    </xf>
    <xf numFmtId="3" fontId="8" fillId="3" borderId="22" xfId="8" applyNumberFormat="1" applyFont="1" applyFill="1" applyBorder="1" applyAlignment="1">
      <alignment horizontal="center" vertical="center"/>
    </xf>
    <xf numFmtId="3" fontId="8" fillId="0" borderId="20" xfId="8" applyNumberFormat="1" applyFont="1" applyFill="1" applyBorder="1" applyAlignment="1">
      <alignment horizontal="center" vertical="center"/>
    </xf>
    <xf numFmtId="3" fontId="8" fillId="0" borderId="54" xfId="8" applyNumberFormat="1" applyFont="1" applyFill="1" applyBorder="1" applyAlignment="1">
      <alignment horizontal="center" vertical="center"/>
    </xf>
    <xf numFmtId="3" fontId="13" fillId="0" borderId="5" xfId="8" applyNumberFormat="1" applyFont="1" applyFill="1" applyBorder="1" applyAlignment="1">
      <alignment horizontal="center" vertical="center"/>
    </xf>
    <xf numFmtId="3" fontId="13" fillId="3" borderId="8" xfId="8" applyNumberFormat="1" applyFont="1" applyFill="1" applyBorder="1" applyAlignment="1">
      <alignment horizontal="center" vertical="center"/>
    </xf>
    <xf numFmtId="3" fontId="13" fillId="0" borderId="8" xfId="8" applyNumberFormat="1" applyFont="1" applyFill="1" applyBorder="1" applyAlignment="1">
      <alignment horizontal="center" vertical="center"/>
    </xf>
    <xf numFmtId="3" fontId="13" fillId="0" borderId="13" xfId="8" applyNumberFormat="1" applyFont="1" applyFill="1" applyBorder="1" applyAlignment="1">
      <alignment horizontal="center" vertical="center"/>
    </xf>
    <xf numFmtId="3" fontId="13" fillId="4" borderId="30" xfId="12" applyNumberFormat="1" applyFont="1" applyFill="1" applyBorder="1" applyAlignment="1">
      <alignment horizontal="center" vertical="center" shrinkToFit="1"/>
    </xf>
    <xf numFmtId="3" fontId="8" fillId="4" borderId="30" xfId="12" applyNumberFormat="1" applyFont="1" applyFill="1" applyBorder="1" applyAlignment="1">
      <alignment horizontal="center" vertical="center" shrinkToFit="1"/>
    </xf>
    <xf numFmtId="3" fontId="13" fillId="3" borderId="24" xfId="12" applyNumberFormat="1" applyFont="1" applyFill="1" applyBorder="1" applyAlignment="1">
      <alignment horizontal="center" vertical="center" shrinkToFit="1"/>
    </xf>
    <xf numFmtId="3" fontId="8" fillId="3" borderId="24" xfId="12" applyNumberFormat="1" applyFont="1" applyFill="1" applyBorder="1" applyAlignment="1">
      <alignment horizontal="center" vertical="center" shrinkToFit="1"/>
    </xf>
    <xf numFmtId="3" fontId="13" fillId="4" borderId="44" xfId="12" applyNumberFormat="1" applyFont="1" applyFill="1" applyBorder="1" applyAlignment="1">
      <alignment horizontal="center" vertical="center" shrinkToFit="1"/>
    </xf>
    <xf numFmtId="3" fontId="8" fillId="4" borderId="44" xfId="12" applyNumberFormat="1" applyFont="1" applyFill="1" applyBorder="1" applyAlignment="1">
      <alignment horizontal="center" vertical="center" shrinkToFit="1"/>
    </xf>
    <xf numFmtId="3" fontId="8" fillId="3" borderId="45" xfId="12" applyNumberFormat="1" applyFont="1" applyFill="1" applyBorder="1" applyAlignment="1">
      <alignment horizontal="center" vertical="center" wrapText="1" readingOrder="1"/>
    </xf>
    <xf numFmtId="3" fontId="13" fillId="3" borderId="22" xfId="8" applyNumberFormat="1" applyFont="1" applyFill="1" applyBorder="1" applyAlignment="1">
      <alignment horizontal="center" vertical="center"/>
    </xf>
    <xf numFmtId="3" fontId="13" fillId="3" borderId="13" xfId="8" applyNumberFormat="1" applyFont="1" applyFill="1" applyBorder="1" applyAlignment="1">
      <alignment horizontal="center" vertical="center"/>
    </xf>
    <xf numFmtId="3" fontId="8" fillId="3" borderId="13" xfId="8" applyNumberFormat="1" applyFont="1" applyFill="1" applyBorder="1" applyAlignment="1">
      <alignment horizontal="center" vertical="center"/>
    </xf>
    <xf numFmtId="3" fontId="8" fillId="0" borderId="56" xfId="8" applyNumberFormat="1" applyFont="1" applyFill="1" applyBorder="1" applyAlignment="1">
      <alignment horizontal="center" vertical="center"/>
    </xf>
    <xf numFmtId="3" fontId="13" fillId="3" borderId="5" xfId="8" applyNumberFormat="1" applyFont="1" applyFill="1" applyBorder="1" applyAlignment="1">
      <alignment horizontal="center" vertical="center"/>
    </xf>
    <xf numFmtId="3" fontId="13" fillId="3" borderId="47" xfId="8" applyNumberFormat="1" applyFont="1" applyFill="1" applyBorder="1" applyAlignment="1">
      <alignment horizontal="center" vertical="center"/>
    </xf>
    <xf numFmtId="3" fontId="8" fillId="3" borderId="47" xfId="8" applyNumberFormat="1" applyFont="1" applyFill="1" applyBorder="1" applyAlignment="1">
      <alignment horizontal="center" vertical="center"/>
    </xf>
    <xf numFmtId="0" fontId="1" fillId="0" borderId="11" xfId="1" applyBorder="1" applyAlignment="1">
      <alignment vertical="center"/>
    </xf>
    <xf numFmtId="0" fontId="1" fillId="0" borderId="0" xfId="1" applyAlignment="1">
      <alignment horizontal="right" vertical="center" readingOrder="2"/>
    </xf>
    <xf numFmtId="0" fontId="5" fillId="4" borderId="10" xfId="3" applyFont="1" applyFill="1" applyBorder="1" applyAlignment="1">
      <alignment vertical="center"/>
    </xf>
    <xf numFmtId="49" fontId="10" fillId="0" borderId="8" xfId="9" applyNumberFormat="1" applyFont="1" applyFill="1" applyBorder="1" applyAlignment="1">
      <alignment horizontal="left" vertical="center" wrapText="1" indent="1"/>
    </xf>
    <xf numFmtId="49" fontId="8" fillId="3" borderId="8" xfId="7" applyNumberFormat="1" applyFont="1" applyFill="1" applyBorder="1" applyAlignment="1">
      <alignment horizontal="right" vertical="center" wrapText="1" indent="1" readingOrder="2"/>
    </xf>
    <xf numFmtId="49" fontId="10" fillId="3" borderId="8" xfId="9" applyNumberFormat="1" applyFont="1" applyFill="1" applyBorder="1" applyAlignment="1">
      <alignment horizontal="left" vertical="center" wrapText="1" indent="1"/>
    </xf>
    <xf numFmtId="49" fontId="8" fillId="0" borderId="8" xfId="7" applyNumberFormat="1" applyFont="1" applyFill="1" applyBorder="1" applyAlignment="1">
      <alignment horizontal="right" vertical="center" wrapText="1" indent="1" readingOrder="2"/>
    </xf>
    <xf numFmtId="49" fontId="8" fillId="4" borderId="8" xfId="7" applyNumberFormat="1" applyFont="1" applyFill="1" applyBorder="1" applyAlignment="1">
      <alignment horizontal="right" vertical="center" wrapText="1" indent="1" readingOrder="2"/>
    </xf>
    <xf numFmtId="49" fontId="10" fillId="4" borderId="8" xfId="9" applyNumberFormat="1" applyFont="1" applyFill="1" applyBorder="1" applyAlignment="1">
      <alignment horizontal="left" vertical="center" wrapText="1" indent="1"/>
    </xf>
    <xf numFmtId="49" fontId="10" fillId="0" borderId="5" xfId="9" applyNumberFormat="1" applyFont="1" applyFill="1" applyBorder="1" applyAlignment="1">
      <alignment horizontal="left" vertical="center" wrapText="1" indent="1"/>
    </xf>
    <xf numFmtId="0" fontId="8" fillId="3" borderId="20" xfId="1" applyFont="1" applyFill="1" applyBorder="1" applyAlignment="1">
      <alignment horizontal="center" vertical="center"/>
    </xf>
    <xf numFmtId="49" fontId="18" fillId="3" borderId="20" xfId="9" applyNumberFormat="1" applyFont="1" applyFill="1" applyBorder="1" applyAlignment="1">
      <alignment horizontal="center" vertical="center" wrapText="1"/>
    </xf>
    <xf numFmtId="49" fontId="8" fillId="0" borderId="5" xfId="7" applyNumberFormat="1" applyFont="1" applyFill="1" applyBorder="1" applyAlignment="1">
      <alignment horizontal="right" vertical="center" wrapText="1" indent="1" readingOrder="2"/>
    </xf>
    <xf numFmtId="0" fontId="10" fillId="3" borderId="20" xfId="9" applyFont="1" applyFill="1" applyBorder="1" applyAlignment="1">
      <alignment horizontal="center" vertical="center" wrapText="1"/>
    </xf>
    <xf numFmtId="0" fontId="24" fillId="0" borderId="11" xfId="1" applyFont="1" applyBorder="1" applyAlignment="1">
      <alignment vertical="center"/>
    </xf>
    <xf numFmtId="0" fontId="10" fillId="0" borderId="6" xfId="9" applyFont="1" applyFill="1" applyBorder="1" applyAlignment="1">
      <alignment horizontal="left" vertical="center" wrapText="1" indent="1"/>
    </xf>
    <xf numFmtId="0" fontId="10" fillId="3" borderId="6" xfId="9" applyFont="1" applyFill="1" applyBorder="1" applyAlignment="1">
      <alignment horizontal="left" vertical="center" wrapText="1" indent="1"/>
    </xf>
    <xf numFmtId="0" fontId="10" fillId="0" borderId="9" xfId="9" applyFont="1" applyFill="1" applyBorder="1" applyAlignment="1">
      <alignment horizontal="left" vertical="center" wrapText="1" indent="1"/>
    </xf>
    <xf numFmtId="0" fontId="10" fillId="3" borderId="9" xfId="9" applyFont="1" applyFill="1" applyBorder="1" applyAlignment="1">
      <alignment horizontal="left" vertical="center" wrapText="1" indent="1"/>
    </xf>
    <xf numFmtId="0" fontId="10" fillId="0" borderId="18" xfId="9" applyFont="1" applyFill="1" applyBorder="1" applyAlignment="1">
      <alignment horizontal="left" vertical="center" wrapText="1" indent="1"/>
    </xf>
    <xf numFmtId="0" fontId="10" fillId="0" borderId="58" xfId="9" applyFont="1" applyFill="1" applyBorder="1" applyAlignment="1">
      <alignment horizontal="left" vertical="center" wrapText="1" indent="1"/>
    </xf>
    <xf numFmtId="0" fontId="10" fillId="3" borderId="60" xfId="9" applyFont="1" applyFill="1" applyBorder="1" applyAlignment="1">
      <alignment horizontal="left" vertical="center" wrapText="1" indent="1"/>
    </xf>
    <xf numFmtId="0" fontId="10" fillId="0" borderId="14" xfId="9" applyFont="1" applyFill="1" applyBorder="1" applyAlignment="1">
      <alignment horizontal="left" vertical="center" wrapText="1" indent="1"/>
    </xf>
    <xf numFmtId="0" fontId="10" fillId="0" borderId="60" xfId="9" applyFont="1" applyFill="1" applyBorder="1" applyAlignment="1">
      <alignment horizontal="left" vertical="center" wrapText="1" indent="1"/>
    </xf>
    <xf numFmtId="3" fontId="1" fillId="4" borderId="53" xfId="8" applyNumberFormat="1" applyFont="1" applyFill="1" applyBorder="1" applyAlignment="1">
      <alignment horizontal="right" vertical="center" indent="1"/>
    </xf>
    <xf numFmtId="3" fontId="1" fillId="4" borderId="8" xfId="8" applyNumberFormat="1" applyFont="1" applyFill="1" applyBorder="1" applyAlignment="1">
      <alignment horizontal="right" vertical="center" indent="1"/>
    </xf>
    <xf numFmtId="3" fontId="1" fillId="3" borderId="53" xfId="8" applyNumberFormat="1" applyFont="1" applyFill="1" applyBorder="1" applyAlignment="1">
      <alignment horizontal="right" vertical="center" indent="1"/>
    </xf>
    <xf numFmtId="0" fontId="8" fillId="4" borderId="7" xfId="7" applyFont="1" applyFill="1" applyBorder="1" applyAlignment="1">
      <alignment horizontal="right" vertical="center" wrapText="1" indent="1" readingOrder="2"/>
    </xf>
    <xf numFmtId="49" fontId="8" fillId="3" borderId="49" xfId="7" applyNumberFormat="1" applyFont="1" applyFill="1" applyBorder="1" applyAlignment="1">
      <alignment horizontal="right" vertical="center" wrapText="1" indent="1" readingOrder="2"/>
    </xf>
    <xf numFmtId="49" fontId="8" fillId="4" borderId="49" xfId="7" applyNumberFormat="1" applyFont="1" applyFill="1" applyBorder="1" applyAlignment="1">
      <alignment horizontal="right" vertical="center" wrapText="1" indent="1" readingOrder="2"/>
    </xf>
    <xf numFmtId="49" fontId="10" fillId="3" borderId="13" xfId="9" applyNumberFormat="1" applyFont="1" applyFill="1" applyBorder="1" applyAlignment="1">
      <alignment horizontal="left" vertical="center" wrapText="1" indent="1"/>
    </xf>
    <xf numFmtId="0" fontId="8" fillId="3" borderId="49" xfId="7" applyFont="1" applyFill="1" applyBorder="1" applyAlignment="1">
      <alignment horizontal="right" vertical="center" wrapText="1" indent="1" readingOrder="2"/>
    </xf>
    <xf numFmtId="0" fontId="5" fillId="0" borderId="4" xfId="7" applyFont="1" applyFill="1" applyBorder="1" applyAlignment="1">
      <alignment horizontal="right" vertical="center" wrapText="1" indent="1" readingOrder="2"/>
    </xf>
    <xf numFmtId="0" fontId="5" fillId="3" borderId="7" xfId="7" applyFont="1" applyFill="1" applyBorder="1" applyAlignment="1">
      <alignment horizontal="right" vertical="center" wrapText="1" indent="1" readingOrder="2"/>
    </xf>
    <xf numFmtId="0" fontId="5" fillId="0" borderId="7" xfId="7" applyFont="1" applyFill="1" applyBorder="1" applyAlignment="1">
      <alignment horizontal="right" vertical="center" wrapText="1" indent="1" readingOrder="2"/>
    </xf>
    <xf numFmtId="0" fontId="5" fillId="3" borderId="12" xfId="7" applyFont="1" applyFill="1" applyBorder="1" applyAlignment="1">
      <alignment horizontal="right" vertical="center" wrapText="1" indent="1" readingOrder="2"/>
    </xf>
    <xf numFmtId="0" fontId="5" fillId="4" borderId="19" xfId="10" applyFont="1" applyFill="1" applyBorder="1" applyAlignment="1">
      <alignment horizontal="center" vertical="center" wrapText="1"/>
    </xf>
    <xf numFmtId="0" fontId="8" fillId="0" borderId="6" xfId="9" applyFont="1" applyFill="1" applyBorder="1" applyAlignment="1">
      <alignment horizontal="left" vertical="center" wrapText="1" indent="1"/>
    </xf>
    <xf numFmtId="0" fontId="8" fillId="3" borderId="9" xfId="9" applyFont="1" applyFill="1" applyBorder="1" applyAlignment="1">
      <alignment horizontal="left" vertical="center" wrapText="1" indent="1"/>
    </xf>
    <xf numFmtId="0" fontId="8" fillId="0" borderId="9" xfId="9" applyFont="1" applyFill="1" applyBorder="1" applyAlignment="1">
      <alignment horizontal="left" vertical="center" wrapText="1" indent="1"/>
    </xf>
    <xf numFmtId="0" fontId="8" fillId="3" borderId="14" xfId="9" applyFont="1" applyFill="1" applyBorder="1" applyAlignment="1">
      <alignment horizontal="left" vertical="center" wrapText="1" indent="1"/>
    </xf>
    <xf numFmtId="0" fontId="6" fillId="0" borderId="11" xfId="1" applyFont="1" applyBorder="1" applyAlignment="1">
      <alignment vertical="center" wrapText="1"/>
    </xf>
    <xf numFmtId="0" fontId="8" fillId="0" borderId="0" xfId="1" applyFont="1" applyBorder="1" applyAlignment="1">
      <alignment horizontal="right" vertical="center" readingOrder="2"/>
    </xf>
    <xf numFmtId="0" fontId="6" fillId="0" borderId="0" xfId="1" applyFont="1" applyBorder="1" applyAlignment="1">
      <alignment vertical="center" wrapText="1"/>
    </xf>
    <xf numFmtId="3" fontId="35" fillId="0" borderId="0" xfId="11" applyNumberFormat="1" applyFont="1"/>
    <xf numFmtId="3" fontId="36" fillId="0" borderId="0" xfId="11" applyNumberFormat="1" applyFont="1"/>
    <xf numFmtId="0" fontId="35" fillId="0" borderId="0" xfId="11" applyFont="1"/>
    <xf numFmtId="0" fontId="10" fillId="3" borderId="20" xfId="5" applyFont="1" applyFill="1" applyBorder="1" applyAlignment="1">
      <alignment horizontal="center" vertical="center" wrapText="1"/>
    </xf>
    <xf numFmtId="0" fontId="1" fillId="4" borderId="0" xfId="1" applyFill="1" applyAlignment="1">
      <alignment vertical="center"/>
    </xf>
    <xf numFmtId="0" fontId="13" fillId="4" borderId="0" xfId="1" applyFont="1" applyFill="1" applyAlignment="1">
      <alignment horizontal="justify" vertical="center"/>
    </xf>
    <xf numFmtId="0" fontId="1" fillId="4" borderId="0" xfId="0" applyFont="1" applyFill="1" applyAlignment="1">
      <alignment vertical="center"/>
    </xf>
    <xf numFmtId="0" fontId="32" fillId="4" borderId="0" xfId="1" applyFont="1" applyFill="1" applyBorder="1" applyAlignment="1">
      <alignment horizontal="justify" vertical="center"/>
    </xf>
    <xf numFmtId="0" fontId="31" fillId="4" borderId="0" xfId="0" applyFont="1" applyFill="1" applyAlignment="1">
      <alignment horizontal="right" vertical="top" wrapText="1" indent="1"/>
    </xf>
    <xf numFmtId="0" fontId="22" fillId="4" borderId="0" xfId="1" applyFont="1" applyFill="1" applyAlignment="1">
      <alignment vertical="top"/>
    </xf>
    <xf numFmtId="0" fontId="38" fillId="4" borderId="0" xfId="1" applyFont="1" applyFill="1" applyAlignment="1">
      <alignment vertical="center"/>
    </xf>
    <xf numFmtId="0" fontId="37" fillId="4" borderId="0" xfId="0" applyFont="1" applyFill="1" applyAlignment="1">
      <alignment horizontal="right" vertical="top" wrapText="1" indent="1"/>
    </xf>
    <xf numFmtId="0" fontId="39" fillId="4" borderId="0" xfId="0" applyFont="1" applyFill="1" applyAlignment="1">
      <alignment horizontal="center" vertical="center"/>
    </xf>
    <xf numFmtId="0" fontId="1" fillId="4" borderId="0" xfId="1" applyNumberFormat="1" applyFont="1" applyFill="1" applyAlignment="1">
      <alignment horizontal="left" vertical="top" wrapText="1" indent="1"/>
    </xf>
    <xf numFmtId="49" fontId="8" fillId="4" borderId="4" xfId="7" applyNumberFormat="1" applyFont="1" applyFill="1" applyBorder="1" applyAlignment="1">
      <alignment horizontal="right" vertical="center" wrapText="1" indent="1" readingOrder="2"/>
    </xf>
    <xf numFmtId="3" fontId="8" fillId="4" borderId="20" xfId="8" applyNumberFormat="1" applyFont="1" applyFill="1" applyBorder="1" applyAlignment="1">
      <alignment horizontal="right" vertical="center" indent="1"/>
    </xf>
    <xf numFmtId="0" fontId="10" fillId="3" borderId="20" xfId="5" applyFont="1" applyFill="1" applyBorder="1" applyAlignment="1">
      <alignment horizontal="center" vertical="center" wrapText="1"/>
    </xf>
    <xf numFmtId="0" fontId="1" fillId="4" borderId="0" xfId="1" applyNumberFormat="1" applyFont="1" applyFill="1" applyAlignment="1">
      <alignment horizontal="left" vertical="center" wrapText="1" indent="1" readingOrder="1"/>
    </xf>
    <xf numFmtId="0" fontId="37" fillId="4" borderId="0" xfId="0" applyFont="1" applyFill="1" applyAlignment="1">
      <alignment horizontal="right" vertical="center" wrapText="1" indent="1" readingOrder="2"/>
    </xf>
    <xf numFmtId="0" fontId="8" fillId="4" borderId="0" xfId="1" applyNumberFormat="1" applyFont="1" applyFill="1" applyAlignment="1">
      <alignment horizontal="left" vertical="center" wrapText="1" indent="1"/>
    </xf>
    <xf numFmtId="3" fontId="8" fillId="3" borderId="8" xfId="8" applyNumberFormat="1" applyFont="1" applyFill="1" applyBorder="1" applyAlignment="1">
      <alignment horizontal="right" vertical="center" indent="1"/>
    </xf>
    <xf numFmtId="0" fontId="1" fillId="3" borderId="8" xfId="1" applyFont="1" applyFill="1" applyBorder="1" applyAlignment="1">
      <alignment horizontal="right" vertical="center" indent="1"/>
    </xf>
    <xf numFmtId="0" fontId="1" fillId="4" borderId="8" xfId="1" applyFont="1" applyFill="1" applyBorder="1" applyAlignment="1">
      <alignment horizontal="right" vertical="center" indent="1"/>
    </xf>
    <xf numFmtId="3" fontId="8" fillId="4" borderId="8" xfId="8" applyNumberFormat="1" applyFont="1" applyFill="1" applyBorder="1" applyAlignment="1">
      <alignment horizontal="right" vertical="center" indent="1"/>
    </xf>
    <xf numFmtId="0" fontId="1" fillId="0" borderId="8" xfId="1" applyFont="1" applyBorder="1" applyAlignment="1">
      <alignment horizontal="right" vertical="center" indent="1"/>
    </xf>
    <xf numFmtId="0" fontId="1" fillId="3" borderId="13" xfId="1" applyFont="1" applyFill="1" applyBorder="1" applyAlignment="1">
      <alignment horizontal="right" vertical="center" indent="1"/>
    </xf>
    <xf numFmtId="3" fontId="8" fillId="3" borderId="13" xfId="8" applyNumberFormat="1" applyFont="1" applyFill="1" applyBorder="1" applyAlignment="1">
      <alignment horizontal="right" vertical="center" indent="1"/>
    </xf>
    <xf numFmtId="0" fontId="8" fillId="0" borderId="61" xfId="8" applyFont="1" applyFill="1" applyBorder="1" applyAlignment="1">
      <alignment horizontal="right" vertical="center" indent="1"/>
    </xf>
    <xf numFmtId="0" fontId="8" fillId="3" borderId="61" xfId="8" applyFont="1" applyFill="1" applyBorder="1" applyAlignment="1">
      <alignment horizontal="right" vertical="center" indent="1"/>
    </xf>
    <xf numFmtId="3" fontId="8" fillId="3" borderId="62" xfId="8" applyNumberFormat="1" applyFont="1" applyFill="1" applyBorder="1" applyAlignment="1">
      <alignment horizontal="right" vertical="center" indent="1"/>
    </xf>
    <xf numFmtId="0" fontId="8" fillId="0" borderId="56" xfId="10" applyFont="1" applyFill="1" applyBorder="1" applyAlignment="1">
      <alignment horizontal="right" vertical="center" indent="1"/>
    </xf>
    <xf numFmtId="0" fontId="8" fillId="0" borderId="56" xfId="8" applyFont="1" applyFill="1" applyBorder="1" applyAlignment="1">
      <alignment horizontal="right" vertical="center" indent="1"/>
    </xf>
    <xf numFmtId="0" fontId="18" fillId="0" borderId="64" xfId="10" applyFont="1" applyFill="1" applyBorder="1" applyAlignment="1">
      <alignment horizontal="center" vertical="center"/>
    </xf>
    <xf numFmtId="3" fontId="10" fillId="3" borderId="13" xfId="8" applyNumberFormat="1" applyFont="1" applyFill="1" applyBorder="1" applyAlignment="1">
      <alignment horizontal="left" vertical="center" indent="1"/>
    </xf>
    <xf numFmtId="0" fontId="6" fillId="0" borderId="63" xfId="10" applyFont="1" applyFill="1" applyBorder="1" applyAlignment="1">
      <alignment horizontal="center" vertical="center" wrapText="1"/>
    </xf>
    <xf numFmtId="49" fontId="6" fillId="4" borderId="19" xfId="7" applyNumberFormat="1" applyFont="1" applyFill="1" applyBorder="1" applyAlignment="1">
      <alignment horizontal="center" vertical="center" wrapText="1" readingOrder="2"/>
    </xf>
    <xf numFmtId="0" fontId="18" fillId="4" borderId="21" xfId="9" applyFont="1" applyFill="1" applyBorder="1" applyAlignment="1">
      <alignment horizontal="center" vertical="center" wrapText="1"/>
    </xf>
    <xf numFmtId="0" fontId="18" fillId="3" borderId="21" xfId="9" applyFont="1" applyFill="1" applyBorder="1" applyAlignment="1">
      <alignment horizontal="center" vertical="center" wrapText="1"/>
    </xf>
    <xf numFmtId="49" fontId="6" fillId="3" borderId="19" xfId="7" applyNumberFormat="1" applyFont="1" applyFill="1" applyBorder="1" applyAlignment="1">
      <alignment horizontal="center" vertical="center" wrapText="1" readingOrder="2"/>
    </xf>
    <xf numFmtId="49" fontId="18" fillId="4" borderId="20" xfId="9" applyNumberFormat="1" applyFont="1" applyFill="1" applyBorder="1" applyAlignment="1">
      <alignment horizontal="center" vertical="center" wrapText="1"/>
    </xf>
    <xf numFmtId="49" fontId="6" fillId="4" borderId="20" xfId="7" applyNumberFormat="1" applyFont="1" applyFill="1" applyBorder="1" applyAlignment="1">
      <alignment horizontal="center" vertical="center" wrapText="1" readingOrder="2"/>
    </xf>
    <xf numFmtId="0" fontId="18" fillId="0" borderId="21" xfId="9" applyFont="1" applyFill="1" applyBorder="1" applyAlignment="1">
      <alignment horizontal="center" vertical="center" wrapText="1"/>
    </xf>
    <xf numFmtId="49" fontId="6" fillId="0" borderId="19" xfId="7" applyNumberFormat="1" applyFont="1" applyFill="1" applyBorder="1" applyAlignment="1">
      <alignment horizontal="center" vertical="center" wrapText="1" readingOrder="2"/>
    </xf>
    <xf numFmtId="0" fontId="6" fillId="3" borderId="19" xfId="7" applyFont="1" applyFill="1" applyBorder="1" applyAlignment="1">
      <alignment horizontal="center" vertical="center" wrapText="1" readingOrder="2"/>
    </xf>
    <xf numFmtId="0" fontId="18" fillId="0" borderId="38" xfId="9" applyFont="1" applyFill="1" applyBorder="1" applyAlignment="1">
      <alignment horizontal="center" vertical="center" wrapText="1"/>
    </xf>
    <xf numFmtId="0" fontId="6" fillId="0" borderId="51" xfId="7" applyFont="1" applyFill="1" applyBorder="1" applyAlignment="1">
      <alignment horizontal="center" vertical="center" wrapText="1" readingOrder="2"/>
    </xf>
    <xf numFmtId="0" fontId="6" fillId="0" borderId="19" xfId="7" applyFont="1" applyFill="1" applyBorder="1" applyAlignment="1">
      <alignment horizontal="center" vertical="center" wrapText="1" readingOrder="2"/>
    </xf>
    <xf numFmtId="0" fontId="6" fillId="3" borderId="19" xfId="10" applyFont="1" applyFill="1" applyBorder="1" applyAlignment="1">
      <alignment horizontal="center" vertical="center" wrapText="1"/>
    </xf>
    <xf numFmtId="0" fontId="18" fillId="3" borderId="21" xfId="10" applyFont="1" applyFill="1" applyBorder="1" applyAlignment="1">
      <alignment horizontal="center" vertical="center"/>
    </xf>
    <xf numFmtId="0" fontId="6" fillId="3" borderId="51" xfId="7" applyFont="1" applyFill="1" applyBorder="1" applyAlignment="1">
      <alignment horizontal="center" vertical="center" wrapText="1" readingOrder="2"/>
    </xf>
    <xf numFmtId="0" fontId="18" fillId="3" borderId="38" xfId="9" applyFont="1" applyFill="1" applyBorder="1" applyAlignment="1">
      <alignment horizontal="left" vertical="center" wrapText="1" indent="1"/>
    </xf>
    <xf numFmtId="0" fontId="6" fillId="3" borderId="35" xfId="7" applyFont="1" applyFill="1" applyBorder="1" applyAlignment="1">
      <alignment horizontal="center" vertical="center" wrapText="1" readingOrder="2"/>
    </xf>
    <xf numFmtId="0" fontId="18" fillId="3" borderId="37" xfId="9" applyFont="1" applyFill="1" applyBorder="1" applyAlignment="1">
      <alignment horizontal="center" vertical="center" wrapText="1"/>
    </xf>
    <xf numFmtId="0" fontId="6" fillId="3" borderId="63" xfId="7" applyFont="1" applyFill="1" applyBorder="1" applyAlignment="1">
      <alignment horizontal="center" vertical="center" wrapText="1" readingOrder="2"/>
    </xf>
    <xf numFmtId="0" fontId="18" fillId="3" borderId="64" xfId="9" applyFont="1" applyFill="1" applyBorder="1" applyAlignment="1">
      <alignment horizontal="center" vertical="center" wrapText="1" readingOrder="2"/>
    </xf>
    <xf numFmtId="0" fontId="9" fillId="3" borderId="20" xfId="6" applyFont="1" applyFill="1" applyBorder="1" applyAlignment="1">
      <alignment horizontal="center" vertical="center" wrapText="1"/>
    </xf>
    <xf numFmtId="3" fontId="1" fillId="0" borderId="13" xfId="8" applyNumberFormat="1" applyFont="1" applyFill="1" applyBorder="1" applyAlignment="1">
      <alignment horizontal="right" vertical="center" indent="1"/>
    </xf>
    <xf numFmtId="3" fontId="8" fillId="0" borderId="13" xfId="8" applyNumberFormat="1" applyFont="1" applyFill="1" applyBorder="1" applyAlignment="1">
      <alignment horizontal="right" vertical="center" indent="1"/>
    </xf>
    <xf numFmtId="3" fontId="1" fillId="0" borderId="22" xfId="8" applyNumberFormat="1" applyFont="1" applyFill="1" applyBorder="1" applyAlignment="1">
      <alignment horizontal="right" vertical="center" indent="1"/>
    </xf>
    <xf numFmtId="3" fontId="1" fillId="0" borderId="62" xfId="8" applyNumberFormat="1" applyFont="1" applyFill="1" applyBorder="1" applyAlignment="1">
      <alignment horizontal="right" vertical="center" indent="1"/>
    </xf>
    <xf numFmtId="3" fontId="8" fillId="0" borderId="62" xfId="8" applyNumberFormat="1" applyFont="1" applyFill="1" applyBorder="1" applyAlignment="1">
      <alignment horizontal="right" vertical="center" indent="1"/>
    </xf>
    <xf numFmtId="3" fontId="1" fillId="4" borderId="6" xfId="8" applyNumberFormat="1" applyFont="1" applyFill="1" applyBorder="1" applyAlignment="1">
      <alignment horizontal="right" vertical="center" indent="1"/>
    </xf>
    <xf numFmtId="3" fontId="1" fillId="3" borderId="6" xfId="8" applyNumberFormat="1" applyFont="1" applyFill="1" applyBorder="1" applyAlignment="1">
      <alignment horizontal="right" vertical="center" indent="1"/>
    </xf>
    <xf numFmtId="3" fontId="1" fillId="4" borderId="9" xfId="8" applyNumberFormat="1" applyFont="1" applyFill="1" applyBorder="1" applyAlignment="1">
      <alignment horizontal="right" vertical="center" indent="1"/>
    </xf>
    <xf numFmtId="3" fontId="1" fillId="3" borderId="18" xfId="8" applyNumberFormat="1" applyFont="1" applyFill="1" applyBorder="1" applyAlignment="1">
      <alignment horizontal="right" vertical="center" indent="1"/>
    </xf>
    <xf numFmtId="3" fontId="1" fillId="0" borderId="18" xfId="8" applyNumberFormat="1" applyFont="1" applyFill="1" applyBorder="1" applyAlignment="1">
      <alignment horizontal="right" vertical="center" indent="1"/>
    </xf>
    <xf numFmtId="3" fontId="8" fillId="3" borderId="56" xfId="8" applyNumberFormat="1" applyFont="1" applyFill="1" applyBorder="1" applyAlignment="1">
      <alignment horizontal="right" vertical="center" indent="1"/>
    </xf>
    <xf numFmtId="3" fontId="1" fillId="4" borderId="61" xfId="8" applyNumberFormat="1" applyFont="1" applyFill="1" applyBorder="1" applyAlignment="1">
      <alignment horizontal="right" vertical="center" indent="1"/>
    </xf>
    <xf numFmtId="3" fontId="8" fillId="4" borderId="61" xfId="8" applyNumberFormat="1" applyFont="1" applyFill="1" applyBorder="1" applyAlignment="1">
      <alignment horizontal="right" vertical="center" indent="1"/>
    </xf>
    <xf numFmtId="0" fontId="10" fillId="3" borderId="14" xfId="9" applyFont="1" applyFill="1" applyBorder="1" applyAlignment="1">
      <alignment horizontal="left" vertical="center" wrapText="1" indent="1"/>
    </xf>
    <xf numFmtId="0" fontId="10" fillId="4" borderId="9" xfId="9" applyFont="1" applyFill="1" applyBorder="1" applyAlignment="1">
      <alignment horizontal="left" vertical="center" wrapText="1" indent="1"/>
    </xf>
    <xf numFmtId="0" fontId="10" fillId="3" borderId="18" xfId="9" applyFont="1" applyFill="1" applyBorder="1" applyAlignment="1">
      <alignment horizontal="left" vertical="center" wrapText="1" indent="1"/>
    </xf>
    <xf numFmtId="0" fontId="24" fillId="0" borderId="0" xfId="1" applyFont="1" applyAlignment="1">
      <alignment vertical="center"/>
    </xf>
    <xf numFmtId="0" fontId="24" fillId="0" borderId="0" xfId="1" applyFont="1" applyAlignment="1">
      <alignment vertical="center" readingOrder="1"/>
    </xf>
    <xf numFmtId="0" fontId="1" fillId="0" borderId="11" xfId="1" applyFont="1" applyBorder="1" applyAlignment="1">
      <alignment vertical="center"/>
    </xf>
    <xf numFmtId="49" fontId="8" fillId="0" borderId="6" xfId="9" applyNumberFormat="1" applyFont="1" applyFill="1" applyBorder="1" applyAlignment="1">
      <alignment horizontal="center" vertical="center" wrapText="1"/>
    </xf>
    <xf numFmtId="49" fontId="8" fillId="3" borderId="9" xfId="9" applyNumberFormat="1" applyFont="1" applyFill="1" applyBorder="1" applyAlignment="1">
      <alignment horizontal="center" vertical="center" wrapText="1"/>
    </xf>
    <xf numFmtId="49" fontId="8" fillId="3" borderId="14" xfId="9" applyNumberFormat="1" applyFont="1" applyFill="1" applyBorder="1" applyAlignment="1">
      <alignment horizontal="center" vertical="center" wrapText="1"/>
    </xf>
    <xf numFmtId="49" fontId="5" fillId="0" borderId="4" xfId="7" applyNumberFormat="1" applyFont="1" applyFill="1" applyBorder="1" applyAlignment="1">
      <alignment horizontal="center" vertical="center" wrapText="1" readingOrder="2"/>
    </xf>
    <xf numFmtId="49" fontId="5" fillId="3" borderId="7" xfId="7" applyNumberFormat="1" applyFont="1" applyFill="1" applyBorder="1" applyAlignment="1">
      <alignment horizontal="center" vertical="center" wrapText="1" readingOrder="2"/>
    </xf>
    <xf numFmtId="49" fontId="5" fillId="3" borderId="12" xfId="7" applyNumberFormat="1" applyFont="1" applyFill="1" applyBorder="1" applyAlignment="1">
      <alignment horizontal="center" vertical="center" wrapText="1" readingOrder="2"/>
    </xf>
    <xf numFmtId="3" fontId="8" fillId="3" borderId="36" xfId="8" applyNumberFormat="1" applyFont="1" applyFill="1" applyBorder="1" applyAlignment="1">
      <alignment horizontal="right" vertical="center" indent="1"/>
    </xf>
    <xf numFmtId="3" fontId="8" fillId="3" borderId="65" xfId="8" applyNumberFormat="1" applyFont="1" applyFill="1" applyBorder="1" applyAlignment="1">
      <alignment horizontal="right" vertical="center" indent="1"/>
    </xf>
    <xf numFmtId="3" fontId="1" fillId="3" borderId="14" xfId="8" applyNumberFormat="1" applyFont="1" applyFill="1" applyBorder="1" applyAlignment="1">
      <alignment horizontal="right" vertical="center" indent="1"/>
    </xf>
    <xf numFmtId="3" fontId="1" fillId="0" borderId="60" xfId="8" applyNumberFormat="1" applyFont="1" applyFill="1" applyBorder="1" applyAlignment="1">
      <alignment horizontal="right" vertical="center" indent="1"/>
    </xf>
    <xf numFmtId="3" fontId="1" fillId="0" borderId="20" xfId="8" applyNumberFormat="1" applyFont="1" applyFill="1" applyBorder="1" applyAlignment="1">
      <alignment horizontal="right" vertical="center" indent="1"/>
    </xf>
    <xf numFmtId="0" fontId="8" fillId="4" borderId="4" xfId="7" applyFont="1" applyFill="1" applyBorder="1" applyAlignment="1">
      <alignment horizontal="right" vertical="center" wrapText="1" indent="1" readingOrder="2"/>
    </xf>
    <xf numFmtId="0" fontId="8" fillId="4" borderId="59" xfId="7" applyFont="1" applyFill="1" applyBorder="1" applyAlignment="1">
      <alignment horizontal="right" vertical="center" wrapText="1" indent="1" readingOrder="2"/>
    </xf>
    <xf numFmtId="3" fontId="1" fillId="4" borderId="62" xfId="8" applyNumberFormat="1" applyFont="1" applyFill="1" applyBorder="1" applyAlignment="1">
      <alignment horizontal="right" vertical="center" indent="1"/>
    </xf>
    <xf numFmtId="3" fontId="8" fillId="4" borderId="62" xfId="8" applyNumberFormat="1" applyFont="1" applyFill="1" applyBorder="1" applyAlignment="1">
      <alignment horizontal="right" vertical="center" indent="1"/>
    </xf>
    <xf numFmtId="0" fontId="10" fillId="4" borderId="18" xfId="9" applyFont="1" applyFill="1" applyBorder="1" applyAlignment="1">
      <alignment horizontal="left" vertical="center" wrapText="1" indent="1"/>
    </xf>
    <xf numFmtId="3" fontId="1" fillId="0" borderId="0" xfId="1" applyNumberFormat="1" applyAlignment="1">
      <alignment horizontal="right" vertical="center" wrapText="1" readingOrder="1"/>
    </xf>
    <xf numFmtId="49" fontId="10" fillId="0" borderId="6" xfId="9" applyNumberFormat="1" applyFont="1" applyFill="1" applyBorder="1" applyAlignment="1">
      <alignment horizontal="left" vertical="center" wrapText="1" indent="1"/>
    </xf>
    <xf numFmtId="49" fontId="10" fillId="3" borderId="9" xfId="9" applyNumberFormat="1" applyFont="1" applyFill="1" applyBorder="1" applyAlignment="1">
      <alignment horizontal="left" vertical="center" wrapText="1" indent="1"/>
    </xf>
    <xf numFmtId="49" fontId="10" fillId="0" borderId="18" xfId="9" applyNumberFormat="1" applyFont="1" applyFill="1" applyBorder="1" applyAlignment="1">
      <alignment horizontal="left" vertical="center" wrapText="1" indent="1"/>
    </xf>
    <xf numFmtId="0" fontId="24" fillId="0" borderId="0" xfId="1" applyFont="1" applyBorder="1" applyAlignment="1">
      <alignment horizontal="left" vertical="center"/>
    </xf>
    <xf numFmtId="0" fontId="8" fillId="0" borderId="0" xfId="1" applyFont="1" applyAlignment="1">
      <alignment horizontal="right" vertical="center" readingOrder="2"/>
    </xf>
    <xf numFmtId="0" fontId="43" fillId="4" borderId="0" xfId="0" applyFont="1" applyFill="1" applyAlignment="1">
      <alignment horizontal="center" vertical="center" wrapText="1"/>
    </xf>
    <xf numFmtId="0" fontId="10" fillId="4" borderId="6" xfId="9" applyFont="1" applyFill="1" applyBorder="1" applyAlignment="1">
      <alignment horizontal="left" vertical="center" wrapText="1" indent="1"/>
    </xf>
    <xf numFmtId="0" fontId="10" fillId="3" borderId="60" xfId="1" applyFont="1" applyFill="1" applyBorder="1" applyAlignment="1">
      <alignment horizontal="left" vertical="center" indent="1" readingOrder="1"/>
    </xf>
    <xf numFmtId="0" fontId="18" fillId="0" borderId="56" xfId="7" applyFont="1" applyFill="1" applyBorder="1" applyAlignment="1">
      <alignment horizontal="right" vertical="center" wrapText="1" indent="1" readingOrder="2"/>
    </xf>
    <xf numFmtId="0" fontId="10" fillId="0" borderId="56" xfId="8" applyFont="1" applyFill="1" applyBorder="1" applyAlignment="1">
      <alignment horizontal="left" vertical="center" indent="1"/>
    </xf>
    <xf numFmtId="0" fontId="18" fillId="3" borderId="56" xfId="7" applyFont="1" applyFill="1" applyBorder="1" applyAlignment="1">
      <alignment horizontal="right" vertical="center" wrapText="1" indent="1" readingOrder="2"/>
    </xf>
    <xf numFmtId="0" fontId="10" fillId="3" borderId="56" xfId="8" applyFont="1" applyFill="1" applyBorder="1" applyAlignment="1">
      <alignment horizontal="left" vertical="center" indent="1"/>
    </xf>
    <xf numFmtId="0" fontId="18" fillId="0" borderId="20" xfId="7" applyFont="1" applyFill="1" applyBorder="1" applyAlignment="1">
      <alignment horizontal="right" vertical="center" wrapText="1" indent="1" readingOrder="2"/>
    </xf>
    <xf numFmtId="0" fontId="10" fillId="0" borderId="20" xfId="8" applyFont="1" applyFill="1" applyBorder="1" applyAlignment="1">
      <alignment horizontal="left" vertical="center" indent="1"/>
    </xf>
    <xf numFmtId="0" fontId="18" fillId="0" borderId="54" xfId="7" applyFont="1" applyFill="1" applyBorder="1" applyAlignment="1">
      <alignment horizontal="right" vertical="center" wrapText="1" indent="1" readingOrder="2"/>
    </xf>
    <xf numFmtId="0" fontId="10" fillId="0" borderId="54" xfId="8" applyFont="1" applyFill="1" applyBorder="1" applyAlignment="1">
      <alignment horizontal="left" vertical="center" indent="1"/>
    </xf>
    <xf numFmtId="0" fontId="8" fillId="3" borderId="5" xfId="7" applyFont="1" applyFill="1" applyBorder="1" applyAlignment="1">
      <alignment horizontal="right" vertical="center" wrapText="1" indent="1" readingOrder="2"/>
    </xf>
    <xf numFmtId="0" fontId="24" fillId="3" borderId="5" xfId="8" applyFont="1" applyFill="1" applyBorder="1" applyAlignment="1">
      <alignment horizontal="left" vertical="center" wrapText="1" indent="1"/>
    </xf>
    <xf numFmtId="0" fontId="8" fillId="0" borderId="65" xfId="7" applyFont="1" applyFill="1" applyBorder="1" applyAlignment="1">
      <alignment horizontal="right" vertical="center" wrapText="1" indent="1" readingOrder="2"/>
    </xf>
    <xf numFmtId="3" fontId="8" fillId="0" borderId="65" xfId="8" applyNumberFormat="1" applyFont="1" applyFill="1" applyBorder="1" applyAlignment="1">
      <alignment horizontal="center" vertical="center"/>
    </xf>
    <xf numFmtId="0" fontId="10" fillId="0" borderId="65" xfId="8" applyFont="1" applyFill="1" applyBorder="1" applyAlignment="1">
      <alignment horizontal="left" vertical="center" wrapText="1" indent="1"/>
    </xf>
    <xf numFmtId="0" fontId="24" fillId="0" borderId="5" xfId="8" applyFont="1" applyFill="1" applyBorder="1" applyAlignment="1">
      <alignment horizontal="left" vertical="center" wrapText="1" indent="1"/>
    </xf>
    <xf numFmtId="0" fontId="8" fillId="3" borderId="65" xfId="7" applyFont="1" applyFill="1" applyBorder="1" applyAlignment="1">
      <alignment horizontal="right" vertical="center" wrapText="1" indent="1" readingOrder="2"/>
    </xf>
    <xf numFmtId="3" fontId="8" fillId="3" borderId="65" xfId="8" applyNumberFormat="1" applyFont="1" applyFill="1" applyBorder="1" applyAlignment="1">
      <alignment horizontal="center" vertical="center"/>
    </xf>
    <xf numFmtId="0" fontId="10" fillId="3" borderId="65" xfId="8" applyFont="1" applyFill="1" applyBorder="1" applyAlignment="1">
      <alignment horizontal="left" vertical="center" wrapText="1" indent="1"/>
    </xf>
    <xf numFmtId="49" fontId="8" fillId="3" borderId="59" xfId="7" applyNumberFormat="1" applyFont="1" applyFill="1" applyBorder="1" applyAlignment="1">
      <alignment horizontal="right" vertical="center" wrapText="1" indent="1" readingOrder="2"/>
    </xf>
    <xf numFmtId="49" fontId="10" fillId="3" borderId="22" xfId="9" applyNumberFormat="1" applyFont="1" applyFill="1" applyBorder="1" applyAlignment="1">
      <alignment horizontal="left" vertical="center" wrapText="1" indent="1"/>
    </xf>
    <xf numFmtId="0" fontId="1" fillId="4" borderId="5" xfId="1" applyFont="1" applyFill="1" applyBorder="1" applyAlignment="1">
      <alignment horizontal="right" vertical="center" indent="1"/>
    </xf>
    <xf numFmtId="49" fontId="10" fillId="4" borderId="5" xfId="9" applyNumberFormat="1" applyFont="1" applyFill="1" applyBorder="1" applyAlignment="1">
      <alignment horizontal="left" vertical="center" wrapText="1" indent="1"/>
    </xf>
    <xf numFmtId="49" fontId="8" fillId="3" borderId="47" xfId="7" applyNumberFormat="1" applyFont="1" applyFill="1" applyBorder="1" applyAlignment="1">
      <alignment horizontal="right" vertical="center" wrapText="1" indent="1" readingOrder="2"/>
    </xf>
    <xf numFmtId="3" fontId="1" fillId="3" borderId="47" xfId="8" applyNumberFormat="1" applyFont="1" applyFill="1" applyBorder="1" applyAlignment="1">
      <alignment horizontal="right" vertical="center" indent="1"/>
    </xf>
    <xf numFmtId="3" fontId="8" fillId="3" borderId="47" xfId="8" applyNumberFormat="1" applyFont="1" applyFill="1" applyBorder="1" applyAlignment="1">
      <alignment horizontal="right" vertical="center" indent="1"/>
    </xf>
    <xf numFmtId="49" fontId="10" fillId="3" borderId="47" xfId="9" applyNumberFormat="1" applyFont="1" applyFill="1" applyBorder="1" applyAlignment="1">
      <alignment horizontal="left" vertical="center" wrapText="1" indent="1"/>
    </xf>
    <xf numFmtId="0" fontId="3" fillId="4" borderId="0" xfId="2" applyFont="1" applyFill="1" applyAlignment="1">
      <alignment horizontal="center" vertical="center"/>
    </xf>
    <xf numFmtId="0" fontId="5" fillId="4" borderId="0" xfId="3" applyFont="1" applyFill="1" applyAlignment="1">
      <alignment horizontal="center" vertical="center" wrapText="1"/>
    </xf>
    <xf numFmtId="0" fontId="5" fillId="4" borderId="0" xfId="3" applyFont="1" applyFill="1" applyAlignment="1">
      <alignment horizontal="center" vertical="center"/>
    </xf>
    <xf numFmtId="0" fontId="3" fillId="4" borderId="0" xfId="3" applyFont="1" applyFill="1" applyAlignment="1">
      <alignment horizontal="center" vertical="center"/>
    </xf>
    <xf numFmtId="1" fontId="5" fillId="3" borderId="19" xfId="4" applyFont="1" applyFill="1" applyBorder="1" applyAlignment="1">
      <alignment horizontal="center" vertical="center"/>
    </xf>
    <xf numFmtId="0" fontId="8" fillId="3" borderId="20" xfId="5" applyFont="1" applyFill="1" applyBorder="1" applyAlignment="1">
      <alignment horizontal="center" vertical="center"/>
    </xf>
    <xf numFmtId="0" fontId="8" fillId="3" borderId="21" xfId="6" applyFont="1" applyFill="1" applyBorder="1" applyAlignment="1">
      <alignment horizontal="center" vertical="center" wrapText="1"/>
    </xf>
    <xf numFmtId="0" fontId="8" fillId="3" borderId="20" xfId="5" applyFont="1" applyFill="1" applyBorder="1" applyAlignment="1">
      <alignment horizontal="center" vertical="center" wrapText="1"/>
    </xf>
    <xf numFmtId="0" fontId="5" fillId="0" borderId="35" xfId="10" applyFont="1" applyFill="1" applyBorder="1" applyAlignment="1">
      <alignment horizontal="center" vertical="center" wrapText="1"/>
    </xf>
    <xf numFmtId="0" fontId="5" fillId="0" borderId="36" xfId="10" applyFont="1" applyFill="1" applyBorder="1" applyAlignment="1">
      <alignment horizontal="center" vertical="center" wrapText="1"/>
    </xf>
    <xf numFmtId="0" fontId="8" fillId="0" borderId="36" xfId="10" applyFont="1" applyFill="1" applyBorder="1" applyAlignment="1">
      <alignment horizontal="center" vertical="center"/>
    </xf>
    <xf numFmtId="0" fontId="8" fillId="0" borderId="37" xfId="10" applyFont="1" applyFill="1" applyBorder="1" applyAlignment="1">
      <alignment horizontal="center" vertical="center"/>
    </xf>
    <xf numFmtId="1" fontId="5" fillId="3" borderId="35" xfId="4" applyFont="1" applyFill="1" applyBorder="1" applyAlignment="1">
      <alignment horizontal="center" vertical="center"/>
    </xf>
    <xf numFmtId="1" fontId="6" fillId="3" borderId="36" xfId="4" applyFont="1" applyFill="1" applyBorder="1" applyAlignment="1">
      <alignment horizontal="center" vertical="center"/>
    </xf>
    <xf numFmtId="0" fontId="8" fillId="3" borderId="36" xfId="5" applyFont="1" applyFill="1" applyBorder="1" applyAlignment="1">
      <alignment horizontal="center" vertical="center"/>
    </xf>
    <xf numFmtId="0" fontId="8" fillId="3" borderId="37" xfId="6" applyFont="1" applyFill="1" applyBorder="1" applyAlignment="1">
      <alignment horizontal="center" vertical="center" wrapText="1"/>
    </xf>
    <xf numFmtId="0" fontId="8" fillId="3" borderId="36" xfId="5" applyFont="1" applyFill="1" applyBorder="1" applyAlignment="1">
      <alignment horizontal="center" vertical="center" wrapText="1"/>
    </xf>
    <xf numFmtId="0" fontId="6" fillId="0" borderId="39" xfId="9" applyFont="1" applyFill="1" applyBorder="1" applyAlignment="1">
      <alignment horizontal="center" vertical="top" wrapText="1"/>
    </xf>
    <xf numFmtId="0" fontId="6" fillId="0" borderId="18" xfId="9" applyFont="1" applyFill="1" applyBorder="1" applyAlignment="1">
      <alignment horizontal="center" vertical="top" wrapText="1"/>
    </xf>
    <xf numFmtId="0" fontId="6" fillId="0" borderId="6" xfId="9" applyFont="1" applyFill="1" applyBorder="1" applyAlignment="1">
      <alignment horizontal="center" vertical="top" wrapText="1"/>
    </xf>
    <xf numFmtId="0" fontId="5" fillId="0" borderId="66" xfId="7" applyFont="1" applyFill="1" applyBorder="1" applyAlignment="1">
      <alignment horizontal="center" vertical="top" wrapText="1" readingOrder="2"/>
    </xf>
    <xf numFmtId="0" fontId="5" fillId="0" borderId="49" xfId="7" applyFont="1" applyFill="1" applyBorder="1" applyAlignment="1">
      <alignment horizontal="center" vertical="top" wrapText="1" readingOrder="2"/>
    </xf>
    <xf numFmtId="0" fontId="5" fillId="0" borderId="4" xfId="7" applyFont="1" applyFill="1" applyBorder="1" applyAlignment="1">
      <alignment horizontal="center" vertical="top" wrapText="1" readingOrder="2"/>
    </xf>
    <xf numFmtId="0" fontId="5" fillId="3" borderId="7" xfId="7" applyFont="1" applyFill="1" applyBorder="1" applyAlignment="1">
      <alignment horizontal="center" vertical="top" wrapText="1" readingOrder="2"/>
    </xf>
    <xf numFmtId="0" fontId="6" fillId="3" borderId="9" xfId="9" applyFont="1" applyFill="1" applyBorder="1" applyAlignment="1">
      <alignment horizontal="center" vertical="top" wrapText="1"/>
    </xf>
    <xf numFmtId="0" fontId="5" fillId="0" borderId="7" xfId="7" applyFont="1" applyFill="1" applyBorder="1" applyAlignment="1">
      <alignment horizontal="center" vertical="top" wrapText="1" readingOrder="2"/>
    </xf>
    <xf numFmtId="0" fontId="6" fillId="0" borderId="9" xfId="9" applyFont="1" applyFill="1" applyBorder="1" applyAlignment="1">
      <alignment horizontal="center" vertical="top" wrapText="1"/>
    </xf>
    <xf numFmtId="0" fontId="6" fillId="3" borderId="48" xfId="9" applyFont="1" applyFill="1" applyBorder="1" applyAlignment="1">
      <alignment horizontal="center" vertical="top" wrapText="1"/>
    </xf>
    <xf numFmtId="0" fontId="5" fillId="3" borderId="46" xfId="7" applyFont="1" applyFill="1" applyBorder="1" applyAlignment="1">
      <alignment horizontal="center" vertical="top" wrapText="1" readingOrder="2"/>
    </xf>
    <xf numFmtId="0" fontId="8" fillId="0" borderId="19" xfId="10" applyFont="1" applyFill="1" applyBorder="1" applyAlignment="1">
      <alignment horizontal="center" vertical="center" wrapText="1"/>
    </xf>
    <xf numFmtId="0" fontId="8" fillId="0" borderId="20" xfId="10" applyFont="1" applyFill="1" applyBorder="1" applyAlignment="1">
      <alignment horizontal="center" vertical="center" wrapText="1"/>
    </xf>
    <xf numFmtId="0" fontId="18" fillId="0" borderId="20" xfId="10" applyFont="1" applyFill="1" applyBorder="1" applyAlignment="1">
      <alignment horizontal="center" vertical="center"/>
    </xf>
    <xf numFmtId="0" fontId="18" fillId="0" borderId="21" xfId="10" applyFont="1" applyFill="1" applyBorder="1" applyAlignment="1">
      <alignment horizontal="center" vertical="center"/>
    </xf>
    <xf numFmtId="0" fontId="6" fillId="0" borderId="18" xfId="7" applyFont="1" applyFill="1" applyBorder="1" applyAlignment="1">
      <alignment horizontal="center" vertical="center" wrapText="1" readingOrder="2"/>
    </xf>
    <xf numFmtId="0" fontId="18" fillId="0" borderId="18" xfId="9" applyFont="1" applyFill="1" applyBorder="1" applyAlignment="1">
      <alignment horizontal="center" vertical="center" wrapText="1" readingOrder="2"/>
    </xf>
    <xf numFmtId="0" fontId="6" fillId="4" borderId="39" xfId="7" applyFont="1" applyFill="1" applyBorder="1" applyAlignment="1">
      <alignment horizontal="center" vertical="center" wrapText="1" readingOrder="2"/>
    </xf>
    <xf numFmtId="0" fontId="6" fillId="4" borderId="18" xfId="7" applyFont="1" applyFill="1" applyBorder="1" applyAlignment="1">
      <alignment horizontal="center" vertical="center" wrapText="1" readingOrder="2"/>
    </xf>
    <xf numFmtId="0" fontId="6" fillId="4" borderId="38" xfId="7" applyFont="1" applyFill="1" applyBorder="1" applyAlignment="1">
      <alignment horizontal="center" vertical="center" wrapText="1" readingOrder="2"/>
    </xf>
    <xf numFmtId="0" fontId="18" fillId="4" borderId="39" xfId="9" applyFont="1" applyFill="1" applyBorder="1" applyAlignment="1">
      <alignment horizontal="center" vertical="center" wrapText="1" readingOrder="2"/>
    </xf>
    <xf numFmtId="0" fontId="18" fillId="4" borderId="18" xfId="9" applyFont="1" applyFill="1" applyBorder="1" applyAlignment="1">
      <alignment horizontal="center" vertical="center" wrapText="1" readingOrder="2"/>
    </xf>
    <xf numFmtId="0" fontId="18" fillId="4" borderId="38" xfId="9" applyFont="1" applyFill="1" applyBorder="1" applyAlignment="1">
      <alignment horizontal="center" vertical="center" wrapText="1" readingOrder="2"/>
    </xf>
    <xf numFmtId="1" fontId="5" fillId="3" borderId="20" xfId="4" applyFont="1" applyFill="1" applyBorder="1" applyAlignment="1">
      <alignment horizontal="center" vertical="center"/>
    </xf>
    <xf numFmtId="0" fontId="8" fillId="3" borderId="21" xfId="5" applyFont="1" applyFill="1" applyBorder="1" applyAlignment="1">
      <alignment horizontal="center" vertical="center"/>
    </xf>
    <xf numFmtId="0" fontId="8" fillId="3" borderId="40" xfId="12" applyFont="1" applyFill="1" applyBorder="1" applyAlignment="1">
      <alignment horizontal="center" vertical="center" wrapText="1"/>
    </xf>
    <xf numFmtId="0" fontId="8" fillId="3" borderId="24" xfId="12" applyFont="1" applyFill="1" applyBorder="1" applyAlignment="1">
      <alignment horizontal="center" vertical="center" wrapText="1"/>
    </xf>
    <xf numFmtId="0" fontId="8" fillId="3" borderId="43" xfId="12" applyFont="1" applyFill="1" applyBorder="1" applyAlignment="1">
      <alignment horizontal="center" vertical="center" wrapText="1"/>
    </xf>
    <xf numFmtId="0" fontId="8" fillId="3" borderId="41" xfId="12" applyFont="1" applyFill="1" applyBorder="1" applyAlignment="1">
      <alignment horizontal="center" wrapText="1"/>
    </xf>
    <xf numFmtId="0" fontId="10" fillId="3" borderId="42" xfId="12" applyFont="1" applyFill="1" applyBorder="1" applyAlignment="1">
      <alignment horizontal="center" vertical="top"/>
    </xf>
    <xf numFmtId="0" fontId="8" fillId="3" borderId="21" xfId="5" applyFont="1" applyFill="1" applyBorder="1" applyAlignment="1">
      <alignment horizontal="center" vertical="center" wrapText="1"/>
    </xf>
    <xf numFmtId="0" fontId="8" fillId="3" borderId="55" xfId="5" applyFont="1" applyFill="1" applyBorder="1" applyAlignment="1">
      <alignment horizontal="center" vertical="center" wrapText="1"/>
    </xf>
    <xf numFmtId="0" fontId="8" fillId="3" borderId="19" xfId="5" applyFont="1" applyFill="1" applyBorder="1" applyAlignment="1">
      <alignment horizontal="center" vertical="center" wrapText="1"/>
    </xf>
    <xf numFmtId="0" fontId="3" fillId="4" borderId="0" xfId="2" applyFont="1" applyFill="1" applyAlignment="1">
      <alignment horizontal="center" vertical="center" readingOrder="2"/>
    </xf>
    <xf numFmtId="1" fontId="8" fillId="4" borderId="10" xfId="1" applyNumberFormat="1" applyFont="1" applyFill="1" applyBorder="1" applyAlignment="1">
      <alignment horizontal="center" vertical="center"/>
    </xf>
    <xf numFmtId="1" fontId="9" fillId="3" borderId="50" xfId="4" applyFont="1" applyFill="1" applyBorder="1" applyAlignment="1">
      <alignment horizontal="center" vertical="center"/>
    </xf>
    <xf numFmtId="1" fontId="9" fillId="3" borderId="49" xfId="4" applyFont="1" applyFill="1" applyBorder="1" applyAlignment="1">
      <alignment horizontal="center" vertical="center"/>
    </xf>
    <xf numFmtId="1" fontId="9" fillId="3" borderId="51" xfId="4" applyFont="1" applyFill="1" applyBorder="1" applyAlignment="1">
      <alignment horizontal="center" vertical="center"/>
    </xf>
    <xf numFmtId="0" fontId="33" fillId="3" borderId="52" xfId="6" applyFont="1" applyFill="1" applyBorder="1" applyAlignment="1">
      <alignment horizontal="center" vertical="center" wrapText="1"/>
    </xf>
    <xf numFmtId="0" fontId="33" fillId="3" borderId="18" xfId="6" applyFont="1" applyFill="1" applyBorder="1" applyAlignment="1">
      <alignment horizontal="center" vertical="center" wrapText="1"/>
    </xf>
    <xf numFmtId="0" fontId="33" fillId="3" borderId="38" xfId="6" applyFont="1" applyFill="1" applyBorder="1" applyAlignment="1">
      <alignment horizontal="center" vertical="center" wrapText="1"/>
    </xf>
    <xf numFmtId="0" fontId="8" fillId="3" borderId="55" xfId="5" applyFont="1" applyFill="1" applyBorder="1" applyAlignment="1">
      <alignment horizontal="center" vertical="center"/>
    </xf>
    <xf numFmtId="0" fontId="8" fillId="3" borderId="19" xfId="5" applyFont="1" applyFill="1" applyBorder="1" applyAlignment="1">
      <alignment horizontal="center" vertical="center"/>
    </xf>
    <xf numFmtId="0" fontId="24" fillId="0" borderId="0" xfId="1" applyFont="1" applyBorder="1" applyAlignment="1">
      <alignment horizontal="left" vertical="center"/>
    </xf>
    <xf numFmtId="0" fontId="24" fillId="0" borderId="11" xfId="1" applyFont="1" applyBorder="1" applyAlignment="1">
      <alignment horizontal="left" vertical="center"/>
    </xf>
    <xf numFmtId="0" fontId="1" fillId="0" borderId="11" xfId="1" applyBorder="1" applyAlignment="1">
      <alignment horizontal="right" vertical="center"/>
    </xf>
    <xf numFmtId="0" fontId="1" fillId="0" borderId="11" xfId="1" applyFont="1" applyBorder="1" applyAlignment="1">
      <alignment horizontal="right" vertical="center" wrapText="1" readingOrder="2"/>
    </xf>
    <xf numFmtId="0" fontId="24" fillId="0" borderId="11" xfId="1" applyFont="1" applyBorder="1" applyAlignment="1">
      <alignment horizontal="left" vertical="center" wrapText="1"/>
    </xf>
    <xf numFmtId="0" fontId="1" fillId="0" borderId="0" xfId="1" applyFont="1" applyBorder="1" applyAlignment="1">
      <alignment horizontal="right" vertical="center" readingOrder="2"/>
    </xf>
    <xf numFmtId="0" fontId="8" fillId="3" borderId="11" xfId="5" applyFont="1" applyFill="1" applyBorder="1" applyAlignment="1">
      <alignment horizontal="center" vertical="center" wrapText="1"/>
    </xf>
    <xf numFmtId="0" fontId="8" fillId="3" borderId="50" xfId="5" applyFont="1" applyFill="1" applyBorder="1" applyAlignment="1">
      <alignment horizontal="center" vertical="center" wrapText="1"/>
    </xf>
    <xf numFmtId="0" fontId="3" fillId="4" borderId="0" xfId="2" applyFont="1" applyFill="1" applyAlignment="1">
      <alignment horizontal="center" vertical="center" wrapText="1"/>
    </xf>
    <xf numFmtId="1" fontId="5" fillId="3" borderId="57" xfId="4" applyFont="1" applyFill="1" applyBorder="1" applyAlignment="1">
      <alignment horizontal="center" vertical="center"/>
    </xf>
    <xf numFmtId="1" fontId="5" fillId="3" borderId="59" xfId="4" applyFont="1" applyFill="1" applyBorder="1" applyAlignment="1">
      <alignment horizontal="center" vertical="center"/>
    </xf>
    <xf numFmtId="0" fontId="8" fillId="3" borderId="58" xfId="6" applyFont="1" applyFill="1" applyBorder="1" applyAlignment="1">
      <alignment horizontal="center" vertical="center" wrapText="1"/>
    </xf>
    <xf numFmtId="0" fontId="8" fillId="3" borderId="60" xfId="6" applyFont="1" applyFill="1" applyBorder="1" applyAlignment="1">
      <alignment horizontal="center" vertical="center" wrapText="1"/>
    </xf>
    <xf numFmtId="0" fontId="6" fillId="0" borderId="0" xfId="1" applyFont="1" applyBorder="1" applyAlignment="1">
      <alignment horizontal="right" vertical="center" wrapText="1"/>
    </xf>
    <xf numFmtId="0" fontId="18" fillId="0" borderId="0" xfId="1" applyFont="1" applyAlignment="1">
      <alignment horizontal="left" vertical="center" wrapText="1"/>
    </xf>
    <xf numFmtId="1" fontId="5" fillId="3" borderId="7" xfId="4" applyFont="1" applyFill="1" applyBorder="1" applyAlignment="1">
      <alignment horizontal="center" vertical="center"/>
    </xf>
    <xf numFmtId="0" fontId="8" fillId="3" borderId="62" xfId="5" applyFont="1" applyFill="1" applyBorder="1" applyAlignment="1">
      <alignment horizontal="center" vertical="center"/>
    </xf>
    <xf numFmtId="0" fontId="8" fillId="3" borderId="9" xfId="6" applyFont="1" applyFill="1" applyBorder="1" applyAlignment="1">
      <alignment horizontal="center" vertical="center" wrapText="1"/>
    </xf>
    <xf numFmtId="0" fontId="8" fillId="0" borderId="11" xfId="1" applyFont="1" applyBorder="1" applyAlignment="1">
      <alignment horizontal="right" vertical="top" wrapText="1"/>
    </xf>
    <xf numFmtId="0" fontId="24" fillId="0" borderId="11" xfId="1" applyFont="1" applyBorder="1" applyAlignment="1">
      <alignment horizontal="left" vertical="top" wrapText="1"/>
    </xf>
    <xf numFmtId="0" fontId="8" fillId="0" borderId="0" xfId="1" applyFont="1" applyBorder="1" applyAlignment="1">
      <alignment horizontal="right" vertical="center" wrapText="1" readingOrder="2"/>
    </xf>
    <xf numFmtId="0" fontId="24" fillId="0" borderId="0" xfId="1" applyFont="1" applyAlignment="1">
      <alignment horizontal="left" vertical="center" wrapText="1"/>
    </xf>
    <xf numFmtId="0" fontId="8" fillId="0" borderId="0" xfId="1" applyFont="1" applyBorder="1" applyAlignment="1">
      <alignment horizontal="right" vertical="center" wrapText="1"/>
    </xf>
    <xf numFmtId="0" fontId="3" fillId="4" borderId="0" xfId="2" applyFont="1" applyFill="1" applyAlignment="1">
      <alignment horizontal="center" vertical="center" wrapText="1" readingOrder="2"/>
    </xf>
    <xf numFmtId="0" fontId="1" fillId="0" borderId="11" xfId="1" applyFont="1" applyBorder="1" applyAlignment="1">
      <alignment horizontal="right" vertical="center" readingOrder="2"/>
    </xf>
    <xf numFmtId="0" fontId="24" fillId="0" borderId="0" xfId="1" applyFont="1" applyBorder="1" applyAlignment="1">
      <alignment horizontal="left" vertical="center" wrapText="1"/>
    </xf>
    <xf numFmtId="0" fontId="8" fillId="0" borderId="11" xfId="1" applyFont="1" applyBorder="1" applyAlignment="1">
      <alignment horizontal="right" vertical="center" readingOrder="2"/>
    </xf>
    <xf numFmtId="0" fontId="3" fillId="4" borderId="0" xfId="3" applyFont="1" applyFill="1" applyAlignment="1">
      <alignment horizontal="center" vertical="center" readingOrder="2"/>
    </xf>
    <xf numFmtId="0" fontId="8" fillId="0" borderId="0" xfId="1" applyFont="1" applyAlignment="1">
      <alignment horizontal="right" vertical="center" readingOrder="2"/>
    </xf>
    <xf numFmtId="0" fontId="15" fillId="0" borderId="0" xfId="1" applyFont="1" applyAlignment="1">
      <alignment horizontal="left" vertical="center"/>
    </xf>
    <xf numFmtId="0" fontId="24" fillId="0" borderId="0" xfId="1" applyFont="1" applyAlignment="1">
      <alignment horizontal="left" vertical="center"/>
    </xf>
    <xf numFmtId="49" fontId="8" fillId="0" borderId="0" xfId="1" applyNumberFormat="1" applyFont="1" applyAlignment="1">
      <alignment horizontal="right" vertical="center" wrapText="1" readingOrder="2"/>
    </xf>
    <xf numFmtId="49" fontId="8" fillId="0" borderId="0" xfId="1" applyNumberFormat="1" applyFont="1" applyAlignment="1">
      <alignment horizontal="right" vertical="center" readingOrder="2"/>
    </xf>
    <xf numFmtId="0" fontId="8" fillId="3" borderId="52" xfId="5" applyFont="1" applyFill="1" applyBorder="1" applyAlignment="1">
      <alignment horizontal="center" vertical="center"/>
    </xf>
  </cellXfs>
  <cellStyles count="31">
    <cellStyle name="H1" xfId="2"/>
    <cellStyle name="H1 2" xfId="28"/>
    <cellStyle name="H2" xfId="3"/>
    <cellStyle name="H2 2" xfId="29"/>
    <cellStyle name="had" xfId="18"/>
    <cellStyle name="had 2" xfId="24"/>
    <cellStyle name="had0" xfId="19"/>
    <cellStyle name="Had1" xfId="4"/>
    <cellStyle name="Had2" xfId="6"/>
    <cellStyle name="Had3" xfId="5"/>
    <cellStyle name="inxa" xfId="20"/>
    <cellStyle name="inxe" xfId="21"/>
    <cellStyle name="Normal" xfId="0" builtinId="0"/>
    <cellStyle name="Normal 2" xfId="1"/>
    <cellStyle name="Normal 2 2" xfId="11"/>
    <cellStyle name="Normal 2 2 2" xfId="27"/>
    <cellStyle name="Normal_ذوي الاحتياجات-بعد التعديل" xfId="12"/>
    <cellStyle name="NotA" xfId="22"/>
    <cellStyle name="T1" xfId="13"/>
    <cellStyle name="T1 2" xfId="25"/>
    <cellStyle name="T2" xfId="14"/>
    <cellStyle name="T2 3" xfId="30"/>
    <cellStyle name="Total 2" xfId="10"/>
    <cellStyle name="Total1" xfId="17"/>
    <cellStyle name="TXT1" xfId="16"/>
    <cellStyle name="TXT1 2" xfId="26"/>
    <cellStyle name="TXT1_فصل ذوي الإعاقة- 2009" xfId="7"/>
    <cellStyle name="TXT2" xfId="8"/>
    <cellStyle name="TXT3" xfId="9"/>
    <cellStyle name="TXT4" xfId="15"/>
    <cellStyle name="TXT5" xfId="23"/>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customXml" Target="../customXml/item2.xml"/><Relationship Id="rId21" Type="http://schemas.openxmlformats.org/officeDocument/2006/relationships/worksheet" Target="worksheets/sheet18.xml"/><Relationship Id="rId34" Type="http://schemas.openxmlformats.org/officeDocument/2006/relationships/theme" Target="theme/theme1.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externalLink" Target="externalLinks/externalLink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7.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sharedStrings" Target="sharedStrings.xml"/><Relationship Id="rId10" Type="http://schemas.openxmlformats.org/officeDocument/2006/relationships/worksheet" Target="worksheets/sheet9.xml"/><Relationship Id="rId19" Type="http://schemas.openxmlformats.org/officeDocument/2006/relationships/chartsheet" Target="chartsheets/sheet3.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styles" Target="styles.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a:effectLst/>
              </a:rPr>
              <a:t>الأفراد ذوو الصعوبات حسب الجنسية والنوع والبلدية</a:t>
            </a:r>
            <a:endParaRPr lang="en-US" sz="1400">
              <a:effectLst/>
            </a:endParaRPr>
          </a:p>
          <a:p>
            <a:pPr>
              <a:defRPr/>
            </a:pPr>
            <a:r>
              <a:rPr lang="ar-QA" sz="1400" b="1">
                <a:effectLst/>
              </a:rPr>
              <a:t>التعداد العام للسكان والمساكن والمنشآت، أبريل 2010</a:t>
            </a:r>
            <a:endParaRPr lang="en-US" sz="1400">
              <a:effectLst/>
            </a:endParaRPr>
          </a:p>
          <a:p>
            <a:pPr>
              <a:defRPr/>
            </a:pPr>
            <a:r>
              <a:rPr lang="en-US" sz="1200" b="1">
                <a:effectLst/>
                <a:latin typeface="Arial" panose="020B0604020202020204" pitchFamily="34" charset="0"/>
                <a:cs typeface="Arial" panose="020B0604020202020204" pitchFamily="34" charset="0"/>
              </a:rPr>
              <a:t>PEOPLE WITH DIFFICULTIES BY NATIONALITY, GENDER, AND MUNICIPALITY</a:t>
            </a:r>
            <a:endParaRPr lang="en-US" sz="1200">
              <a:effectLst/>
              <a:latin typeface="Arial" panose="020B0604020202020204" pitchFamily="34" charset="0"/>
              <a:cs typeface="Arial" panose="020B0604020202020204" pitchFamily="34" charset="0"/>
            </a:endParaRPr>
          </a:p>
          <a:p>
            <a:pPr>
              <a:defRPr/>
            </a:pPr>
            <a:r>
              <a:rPr lang="en-US" sz="1200">
                <a:effectLst/>
                <a:latin typeface="Arial" panose="020B0604020202020204" pitchFamily="34" charset="0"/>
                <a:cs typeface="Arial" panose="020B0604020202020204" pitchFamily="34" charset="0"/>
              </a:rPr>
              <a:t>POPULATION, HOUSING &amp; ESTABLISHMENTS CENSUS, APRIL 2010</a:t>
            </a:r>
            <a:endParaRPr lang="en-US" sz="1200">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8.6665878369300411E-2"/>
          <c:y val="0.21530560638144774"/>
          <c:w val="0.87519679664615568"/>
          <c:h val="0.65103381920602199"/>
        </c:manualLayout>
      </c:layout>
      <c:barChart>
        <c:barDir val="col"/>
        <c:grouping val="clustered"/>
        <c:varyColors val="0"/>
        <c:ser>
          <c:idx val="0"/>
          <c:order val="0"/>
          <c:tx>
            <c:strRef>
              <c:f>'179'!$B$20</c:f>
              <c:strCache>
                <c:ptCount val="1"/>
                <c:pt idx="0">
                  <c:v>Qatari   قطري</c:v>
                </c:pt>
              </c:strCache>
            </c:strRef>
          </c:tx>
          <c:spPr>
            <a:solidFill>
              <a:srgbClr val="993366"/>
            </a:solidFill>
            <a:ln w="28575">
              <a:noFill/>
            </a:ln>
          </c:spPr>
          <c:invertIfNegative val="0"/>
          <c:cat>
            <c:strRef>
              <c:f>'179'!$A$21:$A$27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'179'!$B$21:$B$27</c:f>
              <c:numCache>
                <c:formatCode>#,##0</c:formatCode>
                <c:ptCount val="7"/>
                <c:pt idx="0">
                  <c:v>1005</c:v>
                </c:pt>
                <c:pt idx="1">
                  <c:v>1540</c:v>
                </c:pt>
                <c:pt idx="2">
                  <c:v>169</c:v>
                </c:pt>
                <c:pt idx="3">
                  <c:v>221</c:v>
                </c:pt>
                <c:pt idx="4">
                  <c:v>95</c:v>
                </c:pt>
                <c:pt idx="5">
                  <c:v>43</c:v>
                </c:pt>
                <c:pt idx="6">
                  <c:v>112</c:v>
                </c:pt>
              </c:numCache>
            </c:numRef>
          </c:val>
          <c:extLst xmlns:c16r2="http://schemas.microsoft.com/office/drawing/2015/06/chart">
            <c:ext xmlns:c16="http://schemas.microsoft.com/office/drawing/2014/chart" uri="{C3380CC4-5D6E-409C-BE32-E72D297353CC}">
              <c16:uniqueId val="{00000000-BB4B-492C-921A-DBEDD1C9C76E}"/>
            </c:ext>
          </c:extLst>
        </c:ser>
        <c:ser>
          <c:idx val="1"/>
          <c:order val="1"/>
          <c:tx>
            <c:strRef>
              <c:f>'179'!$C$20</c:f>
              <c:strCache>
                <c:ptCount val="1"/>
                <c:pt idx="0">
                  <c:v>Non- Qatari   غير قطري </c:v>
                </c:pt>
              </c:strCache>
            </c:strRef>
          </c:tx>
          <c:spPr>
            <a:solidFill>
              <a:schemeClr val="bg1">
                <a:lumMod val="75000"/>
              </a:schemeClr>
            </a:solidFill>
            <a:ln w="28575">
              <a:noFill/>
            </a:ln>
          </c:spPr>
          <c:invertIfNegative val="0"/>
          <c:cat>
            <c:strRef>
              <c:f>'179'!$A$21:$A$27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'179'!$C$21:$C$27</c:f>
              <c:numCache>
                <c:formatCode>#,##0</c:formatCode>
                <c:ptCount val="7"/>
                <c:pt idx="0">
                  <c:v>2197</c:v>
                </c:pt>
                <c:pt idx="1">
                  <c:v>1457</c:v>
                </c:pt>
                <c:pt idx="2">
                  <c:v>382</c:v>
                </c:pt>
                <c:pt idx="3">
                  <c:v>182</c:v>
                </c:pt>
                <c:pt idx="4">
                  <c:v>167</c:v>
                </c:pt>
                <c:pt idx="5">
                  <c:v>20</c:v>
                </c:pt>
                <c:pt idx="6">
                  <c:v>53</c:v>
                </c:pt>
              </c:numCache>
            </c:numRef>
          </c:val>
          <c:extLst xmlns:c16r2="http://schemas.microsoft.com/office/drawing/2015/06/chart">
            <c:ext xmlns:c16="http://schemas.microsoft.com/office/drawing/2014/chart" uri="{C3380CC4-5D6E-409C-BE32-E72D297353CC}">
              <c16:uniqueId val="{00000001-BB4B-492C-921A-DBEDD1C9C76E}"/>
            </c:ext>
          </c:extLst>
        </c:ser>
        <c:dLbls>
          <c:showLegendKey val="0"/>
          <c:showVal val="0"/>
          <c:showCatName val="0"/>
          <c:showSerName val="0"/>
          <c:showPercent val="0"/>
          <c:showBubbleSize val="0"/>
        </c:dLbls>
        <c:gapWidth val="150"/>
        <c:axId val="130574592"/>
        <c:axId val="130580480"/>
      </c:barChart>
      <c:catAx>
        <c:axId val="130574592"/>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130580480"/>
        <c:crosses val="autoZero"/>
        <c:auto val="1"/>
        <c:lblAlgn val="ctr"/>
        <c:lblOffset val="100"/>
        <c:noMultiLvlLbl val="0"/>
      </c:catAx>
      <c:valAx>
        <c:axId val="130580480"/>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30574592"/>
        <c:crosses val="autoZero"/>
        <c:crossBetween val="between"/>
      </c:valAx>
    </c:plotArea>
    <c:legend>
      <c:legendPos val="r"/>
      <c:layout>
        <c:manualLayout>
          <c:xMode val="edge"/>
          <c:yMode val="edge"/>
          <c:x val="0.59908193014334732"/>
          <c:y val="0.16452215773497797"/>
          <c:w val="0.3606286291136685"/>
          <c:h val="4.2070163764740681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600">
                <a:cs typeface="+mn-cs"/>
              </a:rPr>
              <a:t>المسجلون في مراكز ذوي الإعاقة حسب الجنسية ونوع الإعاقة</a:t>
            </a:r>
            <a:endParaRPr lang="en-US" sz="1600">
              <a:cs typeface="+mn-cs"/>
            </a:endParaRPr>
          </a:p>
          <a:p>
            <a:pPr>
              <a:defRPr sz="1400"/>
            </a:pPr>
            <a:r>
              <a:rPr lang="en-US" sz="1200" b="1">
                <a:latin typeface="Arial" pitchFamily="34" charset="0"/>
                <a:cs typeface="Arial" pitchFamily="34" charset="0"/>
              </a:rPr>
              <a:t>REGISTERED AT DISABLED CENTERS BY NATIONALITY</a:t>
            </a:r>
            <a:r>
              <a:rPr lang="en-US" sz="1200" b="1" baseline="0">
                <a:latin typeface="Arial" pitchFamily="34" charset="0"/>
                <a:cs typeface="Arial" pitchFamily="34" charset="0"/>
              </a:rPr>
              <a:t> </a:t>
            </a:r>
            <a:r>
              <a:rPr lang="en-US" sz="1200" b="1">
                <a:latin typeface="Arial" pitchFamily="34" charset="0"/>
                <a:cs typeface="Arial" pitchFamily="34" charset="0"/>
              </a:rPr>
              <a:t>&amp; TYPE OF DISIBALITY</a:t>
            </a:r>
          </a:p>
          <a:p>
            <a:pPr>
              <a:defRPr sz="1400"/>
            </a:pPr>
            <a:r>
              <a:rPr lang="en-US" sz="1200" b="1">
                <a:latin typeface="Arial" pitchFamily="34" charset="0"/>
                <a:cs typeface="Arial" pitchFamily="34" charset="0"/>
              </a:rPr>
              <a:t>2018</a:t>
            </a:r>
            <a:endParaRPr lang="en-US" sz="1200">
              <a:latin typeface="Arial" pitchFamily="34" charset="0"/>
              <a:cs typeface="Arial" pitchFamily="34" charset="0"/>
            </a:endParaRPr>
          </a:p>
        </c:rich>
      </c:tx>
      <c:layout>
        <c:manualLayout>
          <c:xMode val="edge"/>
          <c:yMode val="edge"/>
          <c:x val="0.22833982464031488"/>
          <c:y val="3.3607905708507212E-2"/>
        </c:manualLayout>
      </c:layout>
      <c:overlay val="0"/>
    </c:title>
    <c:autoTitleDeleted val="0"/>
    <c:plotArea>
      <c:layout>
        <c:manualLayout>
          <c:layoutTarget val="inner"/>
          <c:xMode val="edge"/>
          <c:yMode val="edge"/>
          <c:x val="0.24691618833613324"/>
          <c:y val="0.19843336585821963"/>
          <c:w val="0.69800145959973625"/>
          <c:h val="0.7296511599242308"/>
        </c:manualLayout>
      </c:layout>
      <c:barChart>
        <c:barDir val="bar"/>
        <c:grouping val="clustered"/>
        <c:varyColors val="0"/>
        <c:ser>
          <c:idx val="1"/>
          <c:order val="0"/>
          <c:tx>
            <c:strRef>
              <c:f>'189'!$C$27</c:f>
              <c:strCache>
                <c:ptCount val="1"/>
                <c:pt idx="0">
                  <c:v>Non-Qataris   غير قطريين</c:v>
                </c:pt>
              </c:strCache>
            </c:strRef>
          </c:tx>
          <c:spPr>
            <a:solidFill>
              <a:schemeClr val="bg1">
                <a:lumMod val="75000"/>
              </a:schemeClr>
            </a:solidFill>
          </c:spPr>
          <c:invertIfNegative val="0"/>
          <c:cat>
            <c:strRef>
              <c:f>'189'!$A$28:$A$38</c:f>
              <c:strCache>
                <c:ptCount val="11"/>
                <c:pt idx="0">
                  <c:v>أخرى
Other</c:v>
                </c:pt>
                <c:pt idx="1">
                  <c:v>إعاقة نفسية واجتماعية
Psycho-Social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c:v>
                </c:pt>
                <c:pt idx="10">
                  <c:v>إعاقة حركية
Physical Disability</c:v>
                </c:pt>
              </c:strCache>
            </c:strRef>
          </c:cat>
          <c:val>
            <c:numRef>
              <c:f>'189'!$C$28:$C$38</c:f>
              <c:numCache>
                <c:formatCode>#,##0</c:formatCode>
                <c:ptCount val="11"/>
                <c:pt idx="0">
                  <c:v>273</c:v>
                </c:pt>
                <c:pt idx="1">
                  <c:v>28</c:v>
                </c:pt>
                <c:pt idx="2">
                  <c:v>381</c:v>
                </c:pt>
                <c:pt idx="3">
                  <c:v>197</c:v>
                </c:pt>
                <c:pt idx="4">
                  <c:v>1147</c:v>
                </c:pt>
                <c:pt idx="5">
                  <c:v>475</c:v>
                </c:pt>
                <c:pt idx="6">
                  <c:v>725</c:v>
                </c:pt>
                <c:pt idx="7">
                  <c:v>656</c:v>
                </c:pt>
                <c:pt idx="8">
                  <c:v>1313</c:v>
                </c:pt>
                <c:pt idx="9">
                  <c:v>1391</c:v>
                </c:pt>
                <c:pt idx="10">
                  <c:v>1029</c:v>
                </c:pt>
              </c:numCache>
            </c:numRef>
          </c:val>
          <c:extLst xmlns:c16r2="http://schemas.microsoft.com/office/drawing/2015/06/chart">
            <c:ext xmlns:c16="http://schemas.microsoft.com/office/drawing/2014/chart" uri="{C3380CC4-5D6E-409C-BE32-E72D297353CC}">
              <c16:uniqueId val="{00000000-F143-4278-9B84-68A88CA90F03}"/>
            </c:ext>
          </c:extLst>
        </c:ser>
        <c:ser>
          <c:idx val="0"/>
          <c:order val="1"/>
          <c:tx>
            <c:strRef>
              <c:f>'189'!$B$27</c:f>
              <c:strCache>
                <c:ptCount val="1"/>
                <c:pt idx="0">
                  <c:v>Qataris   قطريون</c:v>
                </c:pt>
              </c:strCache>
            </c:strRef>
          </c:tx>
          <c:spPr>
            <a:solidFill>
              <a:srgbClr val="993366"/>
            </a:solidFill>
          </c:spPr>
          <c:invertIfNegative val="0"/>
          <c:cat>
            <c:strRef>
              <c:f>'189'!$A$28:$A$38</c:f>
              <c:strCache>
                <c:ptCount val="11"/>
                <c:pt idx="0">
                  <c:v>أخرى
Other</c:v>
                </c:pt>
                <c:pt idx="1">
                  <c:v>إعاقة نفسية واجتماعية
Psycho-Social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c:v>
                </c:pt>
                <c:pt idx="10">
                  <c:v>إعاقة حركية
Physical Disability</c:v>
                </c:pt>
              </c:strCache>
            </c:strRef>
          </c:cat>
          <c:val>
            <c:numRef>
              <c:f>'189'!$B$28:$B$38</c:f>
              <c:numCache>
                <c:formatCode>#,##0</c:formatCode>
                <c:ptCount val="11"/>
                <c:pt idx="0">
                  <c:v>376</c:v>
                </c:pt>
                <c:pt idx="1">
                  <c:v>25</c:v>
                </c:pt>
                <c:pt idx="2">
                  <c:v>459</c:v>
                </c:pt>
                <c:pt idx="3">
                  <c:v>139</c:v>
                </c:pt>
                <c:pt idx="4">
                  <c:v>896</c:v>
                </c:pt>
                <c:pt idx="5">
                  <c:v>415</c:v>
                </c:pt>
                <c:pt idx="6">
                  <c:v>559</c:v>
                </c:pt>
                <c:pt idx="7">
                  <c:v>937</c:v>
                </c:pt>
                <c:pt idx="8">
                  <c:v>1869</c:v>
                </c:pt>
                <c:pt idx="9">
                  <c:v>1340</c:v>
                </c:pt>
                <c:pt idx="10">
                  <c:v>1515</c:v>
                </c:pt>
              </c:numCache>
            </c:numRef>
          </c:val>
          <c:extLst xmlns:c16r2="http://schemas.microsoft.com/office/drawing/2015/06/chart">
            <c:ext xmlns:c16="http://schemas.microsoft.com/office/drawing/2014/chart" uri="{C3380CC4-5D6E-409C-BE32-E72D297353CC}">
              <c16:uniqueId val="{00000001-F143-4278-9B84-68A88CA90F03}"/>
            </c:ext>
          </c:extLst>
        </c:ser>
        <c:dLbls>
          <c:dLblPos val="outEnd"/>
          <c:showLegendKey val="0"/>
          <c:showVal val="1"/>
          <c:showCatName val="0"/>
          <c:showSerName val="0"/>
          <c:showPercent val="0"/>
          <c:showBubbleSize val="0"/>
        </c:dLbls>
        <c:gapWidth val="91"/>
        <c:axId val="130800256"/>
        <c:axId val="130818432"/>
      </c:barChart>
      <c:catAx>
        <c:axId val="130800256"/>
        <c:scaling>
          <c:orientation val="minMax"/>
        </c:scaling>
        <c:delete val="0"/>
        <c:axPos val="l"/>
        <c:majorGridlines>
          <c:spPr>
            <a:ln w="15875">
              <a:solidFill>
                <a:schemeClr val="bg1">
                  <a:lumMod val="75000"/>
                </a:schemeClr>
              </a:solidFill>
            </a:ln>
          </c:spPr>
        </c:majorGridlines>
        <c:numFmt formatCode="General" sourceLinked="0"/>
        <c:majorTickMark val="none"/>
        <c:minorTickMark val="none"/>
        <c:tickLblPos val="nextTo"/>
        <c:txPr>
          <a:bodyPr/>
          <a:lstStyle/>
          <a:p>
            <a:pPr>
              <a:defRPr sz="1100">
                <a:latin typeface="Arial" pitchFamily="34" charset="0"/>
                <a:cs typeface="Arial" pitchFamily="34" charset="0"/>
              </a:defRPr>
            </a:pPr>
            <a:endParaRPr lang="en-US"/>
          </a:p>
        </c:txPr>
        <c:crossAx val="130818432"/>
        <c:crosses val="autoZero"/>
        <c:auto val="1"/>
        <c:lblAlgn val="r"/>
        <c:lblOffset val="100"/>
        <c:noMultiLvlLbl val="0"/>
      </c:catAx>
      <c:valAx>
        <c:axId val="130818432"/>
        <c:scaling>
          <c:orientation val="minMax"/>
        </c:scaling>
        <c:delete val="0"/>
        <c:axPos val="b"/>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30800256"/>
        <c:crosses val="autoZero"/>
        <c:crossBetween val="between"/>
      </c:valAx>
    </c:plotArea>
    <c:legend>
      <c:legendPos val="r"/>
      <c:layout>
        <c:manualLayout>
          <c:xMode val="edge"/>
          <c:yMode val="edge"/>
          <c:x val="0.63652931354096698"/>
          <c:y val="0.14472231651678608"/>
          <c:w val="0.34215356223944482"/>
          <c:h val="4.7265858675375132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cs typeface="+mn-cs"/>
              </a:rPr>
              <a:t>المسجلون في مراكز ذوي الإعاقة حسب الجنسية والفئات</a:t>
            </a:r>
            <a:r>
              <a:rPr lang="ar-QA" sz="1400" baseline="0">
                <a:cs typeface="+mn-cs"/>
              </a:rPr>
              <a:t> العمرية</a:t>
            </a:r>
            <a:r>
              <a:rPr lang="ar-SA" sz="1400" baseline="0">
                <a:cs typeface="+mn-cs"/>
              </a:rPr>
              <a:t> </a:t>
            </a:r>
            <a:endParaRPr lang="en-US" sz="1400">
              <a:cs typeface="+mn-cs"/>
            </a:endParaRPr>
          </a:p>
          <a:p>
            <a:pPr>
              <a:defRPr sz="1400"/>
            </a:pPr>
            <a:r>
              <a:rPr lang="en-US" sz="1200" b="1">
                <a:latin typeface="Arial" pitchFamily="34" charset="0"/>
                <a:cs typeface="Arial" pitchFamily="34" charset="0"/>
              </a:rPr>
              <a:t>REGISTERED  AT DISABLED CENTERS BY NATIONALITY&amp; AGE GROUPS</a:t>
            </a:r>
          </a:p>
          <a:p>
            <a:pPr>
              <a:defRPr sz="1400"/>
            </a:pPr>
            <a:r>
              <a:rPr lang="en-US" sz="1200" b="1">
                <a:latin typeface="Arial" pitchFamily="34" charset="0"/>
                <a:cs typeface="Arial" pitchFamily="34" charset="0"/>
              </a:rPr>
              <a:t>2018</a:t>
            </a:r>
            <a:endParaRPr lang="en-US" sz="1200">
              <a:latin typeface="Arial" pitchFamily="34" charset="0"/>
              <a:cs typeface="Arial" pitchFamily="34" charset="0"/>
            </a:endParaRPr>
          </a:p>
        </c:rich>
      </c:tx>
      <c:layout>
        <c:manualLayout>
          <c:xMode val="edge"/>
          <c:yMode val="edge"/>
          <c:x val="0.23393165085133646"/>
          <c:y val="3.3385498174230574E-2"/>
        </c:manualLayout>
      </c:layout>
      <c:overlay val="0"/>
    </c:title>
    <c:autoTitleDeleted val="0"/>
    <c:plotArea>
      <c:layout>
        <c:manualLayout>
          <c:layoutTarget val="inner"/>
          <c:xMode val="edge"/>
          <c:yMode val="edge"/>
          <c:x val="7.8474708097576118E-2"/>
          <c:y val="0.20488894356955381"/>
          <c:w val="0.87792717207277715"/>
          <c:h val="0.67818786620341276"/>
        </c:manualLayout>
      </c:layout>
      <c:barChart>
        <c:barDir val="col"/>
        <c:grouping val="clustered"/>
        <c:varyColors val="0"/>
        <c:ser>
          <c:idx val="0"/>
          <c:order val="0"/>
          <c:tx>
            <c:strRef>
              <c:f>'191'!$B$26</c:f>
              <c:strCache>
                <c:ptCount val="1"/>
                <c:pt idx="0">
                  <c:v>Qataris   قطريون</c:v>
                </c:pt>
              </c:strCache>
            </c:strRef>
          </c:tx>
          <c:spPr>
            <a:solidFill>
              <a:srgbClr val="993366"/>
            </a:solidFill>
            <a:ln>
              <a:noFill/>
            </a:ln>
          </c:spPr>
          <c:invertIfNegative val="0"/>
          <c:dLbls>
            <c:dLbl>
              <c:idx val="0"/>
              <c:layout>
                <c:manualLayout>
                  <c:x val="-5.4618475968193124E-3"/>
                  <c:y val="0"/>
                </c:manualLayout>
              </c:layout>
              <c:dLblPos val="outEnd"/>
              <c:showLegendKey val="0"/>
              <c:showVal val="1"/>
              <c:showCatName val="0"/>
              <c:showSerName val="0"/>
              <c:showPercent val="0"/>
              <c:showBubbleSize val="0"/>
            </c:dLbl>
            <c:dLbl>
              <c:idx val="1"/>
              <c:layout>
                <c:manualLayout>
                  <c:x val="-8.1927713952289691E-3"/>
                  <c:y val="3.819400322405998E-17"/>
                </c:manualLayout>
              </c:layout>
              <c:dLblPos val="outEnd"/>
              <c:showLegendKey val="0"/>
              <c:showVal val="1"/>
              <c:showCatName val="0"/>
              <c:showSerName val="0"/>
              <c:showPercent val="0"/>
              <c:showBubbleSize val="0"/>
            </c:dLbl>
            <c:dLbl>
              <c:idx val="2"/>
              <c:layout>
                <c:manualLayout>
                  <c:x val="-9.5582332944337718E-3"/>
                  <c:y val="0"/>
                </c:manualLayout>
              </c:layout>
              <c:dLblPos val="outEnd"/>
              <c:showLegendKey val="0"/>
              <c:showVal val="1"/>
              <c:showCatName val="0"/>
              <c:showSerName val="0"/>
              <c:showPercent val="0"/>
              <c:showBubbleSize val="0"/>
            </c:dLbl>
            <c:dLblPos val="outEnd"/>
            <c:showLegendKey val="0"/>
            <c:showVal val="1"/>
            <c:showCatName val="0"/>
            <c:showSerName val="0"/>
            <c:showPercent val="0"/>
            <c:showBubbleSize val="0"/>
            <c:showLeaderLines val="0"/>
          </c:dLbls>
          <c:cat>
            <c:strRef>
              <c:f>'191'!$A$27:$A$40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'191'!$B$27:$B$40</c:f>
              <c:numCache>
                <c:formatCode>#,##0</c:formatCode>
                <c:ptCount val="14"/>
                <c:pt idx="0">
                  <c:v>336</c:v>
                </c:pt>
                <c:pt idx="1">
                  <c:v>1566</c:v>
                </c:pt>
                <c:pt idx="2">
                  <c:v>1403</c:v>
                </c:pt>
                <c:pt idx="3">
                  <c:v>1312</c:v>
                </c:pt>
                <c:pt idx="4">
                  <c:v>708</c:v>
                </c:pt>
                <c:pt idx="5">
                  <c:v>534</c:v>
                </c:pt>
                <c:pt idx="6">
                  <c:v>456</c:v>
                </c:pt>
                <c:pt idx="7">
                  <c:v>374</c:v>
                </c:pt>
                <c:pt idx="8">
                  <c:v>324</c:v>
                </c:pt>
                <c:pt idx="9">
                  <c:v>303</c:v>
                </c:pt>
                <c:pt idx="10">
                  <c:v>284</c:v>
                </c:pt>
                <c:pt idx="11">
                  <c:v>228</c:v>
                </c:pt>
                <c:pt idx="12">
                  <c:v>250</c:v>
                </c:pt>
                <c:pt idx="13">
                  <c:v>452</c:v>
                </c:pt>
              </c:numCache>
            </c:numRef>
          </c:val>
          <c:extLst xmlns:c16r2="http://schemas.microsoft.com/office/drawing/2015/06/chart">
            <c:ext xmlns:c16="http://schemas.microsoft.com/office/drawing/2014/chart" uri="{C3380CC4-5D6E-409C-BE32-E72D297353CC}">
              <c16:uniqueId val="{00000000-A5FD-4285-B04E-DAC55D5BA894}"/>
            </c:ext>
          </c:extLst>
        </c:ser>
        <c:ser>
          <c:idx val="1"/>
          <c:order val="1"/>
          <c:tx>
            <c:strRef>
              <c:f>'191'!$C$26</c:f>
              <c:strCache>
                <c:ptCount val="1"/>
                <c:pt idx="0">
                  <c:v>Non-Qataris   غير قطريين</c:v>
                </c:pt>
              </c:strCache>
            </c:strRef>
          </c:tx>
          <c:spPr>
            <a:solidFill>
              <a:schemeClr val="bg1">
                <a:lumMod val="75000"/>
              </a:schemeClr>
            </a:solidFill>
            <a:ln>
              <a:noFill/>
            </a:ln>
          </c:spPr>
          <c:invertIfNegative val="0"/>
          <c:dLbls>
            <c:dLbl>
              <c:idx val="3"/>
              <c:layout>
                <c:manualLayout>
                  <c:x val="6.8273094960241403E-3"/>
                  <c:y val="0"/>
                </c:manualLayout>
              </c:layout>
              <c:dLblPos val="outEnd"/>
              <c:showLegendKey val="0"/>
              <c:showVal val="1"/>
              <c:showCatName val="0"/>
              <c:showSerName val="0"/>
              <c:showPercent val="0"/>
              <c:showBubbleSize val="0"/>
            </c:dLbl>
            <c:dLbl>
              <c:idx val="4"/>
              <c:layout>
                <c:manualLayout>
                  <c:x val="2.7309237984096562E-3"/>
                  <c:y val="-1.6404199475065617E-7"/>
                </c:manualLayout>
              </c:layout>
              <c:dLblPos val="outEnd"/>
              <c:showLegendKey val="0"/>
              <c:showVal val="1"/>
              <c:showCatName val="0"/>
              <c:showSerName val="0"/>
              <c:showPercent val="0"/>
              <c:showBubbleSize val="0"/>
            </c:dLbl>
            <c:dLbl>
              <c:idx val="5"/>
              <c:layout>
                <c:manualLayout>
                  <c:x val="4.0963856976144845E-3"/>
                  <c:y val="0"/>
                </c:manualLayout>
              </c:layout>
              <c:dLblPos val="outEnd"/>
              <c:showLegendKey val="0"/>
              <c:showVal val="1"/>
              <c:showCatName val="0"/>
              <c:showSerName val="0"/>
              <c:showPercent val="0"/>
              <c:showBubbleSize val="0"/>
            </c:dLbl>
            <c:dLbl>
              <c:idx val="6"/>
              <c:layout>
                <c:manualLayout>
                  <c:x val="4.0963856976144845E-3"/>
                  <c:y val="0"/>
                </c:manualLayout>
              </c:layout>
              <c:dLblPos val="outEnd"/>
              <c:showLegendKey val="0"/>
              <c:showVal val="1"/>
              <c:showCatName val="0"/>
              <c:showSerName val="0"/>
              <c:showPercent val="0"/>
              <c:showBubbleSize val="0"/>
            </c:dLbl>
            <c:dLbl>
              <c:idx val="7"/>
              <c:layout>
                <c:manualLayout>
                  <c:x val="2.7309237984096562E-3"/>
                  <c:y val="0"/>
                </c:manualLayout>
              </c:layout>
              <c:dLblPos val="outEnd"/>
              <c:showLegendKey val="0"/>
              <c:showVal val="1"/>
              <c:showCatName val="0"/>
              <c:showSerName val="0"/>
              <c:showPercent val="0"/>
              <c:showBubbleSize val="0"/>
            </c:dLbl>
            <c:dLbl>
              <c:idx val="8"/>
              <c:layout>
                <c:manualLayout>
                  <c:x val="4.0963856976144845E-3"/>
                  <c:y val="0"/>
                </c:manualLayout>
              </c:layout>
              <c:dLblPos val="outEnd"/>
              <c:showLegendKey val="0"/>
              <c:showVal val="1"/>
              <c:showCatName val="0"/>
              <c:showSerName val="0"/>
              <c:showPercent val="0"/>
              <c:showBubbleSize val="0"/>
            </c:dLbl>
            <c:dLbl>
              <c:idx val="9"/>
              <c:layout>
                <c:manualLayout>
                  <c:x val="4.0963856976144845E-3"/>
                  <c:y val="0"/>
                </c:manualLayout>
              </c:layout>
              <c:dLblPos val="outEnd"/>
              <c:showLegendKey val="0"/>
              <c:showVal val="1"/>
              <c:showCatName val="0"/>
              <c:showSerName val="0"/>
              <c:showPercent val="0"/>
              <c:showBubbleSize val="0"/>
            </c:dLbl>
            <c:dLbl>
              <c:idx val="10"/>
              <c:layout>
                <c:manualLayout>
                  <c:x val="4.0963856976143839E-3"/>
                  <c:y val="0"/>
                </c:manualLayout>
              </c:layout>
              <c:dLblPos val="outEnd"/>
              <c:showLegendKey val="0"/>
              <c:showVal val="1"/>
              <c:showCatName val="0"/>
              <c:showSerName val="0"/>
              <c:showPercent val="0"/>
              <c:showBubbleSize val="0"/>
            </c:dLbl>
            <c:dLbl>
              <c:idx val="13"/>
              <c:layout>
                <c:manualLayout>
                  <c:x val="2.7309237984096562E-3"/>
                  <c:y val="0"/>
                </c:manualLayout>
              </c:layout>
              <c:dLblPos val="outEnd"/>
              <c:showLegendKey val="0"/>
              <c:showVal val="1"/>
              <c:showCatName val="0"/>
              <c:showSerName val="0"/>
              <c:showPercent val="0"/>
              <c:showBubbleSize val="0"/>
            </c:dLbl>
            <c:dLblPos val="outEnd"/>
            <c:showLegendKey val="0"/>
            <c:showVal val="1"/>
            <c:showCatName val="0"/>
            <c:showSerName val="0"/>
            <c:showPercent val="0"/>
            <c:showBubbleSize val="0"/>
            <c:showLeaderLines val="0"/>
          </c:dLbls>
          <c:cat>
            <c:strRef>
              <c:f>'191'!$A$27:$A$40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'191'!$C$27:$C$40</c:f>
              <c:numCache>
                <c:formatCode>#,##0</c:formatCode>
                <c:ptCount val="14"/>
                <c:pt idx="0">
                  <c:v>556</c:v>
                </c:pt>
                <c:pt idx="1">
                  <c:v>1796</c:v>
                </c:pt>
                <c:pt idx="2">
                  <c:v>1509</c:v>
                </c:pt>
                <c:pt idx="3">
                  <c:v>1168</c:v>
                </c:pt>
                <c:pt idx="4">
                  <c:v>588</c:v>
                </c:pt>
                <c:pt idx="5">
                  <c:v>474</c:v>
                </c:pt>
                <c:pt idx="6">
                  <c:v>379</c:v>
                </c:pt>
                <c:pt idx="7">
                  <c:v>309</c:v>
                </c:pt>
                <c:pt idx="8">
                  <c:v>226</c:v>
                </c:pt>
                <c:pt idx="9">
                  <c:v>173</c:v>
                </c:pt>
                <c:pt idx="10">
                  <c:v>127</c:v>
                </c:pt>
                <c:pt idx="11">
                  <c:v>79</c:v>
                </c:pt>
                <c:pt idx="12">
                  <c:v>90</c:v>
                </c:pt>
                <c:pt idx="13">
                  <c:v>141</c:v>
                </c:pt>
              </c:numCache>
            </c:numRef>
          </c:val>
          <c:extLst xmlns:c16r2="http://schemas.microsoft.com/office/drawing/2015/06/chart">
            <c:ext xmlns:c16="http://schemas.microsoft.com/office/drawing/2014/chart" uri="{C3380CC4-5D6E-409C-BE32-E72D297353CC}">
              <c16:uniqueId val="{00000001-A5FD-4285-B04E-DAC55D5BA894}"/>
            </c:ext>
          </c:extLst>
        </c:ser>
        <c:dLbls>
          <c:dLblPos val="outEnd"/>
          <c:showLegendKey val="0"/>
          <c:showVal val="1"/>
          <c:showCatName val="0"/>
          <c:showSerName val="0"/>
          <c:showPercent val="0"/>
          <c:showBubbleSize val="0"/>
        </c:dLbls>
        <c:gapWidth val="150"/>
        <c:axId val="131301376"/>
        <c:axId val="131302912"/>
      </c:barChart>
      <c:catAx>
        <c:axId val="131301376"/>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rtl="0">
              <a:defRPr sz="1000">
                <a:latin typeface="Arial" pitchFamily="34" charset="0"/>
                <a:cs typeface="Arial" pitchFamily="34" charset="0"/>
              </a:defRPr>
            </a:pPr>
            <a:endParaRPr lang="en-US"/>
          </a:p>
        </c:txPr>
        <c:crossAx val="131302912"/>
        <c:crosses val="autoZero"/>
        <c:auto val="1"/>
        <c:lblAlgn val="ctr"/>
        <c:lblOffset val="100"/>
        <c:noMultiLvlLbl val="0"/>
      </c:catAx>
      <c:valAx>
        <c:axId val="131302912"/>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31301376"/>
        <c:crosses val="autoZero"/>
        <c:crossBetween val="between"/>
      </c:valAx>
    </c:plotArea>
    <c:legend>
      <c:legendPos val="r"/>
      <c:layout>
        <c:manualLayout>
          <c:xMode val="edge"/>
          <c:yMode val="edge"/>
          <c:x val="0.55806857887241235"/>
          <c:y val="0.14991240157480315"/>
          <c:w val="0.39816062605675456"/>
          <c:h val="5.1149606299212586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&amp;C&amp;"Arial,Regular"Graph No. (42)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31496062992125984" right="0.31496062992125984" top="0.74803149606299213" bottom="0.74803149606299213" header="0" footer="0"/>
  <pageSetup paperSize="9" orientation="landscape" r:id="rId1"/>
  <headerFooter>
    <oddFooter>&amp;C&amp;"Arial,Regular"Graph No. (43)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(44)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a:extLst>
            <a:ext uri="{FF2B5EF4-FFF2-40B4-BE49-F238E27FC236}">
              <a16:creationId xmlns="" xmlns:a16="http://schemas.microsoft.com/office/drawing/2014/main" id="{00000000-0008-0000-0000-000003000000}"/>
            </a:ext>
          </a:extLst>
        </xdr:cNvPr>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ذوو الإعاقة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68034</xdr:colOff>
      <xdr:row>0</xdr:row>
      <xdr:rowOff>9720</xdr:rowOff>
    </xdr:from>
    <xdr:to>
      <xdr:col>0</xdr:col>
      <xdr:colOff>4963883</xdr:colOff>
      <xdr:row>6</xdr:row>
      <xdr:rowOff>447870</xdr:rowOff>
    </xdr:to>
    <xdr:pic>
      <xdr:nvPicPr>
        <xdr:cNvPr id="4" name="Picture 5" descr="ORNA430.WMF">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10032824406" y="-1120839"/>
          <a:ext cx="2634732" cy="48958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485775</xdr:colOff>
      <xdr:row>0</xdr:row>
      <xdr:rowOff>95250</xdr:rowOff>
    </xdr:from>
    <xdr:to>
      <xdr:col>12</xdr:col>
      <xdr:colOff>1171575</xdr:colOff>
      <xdr:row>2</xdr:row>
      <xdr:rowOff>323850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875900" y="952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1276350</xdr:colOff>
      <xdr:row>0</xdr:row>
      <xdr:rowOff>76200</xdr:rowOff>
    </xdr:from>
    <xdr:to>
      <xdr:col>10</xdr:col>
      <xdr:colOff>1962150</xdr:colOff>
      <xdr:row>2</xdr:row>
      <xdr:rowOff>304800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6652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1657350</xdr:colOff>
      <xdr:row>0</xdr:row>
      <xdr:rowOff>66675</xdr:rowOff>
    </xdr:from>
    <xdr:to>
      <xdr:col>10</xdr:col>
      <xdr:colOff>2343150</xdr:colOff>
      <xdr:row>2</xdr:row>
      <xdr:rowOff>295275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5700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1171575</xdr:colOff>
      <xdr:row>0</xdr:row>
      <xdr:rowOff>76200</xdr:rowOff>
    </xdr:from>
    <xdr:to>
      <xdr:col>10</xdr:col>
      <xdr:colOff>1857375</xdr:colOff>
      <xdr:row>2</xdr:row>
      <xdr:rowOff>304800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5700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1838325</xdr:colOff>
      <xdr:row>0</xdr:row>
      <xdr:rowOff>76200</xdr:rowOff>
    </xdr:from>
    <xdr:to>
      <xdr:col>10</xdr:col>
      <xdr:colOff>2524125</xdr:colOff>
      <xdr:row>3</xdr:row>
      <xdr:rowOff>76200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094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1162050</xdr:colOff>
      <xdr:row>0</xdr:row>
      <xdr:rowOff>66675</xdr:rowOff>
    </xdr:from>
    <xdr:to>
      <xdr:col>10</xdr:col>
      <xdr:colOff>1847850</xdr:colOff>
      <xdr:row>2</xdr:row>
      <xdr:rowOff>295275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5713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10006853" cy="6084794"/>
    <xdr:graphicFrame macro="">
      <xdr:nvGraphicFramePr>
        <xdr:cNvPr id="2" name="Chart 1">
          <a:extLst>
            <a:ext uri="{FF2B5EF4-FFF2-40B4-BE49-F238E27FC236}">
              <a16:creationId xmlns=""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0.00507</cdr:x>
      <cdr:y>0.00833</cdr:y>
    </cdr:from>
    <cdr:to>
      <cdr:x>0.07353</cdr:x>
      <cdr:y>0.12083</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10</xdr:col>
      <xdr:colOff>1104900</xdr:colOff>
      <xdr:row>39</xdr:row>
      <xdr:rowOff>0</xdr:rowOff>
    </xdr:from>
    <xdr:to>
      <xdr:col>11</xdr:col>
      <xdr:colOff>3810</xdr:colOff>
      <xdr:row>41</xdr:row>
      <xdr:rowOff>1493</xdr:rowOff>
    </xdr:to>
    <xdr:pic>
      <xdr:nvPicPr>
        <xdr:cNvPr id="2" name="Picture 1" descr="Ministry of Development Planning and Statistics.jpg">
          <a:extLst>
            <a:ext uri="{FF2B5EF4-FFF2-40B4-BE49-F238E27FC236}">
              <a16:creationId xmlns=""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stretch>
          <a:fillRect/>
        </a:stretch>
      </xdr:blipFill>
      <xdr:spPr>
        <a:xfrm>
          <a:off x="10230745350" y="66675"/>
          <a:ext cx="3810" cy="626333"/>
        </a:xfrm>
        <a:prstGeom prst="rect">
          <a:avLst/>
        </a:prstGeom>
      </xdr:spPr>
    </xdr:pic>
    <xdr:clientData/>
  </xdr:twoCellAnchor>
  <xdr:twoCellAnchor editAs="oneCell">
    <xdr:from>
      <xdr:col>10</xdr:col>
      <xdr:colOff>1104900</xdr:colOff>
      <xdr:row>0</xdr:row>
      <xdr:rowOff>66675</xdr:rowOff>
    </xdr:from>
    <xdr:to>
      <xdr:col>11</xdr:col>
      <xdr:colOff>3810</xdr:colOff>
      <xdr:row>3</xdr:row>
      <xdr:rowOff>30068</xdr:rowOff>
    </xdr:to>
    <xdr:pic>
      <xdr:nvPicPr>
        <xdr:cNvPr id="3" name="Picture 2" descr="Ministry of Development Planning and Statistics.jpg">
          <a:extLst>
            <a:ext uri="{FF2B5EF4-FFF2-40B4-BE49-F238E27FC236}">
              <a16:creationId xmlns=""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10231172070" y="66675"/>
          <a:ext cx="742950" cy="626333"/>
        </a:xfrm>
        <a:prstGeom prst="rect">
          <a:avLst/>
        </a:prstGeom>
      </xdr:spPr>
    </xdr:pic>
    <xdr:clientData/>
  </xdr:twoCellAnchor>
  <xdr:twoCellAnchor editAs="oneCell">
    <xdr:from>
      <xdr:col>16</xdr:col>
      <xdr:colOff>1247775</xdr:colOff>
      <xdr:row>0</xdr:row>
      <xdr:rowOff>85725</xdr:rowOff>
    </xdr:from>
    <xdr:to>
      <xdr:col>16</xdr:col>
      <xdr:colOff>1933575</xdr:colOff>
      <xdr:row>3</xdr:row>
      <xdr:rowOff>85725</xdr:rowOff>
    </xdr:to>
    <xdr:pic>
      <xdr:nvPicPr>
        <xdr:cNvPr id="4"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77380350"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1104900</xdr:colOff>
      <xdr:row>0</xdr:row>
      <xdr:rowOff>85725</xdr:rowOff>
    </xdr:from>
    <xdr:to>
      <xdr:col>10</xdr:col>
      <xdr:colOff>1790700</xdr:colOff>
      <xdr:row>3</xdr:row>
      <xdr:rowOff>85725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590400"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2295525</xdr:colOff>
      <xdr:row>0</xdr:row>
      <xdr:rowOff>466724</xdr:rowOff>
    </xdr:from>
    <xdr:to>
      <xdr:col>2</xdr:col>
      <xdr:colOff>304800</xdr:colOff>
      <xdr:row>2</xdr:row>
      <xdr:rowOff>238124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8000725" y="466724"/>
          <a:ext cx="866775" cy="86677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0.00546</cdr:x>
      <cdr:y>0.00833</cdr:y>
    </cdr:from>
    <cdr:to>
      <cdr:x>0.0792</cdr:x>
      <cdr:y>0.12083</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10</xdr:col>
      <xdr:colOff>1352550</xdr:colOff>
      <xdr:row>0</xdr:row>
      <xdr:rowOff>76200</xdr:rowOff>
    </xdr:from>
    <xdr:to>
      <xdr:col>10</xdr:col>
      <xdr:colOff>2038350</xdr:colOff>
      <xdr:row>3</xdr:row>
      <xdr:rowOff>76200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5332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771525</xdr:colOff>
      <xdr:row>0</xdr:row>
      <xdr:rowOff>76200</xdr:rowOff>
    </xdr:from>
    <xdr:to>
      <xdr:col>13</xdr:col>
      <xdr:colOff>1457325</xdr:colOff>
      <xdr:row>2</xdr:row>
      <xdr:rowOff>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19962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962025</xdr:colOff>
      <xdr:row>0</xdr:row>
      <xdr:rowOff>76200</xdr:rowOff>
    </xdr:from>
    <xdr:to>
      <xdr:col>10</xdr:col>
      <xdr:colOff>1647825</xdr:colOff>
      <xdr:row>2</xdr:row>
      <xdr:rowOff>76200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4747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13</xdr:col>
      <xdr:colOff>942975</xdr:colOff>
      <xdr:row>0</xdr:row>
      <xdr:rowOff>76200</xdr:rowOff>
    </xdr:from>
    <xdr:to>
      <xdr:col>13</xdr:col>
      <xdr:colOff>1628775</xdr:colOff>
      <xdr:row>2</xdr:row>
      <xdr:rowOff>47625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091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962025</xdr:colOff>
      <xdr:row>0</xdr:row>
      <xdr:rowOff>104775</xdr:rowOff>
    </xdr:from>
    <xdr:to>
      <xdr:col>10</xdr:col>
      <xdr:colOff>1647825</xdr:colOff>
      <xdr:row>2</xdr:row>
      <xdr:rowOff>47625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47475" y="1047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13</xdr:col>
      <xdr:colOff>771525</xdr:colOff>
      <xdr:row>0</xdr:row>
      <xdr:rowOff>85725</xdr:rowOff>
    </xdr:from>
    <xdr:to>
      <xdr:col>13</xdr:col>
      <xdr:colOff>1457325</xdr:colOff>
      <xdr:row>2</xdr:row>
      <xdr:rowOff>57150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1867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971550</xdr:colOff>
      <xdr:row>0</xdr:row>
      <xdr:rowOff>76200</xdr:rowOff>
    </xdr:from>
    <xdr:to>
      <xdr:col>10</xdr:col>
      <xdr:colOff>1657350</xdr:colOff>
      <xdr:row>2</xdr:row>
      <xdr:rowOff>38100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379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13</xdr:col>
      <xdr:colOff>752475</xdr:colOff>
      <xdr:row>0</xdr:row>
      <xdr:rowOff>85725</xdr:rowOff>
    </xdr:from>
    <xdr:to>
      <xdr:col>13</xdr:col>
      <xdr:colOff>1438275</xdr:colOff>
      <xdr:row>2</xdr:row>
      <xdr:rowOff>19050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3772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895350</xdr:colOff>
      <xdr:row>0</xdr:row>
      <xdr:rowOff>85725</xdr:rowOff>
    </xdr:from>
    <xdr:to>
      <xdr:col>10</xdr:col>
      <xdr:colOff>1581150</xdr:colOff>
      <xdr:row>3</xdr:row>
      <xdr:rowOff>95250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76050"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981075</xdr:colOff>
      <xdr:row>0</xdr:row>
      <xdr:rowOff>66675</xdr:rowOff>
    </xdr:from>
    <xdr:to>
      <xdr:col>10</xdr:col>
      <xdr:colOff>1666875</xdr:colOff>
      <xdr:row>2</xdr:row>
      <xdr:rowOff>9525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2842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13</xdr:col>
      <xdr:colOff>771525</xdr:colOff>
      <xdr:row>0</xdr:row>
      <xdr:rowOff>85725</xdr:rowOff>
    </xdr:from>
    <xdr:to>
      <xdr:col>13</xdr:col>
      <xdr:colOff>1457325</xdr:colOff>
      <xdr:row>2</xdr:row>
      <xdr:rowOff>85725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28200"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962025</xdr:colOff>
      <xdr:row>0</xdr:row>
      <xdr:rowOff>85725</xdr:rowOff>
    </xdr:from>
    <xdr:to>
      <xdr:col>10</xdr:col>
      <xdr:colOff>1647825</xdr:colOff>
      <xdr:row>2</xdr:row>
      <xdr:rowOff>104775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4747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952500</xdr:colOff>
      <xdr:row>0</xdr:row>
      <xdr:rowOff>66675</xdr:rowOff>
    </xdr:from>
    <xdr:to>
      <xdr:col>13</xdr:col>
      <xdr:colOff>1638300</xdr:colOff>
      <xdr:row>2</xdr:row>
      <xdr:rowOff>19050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2820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10</xdr:col>
      <xdr:colOff>990600</xdr:colOff>
      <xdr:row>0</xdr:row>
      <xdr:rowOff>76200</xdr:rowOff>
    </xdr:from>
    <xdr:to>
      <xdr:col>10</xdr:col>
      <xdr:colOff>1676400</xdr:colOff>
      <xdr:row>2</xdr:row>
      <xdr:rowOff>38100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1890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0.00546</cdr:x>
      <cdr:y>0.00833</cdr:y>
    </cdr:from>
    <cdr:to>
      <cdr:x>0.0792</cdr:x>
      <cdr:y>0.12083</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10</xdr:col>
      <xdr:colOff>666750</xdr:colOff>
      <xdr:row>0</xdr:row>
      <xdr:rowOff>66675</xdr:rowOff>
    </xdr:from>
    <xdr:to>
      <xdr:col>10</xdr:col>
      <xdr:colOff>1352550</xdr:colOff>
      <xdr:row>2</xdr:row>
      <xdr:rowOff>257175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760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1085850</xdr:colOff>
      <xdr:row>0</xdr:row>
      <xdr:rowOff>66675</xdr:rowOff>
    </xdr:from>
    <xdr:to>
      <xdr:col>10</xdr:col>
      <xdr:colOff>1771650</xdr:colOff>
      <xdr:row>3</xdr:row>
      <xdr:rowOff>76200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760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408215</xdr:colOff>
      <xdr:row>0</xdr:row>
      <xdr:rowOff>58316</xdr:rowOff>
    </xdr:from>
    <xdr:to>
      <xdr:col>12</xdr:col>
      <xdr:colOff>1094015</xdr:colOff>
      <xdr:row>3</xdr:row>
      <xdr:rowOff>73478</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4415577" y="58316"/>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1009650</xdr:colOff>
      <xdr:row>0</xdr:row>
      <xdr:rowOff>123825</xdr:rowOff>
    </xdr:from>
    <xdr:to>
      <xdr:col>10</xdr:col>
      <xdr:colOff>1695450</xdr:colOff>
      <xdr:row>2</xdr:row>
      <xdr:rowOff>352425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85575" y="1238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bdelwahab\AppData\Local\Microsoft\Windows\Temporary%20Internet%20Files\Content.Outlook\4HTWC8W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A26"/>
  <sheetViews>
    <sheetView rightToLeft="1" view="pageBreakPreview" zoomScale="98" zoomScaleNormal="100" zoomScaleSheetLayoutView="98" workbookViewId="0">
      <selection activeCell="A13" sqref="A13"/>
    </sheetView>
  </sheetViews>
  <sheetFormatPr defaultColWidth="9.140625" defaultRowHeight="12.75"/>
  <cols>
    <col min="1" max="1" width="74.85546875" style="1" customWidth="1"/>
    <col min="2" max="16384" width="9.140625" style="1"/>
  </cols>
  <sheetData>
    <row r="2" spans="1:1" ht="66" customHeight="1">
      <c r="A2" s="44"/>
    </row>
    <row r="3" spans="1:1" ht="35.25">
      <c r="A3" s="45" t="s">
        <v>235</v>
      </c>
    </row>
    <row r="4" spans="1:1" ht="26.25">
      <c r="A4" s="46"/>
    </row>
    <row r="5" spans="1:1" ht="20.25">
      <c r="A5" s="47"/>
    </row>
    <row r="7" spans="1:1" ht="42" customHeight="1"/>
    <row r="25" spans="1:1" ht="6.75" customHeight="1"/>
    <row r="26" spans="1:1" ht="20.25">
      <c r="A26" s="48"/>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rightToLeft="1" view="pageBreakPreview" zoomScaleNormal="100" zoomScaleSheetLayoutView="100" workbookViewId="0">
      <selection activeCell="F15" sqref="F15"/>
    </sheetView>
  </sheetViews>
  <sheetFormatPr defaultColWidth="9.140625" defaultRowHeight="12.75"/>
  <cols>
    <col min="1" max="1" width="30.7109375" style="36" customWidth="1"/>
    <col min="2" max="10" width="8.7109375" style="36" customWidth="1"/>
    <col min="11" max="11" width="30.7109375" style="36" customWidth="1"/>
    <col min="12" max="16384" width="9.140625" style="36"/>
  </cols>
  <sheetData>
    <row r="1" spans="1:12" ht="18">
      <c r="A1" s="411" t="s">
        <v>364</v>
      </c>
      <c r="B1" s="411"/>
      <c r="C1" s="411"/>
      <c r="D1" s="411"/>
      <c r="E1" s="411"/>
      <c r="F1" s="411"/>
      <c r="G1" s="411"/>
      <c r="H1" s="411"/>
      <c r="I1" s="411"/>
      <c r="J1" s="411"/>
      <c r="K1" s="411"/>
    </row>
    <row r="2" spans="1:12" ht="18">
      <c r="A2" s="414" t="s">
        <v>224</v>
      </c>
      <c r="B2" s="414"/>
      <c r="C2" s="414"/>
      <c r="D2" s="414"/>
      <c r="E2" s="414"/>
      <c r="F2" s="414"/>
      <c r="G2" s="414"/>
      <c r="H2" s="414"/>
      <c r="I2" s="414"/>
      <c r="J2" s="414"/>
      <c r="K2" s="414"/>
    </row>
    <row r="3" spans="1:12" ht="35.25" customHeight="1">
      <c r="A3" s="412" t="s">
        <v>666</v>
      </c>
      <c r="B3" s="412"/>
      <c r="C3" s="412"/>
      <c r="D3" s="412"/>
      <c r="E3" s="412"/>
      <c r="F3" s="412"/>
      <c r="G3" s="412"/>
      <c r="H3" s="412"/>
      <c r="I3" s="412"/>
      <c r="J3" s="412"/>
      <c r="K3" s="412"/>
    </row>
    <row r="4" spans="1:12" ht="15.75">
      <c r="A4" s="413" t="s">
        <v>332</v>
      </c>
      <c r="B4" s="413"/>
      <c r="C4" s="413"/>
      <c r="D4" s="413"/>
      <c r="E4" s="413"/>
      <c r="F4" s="413"/>
      <c r="G4" s="413"/>
      <c r="H4" s="413"/>
      <c r="I4" s="413"/>
      <c r="J4" s="413"/>
      <c r="K4" s="413"/>
    </row>
    <row r="5" spans="1:12" ht="15.75">
      <c r="A5" s="173" t="s">
        <v>386</v>
      </c>
      <c r="B5" s="174"/>
      <c r="C5" s="174"/>
      <c r="D5" s="174"/>
      <c r="E5" s="174"/>
      <c r="F5" s="174"/>
      <c r="G5" s="174"/>
      <c r="H5" s="174"/>
      <c r="I5" s="174"/>
      <c r="J5" s="174"/>
      <c r="K5" s="175" t="s">
        <v>387</v>
      </c>
    </row>
    <row r="6" spans="1:12" s="8" customFormat="1" ht="18.75" customHeight="1" thickBot="1">
      <c r="A6" s="454" t="s">
        <v>236</v>
      </c>
      <c r="B6" s="457" t="s">
        <v>186</v>
      </c>
      <c r="C6" s="457"/>
      <c r="D6" s="457"/>
      <c r="E6" s="457" t="s">
        <v>188</v>
      </c>
      <c r="F6" s="457"/>
      <c r="G6" s="457"/>
      <c r="H6" s="457" t="s">
        <v>45</v>
      </c>
      <c r="I6" s="457"/>
      <c r="J6" s="457"/>
      <c r="K6" s="454" t="s">
        <v>192</v>
      </c>
    </row>
    <row r="7" spans="1:12" s="8" customFormat="1" ht="15" customHeight="1" thickTop="1" thickBot="1">
      <c r="A7" s="455"/>
      <c r="B7" s="458" t="s">
        <v>187</v>
      </c>
      <c r="C7" s="458"/>
      <c r="D7" s="458"/>
      <c r="E7" s="458" t="s">
        <v>237</v>
      </c>
      <c r="F7" s="458"/>
      <c r="G7" s="458"/>
      <c r="H7" s="458" t="s">
        <v>11</v>
      </c>
      <c r="I7" s="458"/>
      <c r="J7" s="458"/>
      <c r="K7" s="455"/>
    </row>
    <row r="8" spans="1:12" s="8" customFormat="1" ht="17.25" customHeight="1" thickTop="1" thickBot="1">
      <c r="A8" s="455"/>
      <c r="B8" s="69" t="s">
        <v>238</v>
      </c>
      <c r="C8" s="69" t="s">
        <v>239</v>
      </c>
      <c r="D8" s="69" t="s">
        <v>45</v>
      </c>
      <c r="E8" s="69" t="s">
        <v>238</v>
      </c>
      <c r="F8" s="69" t="s">
        <v>239</v>
      </c>
      <c r="G8" s="69" t="s">
        <v>45</v>
      </c>
      <c r="H8" s="69" t="s">
        <v>238</v>
      </c>
      <c r="I8" s="69" t="s">
        <v>239</v>
      </c>
      <c r="J8" s="69" t="s">
        <v>45</v>
      </c>
      <c r="K8" s="455"/>
    </row>
    <row r="9" spans="1:12" s="8" customFormat="1" ht="13.5" customHeight="1" thickTop="1">
      <c r="A9" s="456"/>
      <c r="B9" s="70" t="s">
        <v>254</v>
      </c>
      <c r="C9" s="70" t="s">
        <v>240</v>
      </c>
      <c r="D9" s="70" t="s">
        <v>11</v>
      </c>
      <c r="E9" s="70" t="s">
        <v>254</v>
      </c>
      <c r="F9" s="70" t="s">
        <v>240</v>
      </c>
      <c r="G9" s="70" t="s">
        <v>11</v>
      </c>
      <c r="H9" s="70" t="s">
        <v>254</v>
      </c>
      <c r="I9" s="70" t="s">
        <v>240</v>
      </c>
      <c r="J9" s="70" t="s">
        <v>11</v>
      </c>
      <c r="K9" s="456"/>
    </row>
    <row r="10" spans="1:12" s="8" customFormat="1" ht="29.25" customHeight="1" thickBot="1">
      <c r="A10" s="141" t="s">
        <v>241</v>
      </c>
      <c r="B10" s="228">
        <v>16</v>
      </c>
      <c r="C10" s="228">
        <v>1</v>
      </c>
      <c r="D10" s="229">
        <f t="shared" ref="D10:D18" si="0">SUM(B10:C10)</f>
        <v>17</v>
      </c>
      <c r="E10" s="228">
        <v>141</v>
      </c>
      <c r="F10" s="228">
        <v>7</v>
      </c>
      <c r="G10" s="229">
        <f t="shared" ref="G10:G18" si="1">SUM(E10:F10)</f>
        <v>148</v>
      </c>
      <c r="H10" s="228">
        <f t="shared" ref="H10:I18" si="2">SUM(E10,B10)</f>
        <v>157</v>
      </c>
      <c r="I10" s="228">
        <f t="shared" si="2"/>
        <v>8</v>
      </c>
      <c r="J10" s="229">
        <f t="shared" ref="J10:J18" si="3">SUM(H10:I10)</f>
        <v>165</v>
      </c>
      <c r="K10" s="71" t="s">
        <v>242</v>
      </c>
      <c r="L10" s="72"/>
    </row>
    <row r="11" spans="1:12" s="8" customFormat="1" ht="29.25" customHeight="1" thickTop="1" thickBot="1">
      <c r="A11" s="142" t="s">
        <v>86</v>
      </c>
      <c r="B11" s="230">
        <v>9</v>
      </c>
      <c r="C11" s="230">
        <v>5</v>
      </c>
      <c r="D11" s="231">
        <f t="shared" si="0"/>
        <v>14</v>
      </c>
      <c r="E11" s="230">
        <v>111</v>
      </c>
      <c r="F11" s="230">
        <v>31</v>
      </c>
      <c r="G11" s="231">
        <f t="shared" si="1"/>
        <v>142</v>
      </c>
      <c r="H11" s="230">
        <f t="shared" si="2"/>
        <v>120</v>
      </c>
      <c r="I11" s="230">
        <f t="shared" si="2"/>
        <v>36</v>
      </c>
      <c r="J11" s="231">
        <f t="shared" si="3"/>
        <v>156</v>
      </c>
      <c r="K11" s="73" t="s">
        <v>87</v>
      </c>
      <c r="L11" s="72"/>
    </row>
    <row r="12" spans="1:12" s="8" customFormat="1" ht="29.25" customHeight="1" thickTop="1" thickBot="1">
      <c r="A12" s="141" t="s">
        <v>243</v>
      </c>
      <c r="B12" s="228">
        <v>34</v>
      </c>
      <c r="C12" s="228">
        <v>3</v>
      </c>
      <c r="D12" s="229">
        <f t="shared" si="0"/>
        <v>37</v>
      </c>
      <c r="E12" s="228">
        <v>121</v>
      </c>
      <c r="F12" s="228">
        <v>28</v>
      </c>
      <c r="G12" s="229">
        <f t="shared" si="1"/>
        <v>149</v>
      </c>
      <c r="H12" s="228">
        <f t="shared" si="2"/>
        <v>155</v>
      </c>
      <c r="I12" s="228">
        <f t="shared" si="2"/>
        <v>31</v>
      </c>
      <c r="J12" s="229">
        <f t="shared" si="3"/>
        <v>186</v>
      </c>
      <c r="K12" s="71" t="s">
        <v>244</v>
      </c>
      <c r="L12" s="72"/>
    </row>
    <row r="13" spans="1:12" s="8" customFormat="1" ht="29.25" customHeight="1" thickTop="1" thickBot="1">
      <c r="A13" s="142" t="s">
        <v>88</v>
      </c>
      <c r="B13" s="230">
        <v>48</v>
      </c>
      <c r="C13" s="230">
        <v>19</v>
      </c>
      <c r="D13" s="231">
        <f t="shared" si="0"/>
        <v>67</v>
      </c>
      <c r="E13" s="230">
        <v>145</v>
      </c>
      <c r="F13" s="230">
        <v>32</v>
      </c>
      <c r="G13" s="231">
        <f t="shared" si="1"/>
        <v>177</v>
      </c>
      <c r="H13" s="230">
        <f t="shared" si="2"/>
        <v>193</v>
      </c>
      <c r="I13" s="230">
        <f t="shared" si="2"/>
        <v>51</v>
      </c>
      <c r="J13" s="231">
        <f t="shared" si="3"/>
        <v>244</v>
      </c>
      <c r="K13" s="73" t="s">
        <v>89</v>
      </c>
      <c r="L13" s="72"/>
    </row>
    <row r="14" spans="1:12" s="8" customFormat="1" ht="29.25" customHeight="1" thickTop="1" thickBot="1">
      <c r="A14" s="141" t="s">
        <v>245</v>
      </c>
      <c r="B14" s="228">
        <v>4</v>
      </c>
      <c r="C14" s="228">
        <v>0</v>
      </c>
      <c r="D14" s="229">
        <f t="shared" si="0"/>
        <v>4</v>
      </c>
      <c r="E14" s="228">
        <v>126</v>
      </c>
      <c r="F14" s="228">
        <v>19</v>
      </c>
      <c r="G14" s="229">
        <f t="shared" si="1"/>
        <v>145</v>
      </c>
      <c r="H14" s="228">
        <f t="shared" si="2"/>
        <v>130</v>
      </c>
      <c r="I14" s="228">
        <f t="shared" si="2"/>
        <v>19</v>
      </c>
      <c r="J14" s="229">
        <f t="shared" si="3"/>
        <v>149</v>
      </c>
      <c r="K14" s="71" t="s">
        <v>246</v>
      </c>
      <c r="L14" s="72"/>
    </row>
    <row r="15" spans="1:12" s="8" customFormat="1" ht="29.25" customHeight="1" thickTop="1" thickBot="1">
      <c r="A15" s="142" t="s">
        <v>247</v>
      </c>
      <c r="B15" s="230">
        <v>0</v>
      </c>
      <c r="C15" s="230">
        <v>0</v>
      </c>
      <c r="D15" s="231">
        <f t="shared" si="0"/>
        <v>0</v>
      </c>
      <c r="E15" s="230">
        <v>34</v>
      </c>
      <c r="F15" s="230">
        <v>0</v>
      </c>
      <c r="G15" s="231">
        <f t="shared" si="1"/>
        <v>34</v>
      </c>
      <c r="H15" s="230">
        <f t="shared" si="2"/>
        <v>34</v>
      </c>
      <c r="I15" s="230">
        <f t="shared" si="2"/>
        <v>0</v>
      </c>
      <c r="J15" s="231">
        <f t="shared" si="3"/>
        <v>34</v>
      </c>
      <c r="K15" s="73" t="s">
        <v>248</v>
      </c>
      <c r="L15" s="72"/>
    </row>
    <row r="16" spans="1:12" s="8" customFormat="1" ht="29.25" customHeight="1" thickTop="1" thickBot="1">
      <c r="A16" s="141" t="s">
        <v>249</v>
      </c>
      <c r="B16" s="228">
        <v>7</v>
      </c>
      <c r="C16" s="228">
        <v>0</v>
      </c>
      <c r="D16" s="229">
        <f t="shared" si="0"/>
        <v>7</v>
      </c>
      <c r="E16" s="228">
        <v>206</v>
      </c>
      <c r="F16" s="228">
        <v>0</v>
      </c>
      <c r="G16" s="229">
        <f t="shared" si="1"/>
        <v>206</v>
      </c>
      <c r="H16" s="228">
        <f t="shared" si="2"/>
        <v>213</v>
      </c>
      <c r="I16" s="228">
        <f t="shared" si="2"/>
        <v>0</v>
      </c>
      <c r="J16" s="229">
        <f t="shared" si="3"/>
        <v>213</v>
      </c>
      <c r="K16" s="71" t="s">
        <v>250</v>
      </c>
      <c r="L16" s="72"/>
    </row>
    <row r="17" spans="1:12" s="8" customFormat="1" ht="29.25" customHeight="1" thickTop="1" thickBot="1">
      <c r="A17" s="142" t="s">
        <v>251</v>
      </c>
      <c r="B17" s="230">
        <v>5</v>
      </c>
      <c r="C17" s="230">
        <v>0</v>
      </c>
      <c r="D17" s="231">
        <f t="shared" si="0"/>
        <v>5</v>
      </c>
      <c r="E17" s="230">
        <v>121</v>
      </c>
      <c r="F17" s="230">
        <v>1</v>
      </c>
      <c r="G17" s="231">
        <f t="shared" si="1"/>
        <v>122</v>
      </c>
      <c r="H17" s="230">
        <f t="shared" si="2"/>
        <v>126</v>
      </c>
      <c r="I17" s="230">
        <f t="shared" si="2"/>
        <v>1</v>
      </c>
      <c r="J17" s="231">
        <f t="shared" si="3"/>
        <v>127</v>
      </c>
      <c r="K17" s="73" t="s">
        <v>252</v>
      </c>
      <c r="L17" s="72"/>
    </row>
    <row r="18" spans="1:12" s="8" customFormat="1" ht="29.25" customHeight="1" thickTop="1">
      <c r="A18" s="143" t="s">
        <v>90</v>
      </c>
      <c r="B18" s="232">
        <v>10</v>
      </c>
      <c r="C18" s="232">
        <v>2</v>
      </c>
      <c r="D18" s="233">
        <f t="shared" si="0"/>
        <v>12</v>
      </c>
      <c r="E18" s="232">
        <v>215</v>
      </c>
      <c r="F18" s="232">
        <v>69</v>
      </c>
      <c r="G18" s="233">
        <f t="shared" si="1"/>
        <v>284</v>
      </c>
      <c r="H18" s="232">
        <f t="shared" si="2"/>
        <v>225</v>
      </c>
      <c r="I18" s="232">
        <f t="shared" si="2"/>
        <v>71</v>
      </c>
      <c r="J18" s="233">
        <f t="shared" si="3"/>
        <v>296</v>
      </c>
      <c r="K18" s="74" t="s">
        <v>253</v>
      </c>
      <c r="L18" s="72"/>
    </row>
    <row r="19" spans="1:12" s="8" customFormat="1" ht="28.5" customHeight="1">
      <c r="A19" s="75" t="s">
        <v>45</v>
      </c>
      <c r="B19" s="234">
        <f t="shared" ref="B19:J19" si="4">SUM(B10:B18)</f>
        <v>133</v>
      </c>
      <c r="C19" s="234">
        <f t="shared" si="4"/>
        <v>30</v>
      </c>
      <c r="D19" s="234">
        <f t="shared" si="4"/>
        <v>163</v>
      </c>
      <c r="E19" s="234">
        <f t="shared" si="4"/>
        <v>1220</v>
      </c>
      <c r="F19" s="234">
        <f t="shared" si="4"/>
        <v>187</v>
      </c>
      <c r="G19" s="234">
        <f t="shared" si="4"/>
        <v>1407</v>
      </c>
      <c r="H19" s="234">
        <f t="shared" si="4"/>
        <v>1353</v>
      </c>
      <c r="I19" s="234">
        <f t="shared" si="4"/>
        <v>217</v>
      </c>
      <c r="J19" s="234">
        <f t="shared" si="4"/>
        <v>1570</v>
      </c>
      <c r="K19" s="75" t="s">
        <v>11</v>
      </c>
    </row>
  </sheetData>
  <mergeCells count="12">
    <mergeCell ref="A1:K1"/>
    <mergeCell ref="A3:K3"/>
    <mergeCell ref="A4:K4"/>
    <mergeCell ref="A2:K2"/>
    <mergeCell ref="A6:A9"/>
    <mergeCell ref="B6:D6"/>
    <mergeCell ref="E6:G6"/>
    <mergeCell ref="H6:J6"/>
    <mergeCell ref="K6:K9"/>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A4" sqref="A4:K4"/>
    </sheetView>
  </sheetViews>
  <sheetFormatPr defaultColWidth="9.140625" defaultRowHeight="12.75"/>
  <cols>
    <col min="1" max="1" width="32.42578125" style="5" customWidth="1"/>
    <col min="2" max="10" width="8.7109375" style="5" customWidth="1"/>
    <col min="11" max="11" width="36.28515625" style="5" customWidth="1"/>
    <col min="12" max="16384" width="9.140625" style="5"/>
  </cols>
  <sheetData>
    <row r="1" spans="1:11" ht="18">
      <c r="A1" s="411" t="s">
        <v>365</v>
      </c>
      <c r="B1" s="411"/>
      <c r="C1" s="411"/>
      <c r="D1" s="411"/>
      <c r="E1" s="411"/>
      <c r="F1" s="411"/>
      <c r="G1" s="411"/>
      <c r="H1" s="411"/>
      <c r="I1" s="411"/>
      <c r="J1" s="411"/>
      <c r="K1" s="411"/>
    </row>
    <row r="2" spans="1:11" ht="18">
      <c r="A2" s="414" t="s">
        <v>224</v>
      </c>
      <c r="B2" s="414"/>
      <c r="C2" s="414"/>
      <c r="D2" s="414"/>
      <c r="E2" s="414"/>
      <c r="F2" s="414"/>
      <c r="G2" s="414"/>
      <c r="H2" s="414"/>
      <c r="I2" s="414"/>
      <c r="J2" s="414"/>
      <c r="K2" s="414"/>
    </row>
    <row r="3" spans="1:11" ht="35.25" customHeight="1">
      <c r="A3" s="412" t="s">
        <v>667</v>
      </c>
      <c r="B3" s="413"/>
      <c r="C3" s="413"/>
      <c r="D3" s="413"/>
      <c r="E3" s="413"/>
      <c r="F3" s="413"/>
      <c r="G3" s="413"/>
      <c r="H3" s="413"/>
      <c r="I3" s="413"/>
      <c r="J3" s="413"/>
      <c r="K3" s="413"/>
    </row>
    <row r="4" spans="1:11" ht="15.75">
      <c r="A4" s="413" t="s">
        <v>332</v>
      </c>
      <c r="B4" s="413"/>
      <c r="C4" s="413"/>
      <c r="D4" s="413"/>
      <c r="E4" s="413"/>
      <c r="F4" s="413"/>
      <c r="G4" s="413"/>
      <c r="H4" s="413"/>
      <c r="I4" s="413"/>
      <c r="J4" s="413"/>
      <c r="K4" s="413"/>
    </row>
    <row r="5" spans="1:11" ht="15.75">
      <c r="A5" s="173" t="s">
        <v>388</v>
      </c>
      <c r="B5" s="174"/>
      <c r="C5" s="174"/>
      <c r="D5" s="174"/>
      <c r="E5" s="174"/>
      <c r="F5" s="174"/>
      <c r="G5" s="174"/>
      <c r="H5" s="174"/>
      <c r="I5" s="174"/>
      <c r="J5" s="174"/>
      <c r="K5" s="175" t="s">
        <v>494</v>
      </c>
    </row>
    <row r="6" spans="1:11" ht="15.75">
      <c r="A6" s="415" t="s">
        <v>132</v>
      </c>
      <c r="B6" s="416" t="s">
        <v>225</v>
      </c>
      <c r="C6" s="416"/>
      <c r="D6" s="416"/>
      <c r="E6" s="416"/>
      <c r="F6" s="416"/>
      <c r="G6" s="416"/>
      <c r="H6" s="416"/>
      <c r="I6" s="416"/>
      <c r="J6" s="416"/>
      <c r="K6" s="417" t="s">
        <v>51</v>
      </c>
    </row>
    <row r="7" spans="1:11" ht="16.5" customHeight="1">
      <c r="A7" s="415"/>
      <c r="B7" s="416" t="s">
        <v>226</v>
      </c>
      <c r="C7" s="416"/>
      <c r="D7" s="416"/>
      <c r="E7" s="416" t="s">
        <v>227</v>
      </c>
      <c r="F7" s="416"/>
      <c r="G7" s="416"/>
      <c r="H7" s="418" t="s">
        <v>228</v>
      </c>
      <c r="I7" s="418"/>
      <c r="J7" s="418"/>
      <c r="K7" s="417"/>
    </row>
    <row r="8" spans="1:11" ht="25.5">
      <c r="A8" s="415"/>
      <c r="B8" s="42" t="s">
        <v>229</v>
      </c>
      <c r="C8" s="42" t="s">
        <v>230</v>
      </c>
      <c r="D8" s="42" t="s">
        <v>231</v>
      </c>
      <c r="E8" s="42" t="s">
        <v>232</v>
      </c>
      <c r="F8" s="42" t="s">
        <v>233</v>
      </c>
      <c r="G8" s="42" t="s">
        <v>234</v>
      </c>
      <c r="H8" s="42" t="s">
        <v>232</v>
      </c>
      <c r="I8" s="42" t="s">
        <v>233</v>
      </c>
      <c r="J8" s="42" t="s">
        <v>234</v>
      </c>
      <c r="K8" s="417"/>
    </row>
    <row r="9" spans="1:11" ht="14.25" customHeight="1" thickBot="1">
      <c r="A9" s="81" t="s">
        <v>133</v>
      </c>
      <c r="B9" s="224">
        <v>0</v>
      </c>
      <c r="C9" s="224">
        <v>0</v>
      </c>
      <c r="D9" s="214">
        <f t="shared" ref="D9:D29" si="0">SUM(B9:C9)</f>
        <v>0</v>
      </c>
      <c r="E9" s="224">
        <v>36</v>
      </c>
      <c r="F9" s="224">
        <v>0</v>
      </c>
      <c r="G9" s="214">
        <f t="shared" ref="G9:G29" si="1">SUM(E9:F9)</f>
        <v>36</v>
      </c>
      <c r="H9" s="224">
        <f>B9+E9</f>
        <v>36</v>
      </c>
      <c r="I9" s="224">
        <f>C9+F9</f>
        <v>0</v>
      </c>
      <c r="J9" s="214">
        <f t="shared" ref="J9:J29" si="2">SUM(H9:I9)</f>
        <v>36</v>
      </c>
      <c r="K9" s="87" t="s">
        <v>134</v>
      </c>
    </row>
    <row r="10" spans="1:11" ht="14.25" customHeight="1" thickBot="1">
      <c r="A10" s="82" t="s">
        <v>135</v>
      </c>
      <c r="B10" s="225">
        <v>0</v>
      </c>
      <c r="C10" s="225">
        <v>0</v>
      </c>
      <c r="D10" s="216">
        <f t="shared" si="0"/>
        <v>0</v>
      </c>
      <c r="E10" s="225">
        <v>34</v>
      </c>
      <c r="F10" s="225">
        <v>6</v>
      </c>
      <c r="G10" s="216">
        <f t="shared" si="1"/>
        <v>40</v>
      </c>
      <c r="H10" s="225">
        <f t="shared" ref="H10:I20" si="3">B10+E10</f>
        <v>34</v>
      </c>
      <c r="I10" s="225">
        <f t="shared" si="3"/>
        <v>6</v>
      </c>
      <c r="J10" s="216">
        <f t="shared" si="2"/>
        <v>40</v>
      </c>
      <c r="K10" s="88" t="s">
        <v>136</v>
      </c>
    </row>
    <row r="11" spans="1:11" ht="14.25" customHeight="1" thickBot="1">
      <c r="A11" s="83" t="s">
        <v>137</v>
      </c>
      <c r="B11" s="226">
        <v>3</v>
      </c>
      <c r="C11" s="226">
        <v>0</v>
      </c>
      <c r="D11" s="217">
        <f t="shared" si="0"/>
        <v>3</v>
      </c>
      <c r="E11" s="226">
        <v>67</v>
      </c>
      <c r="F11" s="226">
        <v>2</v>
      </c>
      <c r="G11" s="217">
        <f t="shared" si="1"/>
        <v>69</v>
      </c>
      <c r="H11" s="226">
        <f t="shared" si="3"/>
        <v>70</v>
      </c>
      <c r="I11" s="226">
        <f t="shared" si="3"/>
        <v>2</v>
      </c>
      <c r="J11" s="217">
        <f t="shared" si="2"/>
        <v>72</v>
      </c>
      <c r="K11" s="89" t="s">
        <v>138</v>
      </c>
    </row>
    <row r="12" spans="1:11" ht="24.75" thickBot="1">
      <c r="A12" s="82" t="s">
        <v>139</v>
      </c>
      <c r="B12" s="225">
        <v>1</v>
      </c>
      <c r="C12" s="225">
        <v>0</v>
      </c>
      <c r="D12" s="216">
        <f t="shared" si="0"/>
        <v>1</v>
      </c>
      <c r="E12" s="225">
        <v>10</v>
      </c>
      <c r="F12" s="225">
        <v>0</v>
      </c>
      <c r="G12" s="216">
        <f t="shared" si="1"/>
        <v>10</v>
      </c>
      <c r="H12" s="225">
        <f t="shared" si="3"/>
        <v>11</v>
      </c>
      <c r="I12" s="225">
        <f t="shared" si="3"/>
        <v>0</v>
      </c>
      <c r="J12" s="216">
        <f t="shared" si="2"/>
        <v>11</v>
      </c>
      <c r="K12" s="88" t="s">
        <v>140</v>
      </c>
    </row>
    <row r="13" spans="1:11" ht="26.25" thickBot="1">
      <c r="A13" s="83" t="s">
        <v>141</v>
      </c>
      <c r="B13" s="226">
        <v>0</v>
      </c>
      <c r="C13" s="226">
        <v>0</v>
      </c>
      <c r="D13" s="217">
        <f t="shared" si="0"/>
        <v>0</v>
      </c>
      <c r="E13" s="226">
        <v>1</v>
      </c>
      <c r="F13" s="226">
        <v>0</v>
      </c>
      <c r="G13" s="217">
        <f t="shared" si="1"/>
        <v>1</v>
      </c>
      <c r="H13" s="226">
        <f t="shared" si="3"/>
        <v>1</v>
      </c>
      <c r="I13" s="226">
        <f t="shared" si="3"/>
        <v>0</v>
      </c>
      <c r="J13" s="217">
        <f t="shared" si="2"/>
        <v>1</v>
      </c>
      <c r="K13" s="89" t="s">
        <v>142</v>
      </c>
    </row>
    <row r="14" spans="1:11" ht="13.5" thickBot="1">
      <c r="A14" s="84" t="s">
        <v>143</v>
      </c>
      <c r="B14" s="225">
        <v>2</v>
      </c>
      <c r="C14" s="225">
        <v>0</v>
      </c>
      <c r="D14" s="216">
        <f t="shared" si="0"/>
        <v>2</v>
      </c>
      <c r="E14" s="225">
        <v>279</v>
      </c>
      <c r="F14" s="225">
        <v>13</v>
      </c>
      <c r="G14" s="216">
        <f t="shared" si="1"/>
        <v>292</v>
      </c>
      <c r="H14" s="225">
        <f t="shared" si="3"/>
        <v>281</v>
      </c>
      <c r="I14" s="225">
        <f t="shared" si="3"/>
        <v>13</v>
      </c>
      <c r="J14" s="216">
        <f t="shared" si="2"/>
        <v>294</v>
      </c>
      <c r="K14" s="88" t="s">
        <v>144</v>
      </c>
    </row>
    <row r="15" spans="1:11" ht="26.25" thickBot="1">
      <c r="A15" s="85" t="s">
        <v>145</v>
      </c>
      <c r="B15" s="226">
        <v>4</v>
      </c>
      <c r="C15" s="226">
        <v>0</v>
      </c>
      <c r="D15" s="217">
        <f t="shared" si="0"/>
        <v>4</v>
      </c>
      <c r="E15" s="226">
        <v>246</v>
      </c>
      <c r="F15" s="226">
        <v>11</v>
      </c>
      <c r="G15" s="217">
        <f t="shared" si="1"/>
        <v>257</v>
      </c>
      <c r="H15" s="226">
        <f t="shared" si="3"/>
        <v>250</v>
      </c>
      <c r="I15" s="226">
        <f t="shared" si="3"/>
        <v>11</v>
      </c>
      <c r="J15" s="217">
        <f t="shared" si="2"/>
        <v>261</v>
      </c>
      <c r="K15" s="89" t="s">
        <v>146</v>
      </c>
    </row>
    <row r="16" spans="1:11" ht="13.5" thickBot="1">
      <c r="A16" s="84" t="s">
        <v>147</v>
      </c>
      <c r="B16" s="225">
        <v>3</v>
      </c>
      <c r="C16" s="225">
        <v>0</v>
      </c>
      <c r="D16" s="216">
        <f t="shared" si="0"/>
        <v>3</v>
      </c>
      <c r="E16" s="225">
        <v>36</v>
      </c>
      <c r="F16" s="225">
        <v>2</v>
      </c>
      <c r="G16" s="216">
        <f t="shared" si="1"/>
        <v>38</v>
      </c>
      <c r="H16" s="225">
        <f t="shared" si="3"/>
        <v>39</v>
      </c>
      <c r="I16" s="225">
        <f t="shared" si="3"/>
        <v>2</v>
      </c>
      <c r="J16" s="216">
        <f t="shared" si="2"/>
        <v>41</v>
      </c>
      <c r="K16" s="88" t="s">
        <v>148</v>
      </c>
    </row>
    <row r="17" spans="1:11" ht="13.5" thickBot="1">
      <c r="A17" s="85" t="s">
        <v>149</v>
      </c>
      <c r="B17" s="226">
        <v>1</v>
      </c>
      <c r="C17" s="226">
        <v>0</v>
      </c>
      <c r="D17" s="217">
        <f t="shared" si="0"/>
        <v>1</v>
      </c>
      <c r="E17" s="226">
        <v>25</v>
      </c>
      <c r="F17" s="226">
        <v>4</v>
      </c>
      <c r="G17" s="217">
        <f t="shared" si="1"/>
        <v>29</v>
      </c>
      <c r="H17" s="226">
        <f t="shared" si="3"/>
        <v>26</v>
      </c>
      <c r="I17" s="226">
        <f t="shared" si="3"/>
        <v>4</v>
      </c>
      <c r="J17" s="217">
        <f t="shared" si="2"/>
        <v>30</v>
      </c>
      <c r="K17" s="89" t="s">
        <v>150</v>
      </c>
    </row>
    <row r="18" spans="1:11" ht="13.5" thickBot="1">
      <c r="A18" s="84" t="s">
        <v>151</v>
      </c>
      <c r="B18" s="225">
        <v>13</v>
      </c>
      <c r="C18" s="225">
        <v>1</v>
      </c>
      <c r="D18" s="216">
        <f t="shared" si="0"/>
        <v>14</v>
      </c>
      <c r="E18" s="225">
        <v>16</v>
      </c>
      <c r="F18" s="225">
        <v>2</v>
      </c>
      <c r="G18" s="216">
        <f t="shared" si="1"/>
        <v>18</v>
      </c>
      <c r="H18" s="225">
        <f t="shared" si="3"/>
        <v>29</v>
      </c>
      <c r="I18" s="225">
        <f t="shared" si="3"/>
        <v>3</v>
      </c>
      <c r="J18" s="216">
        <f t="shared" si="2"/>
        <v>32</v>
      </c>
      <c r="K18" s="88" t="s">
        <v>152</v>
      </c>
    </row>
    <row r="19" spans="1:11" ht="13.5" thickBot="1">
      <c r="A19" s="85" t="s">
        <v>153</v>
      </c>
      <c r="B19" s="226">
        <v>5</v>
      </c>
      <c r="C19" s="226">
        <v>1</v>
      </c>
      <c r="D19" s="217">
        <f t="shared" si="0"/>
        <v>6</v>
      </c>
      <c r="E19" s="226">
        <v>30</v>
      </c>
      <c r="F19" s="226">
        <v>7</v>
      </c>
      <c r="G19" s="217">
        <f t="shared" si="1"/>
        <v>37</v>
      </c>
      <c r="H19" s="226">
        <f t="shared" si="3"/>
        <v>35</v>
      </c>
      <c r="I19" s="226">
        <f t="shared" si="3"/>
        <v>8</v>
      </c>
      <c r="J19" s="217">
        <f t="shared" si="2"/>
        <v>43</v>
      </c>
      <c r="K19" s="89" t="s">
        <v>154</v>
      </c>
    </row>
    <row r="20" spans="1:11" ht="13.5" thickBot="1">
      <c r="A20" s="84" t="s">
        <v>155</v>
      </c>
      <c r="B20" s="225">
        <v>1</v>
      </c>
      <c r="C20" s="225">
        <v>0</v>
      </c>
      <c r="D20" s="216">
        <f t="shared" si="0"/>
        <v>1</v>
      </c>
      <c r="E20" s="225">
        <v>17</v>
      </c>
      <c r="F20" s="225">
        <v>1</v>
      </c>
      <c r="G20" s="216">
        <f t="shared" si="1"/>
        <v>18</v>
      </c>
      <c r="H20" s="225">
        <f t="shared" si="3"/>
        <v>18</v>
      </c>
      <c r="I20" s="225">
        <f t="shared" si="3"/>
        <v>1</v>
      </c>
      <c r="J20" s="216">
        <f t="shared" si="2"/>
        <v>19</v>
      </c>
      <c r="K20" s="88" t="s">
        <v>156</v>
      </c>
    </row>
    <row r="21" spans="1:11" ht="24.75" thickBot="1">
      <c r="A21" s="85" t="s">
        <v>157</v>
      </c>
      <c r="B21" s="226">
        <v>0</v>
      </c>
      <c r="C21" s="226">
        <v>0</v>
      </c>
      <c r="D21" s="217">
        <f t="shared" si="0"/>
        <v>0</v>
      </c>
      <c r="E21" s="226">
        <v>35</v>
      </c>
      <c r="F21" s="226">
        <v>4</v>
      </c>
      <c r="G21" s="217">
        <f t="shared" si="1"/>
        <v>39</v>
      </c>
      <c r="H21" s="226">
        <f>B21+E21</f>
        <v>35</v>
      </c>
      <c r="I21" s="226">
        <f>C21+F21</f>
        <v>4</v>
      </c>
      <c r="J21" s="217">
        <f t="shared" si="2"/>
        <v>39</v>
      </c>
      <c r="K21" s="89" t="s">
        <v>158</v>
      </c>
    </row>
    <row r="22" spans="1:11" ht="24.75" thickBot="1">
      <c r="A22" s="84" t="s">
        <v>159</v>
      </c>
      <c r="B22" s="225">
        <v>2</v>
      </c>
      <c r="C22" s="225">
        <v>0</v>
      </c>
      <c r="D22" s="216">
        <f t="shared" si="0"/>
        <v>2</v>
      </c>
      <c r="E22" s="225">
        <v>24</v>
      </c>
      <c r="F22" s="225">
        <v>4</v>
      </c>
      <c r="G22" s="216">
        <f t="shared" si="1"/>
        <v>28</v>
      </c>
      <c r="H22" s="225">
        <f t="shared" ref="H22:I29" si="4">B22+E22</f>
        <v>26</v>
      </c>
      <c r="I22" s="225">
        <f t="shared" si="4"/>
        <v>4</v>
      </c>
      <c r="J22" s="216">
        <f t="shared" si="2"/>
        <v>30</v>
      </c>
      <c r="K22" s="88" t="s">
        <v>160</v>
      </c>
    </row>
    <row r="23" spans="1:11" ht="26.25" thickBot="1">
      <c r="A23" s="85" t="s">
        <v>161</v>
      </c>
      <c r="B23" s="226">
        <v>81</v>
      </c>
      <c r="C23" s="226">
        <v>10</v>
      </c>
      <c r="D23" s="217">
        <f t="shared" si="0"/>
        <v>91</v>
      </c>
      <c r="E23" s="226">
        <v>156</v>
      </c>
      <c r="F23" s="226">
        <v>6</v>
      </c>
      <c r="G23" s="217">
        <f t="shared" si="1"/>
        <v>162</v>
      </c>
      <c r="H23" s="226">
        <f t="shared" si="4"/>
        <v>237</v>
      </c>
      <c r="I23" s="226">
        <f t="shared" si="4"/>
        <v>16</v>
      </c>
      <c r="J23" s="217">
        <f t="shared" si="2"/>
        <v>253</v>
      </c>
      <c r="K23" s="89" t="s">
        <v>162</v>
      </c>
    </row>
    <row r="24" spans="1:11" ht="13.5" thickBot="1">
      <c r="A24" s="84" t="s">
        <v>163</v>
      </c>
      <c r="B24" s="225">
        <v>7</v>
      </c>
      <c r="C24" s="225">
        <v>8</v>
      </c>
      <c r="D24" s="216">
        <f t="shared" si="0"/>
        <v>15</v>
      </c>
      <c r="E24" s="225">
        <v>36</v>
      </c>
      <c r="F24" s="225">
        <v>28</v>
      </c>
      <c r="G24" s="216">
        <f t="shared" si="1"/>
        <v>64</v>
      </c>
      <c r="H24" s="225">
        <f t="shared" si="4"/>
        <v>43</v>
      </c>
      <c r="I24" s="225">
        <f t="shared" si="4"/>
        <v>36</v>
      </c>
      <c r="J24" s="216">
        <f t="shared" si="2"/>
        <v>79</v>
      </c>
      <c r="K24" s="88" t="s">
        <v>164</v>
      </c>
    </row>
    <row r="25" spans="1:11" ht="26.25" thickBot="1">
      <c r="A25" s="85" t="s">
        <v>165</v>
      </c>
      <c r="B25" s="226">
        <v>9</v>
      </c>
      <c r="C25" s="226">
        <v>8</v>
      </c>
      <c r="D25" s="217">
        <f t="shared" si="0"/>
        <v>17</v>
      </c>
      <c r="E25" s="226">
        <v>29</v>
      </c>
      <c r="F25" s="226">
        <v>21</v>
      </c>
      <c r="G25" s="217">
        <f t="shared" si="1"/>
        <v>50</v>
      </c>
      <c r="H25" s="226">
        <f t="shared" si="4"/>
        <v>38</v>
      </c>
      <c r="I25" s="226">
        <f t="shared" si="4"/>
        <v>29</v>
      </c>
      <c r="J25" s="217">
        <f t="shared" si="2"/>
        <v>67</v>
      </c>
      <c r="K25" s="89" t="s">
        <v>166</v>
      </c>
    </row>
    <row r="26" spans="1:11" ht="13.5" thickBot="1">
      <c r="A26" s="84" t="s">
        <v>167</v>
      </c>
      <c r="B26" s="225">
        <v>1</v>
      </c>
      <c r="C26" s="225">
        <v>0</v>
      </c>
      <c r="D26" s="216">
        <f t="shared" si="0"/>
        <v>1</v>
      </c>
      <c r="E26" s="225">
        <v>13</v>
      </c>
      <c r="F26" s="225">
        <v>0</v>
      </c>
      <c r="G26" s="216">
        <f t="shared" si="1"/>
        <v>13</v>
      </c>
      <c r="H26" s="225">
        <f t="shared" si="4"/>
        <v>14</v>
      </c>
      <c r="I26" s="225">
        <f t="shared" si="4"/>
        <v>0</v>
      </c>
      <c r="J26" s="216">
        <f t="shared" si="2"/>
        <v>14</v>
      </c>
      <c r="K26" s="88" t="s">
        <v>168</v>
      </c>
    </row>
    <row r="27" spans="1:11" ht="13.5" thickBot="1">
      <c r="A27" s="85" t="s">
        <v>169</v>
      </c>
      <c r="B27" s="226">
        <v>0</v>
      </c>
      <c r="C27" s="226">
        <v>2</v>
      </c>
      <c r="D27" s="217">
        <f t="shared" si="0"/>
        <v>2</v>
      </c>
      <c r="E27" s="226">
        <v>20</v>
      </c>
      <c r="F27" s="226">
        <v>2</v>
      </c>
      <c r="G27" s="217">
        <f t="shared" si="1"/>
        <v>22</v>
      </c>
      <c r="H27" s="226">
        <f t="shared" si="4"/>
        <v>20</v>
      </c>
      <c r="I27" s="226">
        <f t="shared" si="4"/>
        <v>4</v>
      </c>
      <c r="J27" s="217">
        <f t="shared" si="2"/>
        <v>24</v>
      </c>
      <c r="K27" s="89" t="s">
        <v>170</v>
      </c>
    </row>
    <row r="28" spans="1:11" ht="48.75" thickBot="1">
      <c r="A28" s="84" t="s">
        <v>171</v>
      </c>
      <c r="B28" s="225">
        <v>0</v>
      </c>
      <c r="C28" s="225">
        <v>0</v>
      </c>
      <c r="D28" s="216">
        <f t="shared" si="0"/>
        <v>0</v>
      </c>
      <c r="E28" s="225">
        <v>103</v>
      </c>
      <c r="F28" s="225">
        <v>73</v>
      </c>
      <c r="G28" s="216">
        <f t="shared" si="1"/>
        <v>176</v>
      </c>
      <c r="H28" s="225">
        <f t="shared" si="4"/>
        <v>103</v>
      </c>
      <c r="I28" s="225">
        <f t="shared" si="4"/>
        <v>73</v>
      </c>
      <c r="J28" s="216">
        <f t="shared" si="2"/>
        <v>176</v>
      </c>
      <c r="K28" s="88" t="s">
        <v>172</v>
      </c>
    </row>
    <row r="29" spans="1:11" ht="25.5">
      <c r="A29" s="86" t="s">
        <v>173</v>
      </c>
      <c r="B29" s="227">
        <v>0</v>
      </c>
      <c r="C29" s="227">
        <v>0</v>
      </c>
      <c r="D29" s="220">
        <f t="shared" si="0"/>
        <v>0</v>
      </c>
      <c r="E29" s="227">
        <v>7</v>
      </c>
      <c r="F29" s="227">
        <v>1</v>
      </c>
      <c r="G29" s="220">
        <f t="shared" si="1"/>
        <v>8</v>
      </c>
      <c r="H29" s="227">
        <f t="shared" si="4"/>
        <v>7</v>
      </c>
      <c r="I29" s="227">
        <f t="shared" si="4"/>
        <v>1</v>
      </c>
      <c r="J29" s="220">
        <f t="shared" si="2"/>
        <v>8</v>
      </c>
      <c r="K29" s="90" t="s">
        <v>174</v>
      </c>
    </row>
    <row r="30" spans="1:11" ht="30" customHeight="1">
      <c r="A30" s="78" t="s">
        <v>45</v>
      </c>
      <c r="B30" s="79">
        <f>SUM(B9:B29)</f>
        <v>133</v>
      </c>
      <c r="C30" s="79">
        <f t="shared" ref="C30:J30" si="5">SUM(C9:C29)</f>
        <v>30</v>
      </c>
      <c r="D30" s="79">
        <f t="shared" si="5"/>
        <v>163</v>
      </c>
      <c r="E30" s="79">
        <f t="shared" si="5"/>
        <v>1220</v>
      </c>
      <c r="F30" s="79">
        <f t="shared" si="5"/>
        <v>187</v>
      </c>
      <c r="G30" s="79">
        <f t="shared" si="5"/>
        <v>1407</v>
      </c>
      <c r="H30" s="79">
        <f t="shared" si="5"/>
        <v>1353</v>
      </c>
      <c r="I30" s="79">
        <f t="shared" si="5"/>
        <v>217</v>
      </c>
      <c r="J30" s="79">
        <f t="shared" si="5"/>
        <v>1570</v>
      </c>
      <c r="K30" s="80" t="s">
        <v>46</v>
      </c>
    </row>
    <row r="31" spans="1:11">
      <c r="D31" s="6"/>
      <c r="G31" s="6"/>
      <c r="J31"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9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A4" sqref="A4:K4"/>
    </sheetView>
  </sheetViews>
  <sheetFormatPr defaultColWidth="9.140625" defaultRowHeight="12.75"/>
  <cols>
    <col min="1" max="1" width="27.42578125" style="5" customWidth="1"/>
    <col min="2" max="10" width="8.7109375" style="5" customWidth="1"/>
    <col min="11" max="11" width="29" style="5" customWidth="1"/>
    <col min="12" max="16384" width="9.140625" style="5"/>
  </cols>
  <sheetData>
    <row r="1" spans="1:11" ht="18">
      <c r="A1" s="411" t="s">
        <v>558</v>
      </c>
      <c r="B1" s="411"/>
      <c r="C1" s="411"/>
      <c r="D1" s="411"/>
      <c r="E1" s="411"/>
      <c r="F1" s="411"/>
      <c r="G1" s="411"/>
      <c r="H1" s="411"/>
      <c r="I1" s="411"/>
      <c r="J1" s="411"/>
      <c r="K1" s="411"/>
    </row>
    <row r="2" spans="1:11" ht="18">
      <c r="A2" s="414" t="s">
        <v>224</v>
      </c>
      <c r="B2" s="414"/>
      <c r="C2" s="414"/>
      <c r="D2" s="414"/>
      <c r="E2" s="414"/>
      <c r="F2" s="414"/>
      <c r="G2" s="414"/>
      <c r="H2" s="414"/>
      <c r="I2" s="414"/>
      <c r="J2" s="414"/>
      <c r="K2" s="414"/>
    </row>
    <row r="3" spans="1:11" ht="33" customHeight="1">
      <c r="A3" s="412" t="s">
        <v>668</v>
      </c>
      <c r="B3" s="413"/>
      <c r="C3" s="413"/>
      <c r="D3" s="413"/>
      <c r="E3" s="413"/>
      <c r="F3" s="413"/>
      <c r="G3" s="413"/>
      <c r="H3" s="413"/>
      <c r="I3" s="413"/>
      <c r="J3" s="413"/>
      <c r="K3" s="413"/>
    </row>
    <row r="4" spans="1:11" ht="15.75">
      <c r="A4" s="413" t="s">
        <v>332</v>
      </c>
      <c r="B4" s="413"/>
      <c r="C4" s="413"/>
      <c r="D4" s="413"/>
      <c r="E4" s="413"/>
      <c r="F4" s="413"/>
      <c r="G4" s="413"/>
      <c r="H4" s="413"/>
      <c r="I4" s="413"/>
      <c r="J4" s="413"/>
      <c r="K4" s="413"/>
    </row>
    <row r="5" spans="1:11" ht="15.75">
      <c r="A5" s="173" t="s">
        <v>389</v>
      </c>
      <c r="B5" s="174"/>
      <c r="C5" s="174"/>
      <c r="D5" s="174"/>
      <c r="E5" s="174"/>
      <c r="F5" s="174"/>
      <c r="G5" s="174"/>
      <c r="H5" s="174"/>
      <c r="I5" s="174"/>
      <c r="J5" s="174"/>
      <c r="K5" s="175" t="s">
        <v>390</v>
      </c>
    </row>
    <row r="6" spans="1:11" ht="15.75">
      <c r="A6" s="415" t="s">
        <v>117</v>
      </c>
      <c r="B6" s="416" t="s">
        <v>225</v>
      </c>
      <c r="C6" s="416"/>
      <c r="D6" s="416"/>
      <c r="E6" s="416"/>
      <c r="F6" s="416"/>
      <c r="G6" s="416"/>
      <c r="H6" s="416"/>
      <c r="I6" s="416"/>
      <c r="J6" s="416"/>
      <c r="K6" s="417" t="s">
        <v>118</v>
      </c>
    </row>
    <row r="7" spans="1:11" ht="16.5" customHeight="1">
      <c r="A7" s="415"/>
      <c r="B7" s="416" t="s">
        <v>226</v>
      </c>
      <c r="C7" s="416"/>
      <c r="D7" s="416"/>
      <c r="E7" s="416" t="s">
        <v>227</v>
      </c>
      <c r="F7" s="416"/>
      <c r="G7" s="416"/>
      <c r="H7" s="418" t="s">
        <v>228</v>
      </c>
      <c r="I7" s="418"/>
      <c r="J7" s="418"/>
      <c r="K7" s="417"/>
    </row>
    <row r="8" spans="1:11" ht="25.5">
      <c r="A8" s="415"/>
      <c r="B8" s="42" t="s">
        <v>229</v>
      </c>
      <c r="C8" s="42" t="s">
        <v>230</v>
      </c>
      <c r="D8" s="42" t="s">
        <v>231</v>
      </c>
      <c r="E8" s="42" t="s">
        <v>232</v>
      </c>
      <c r="F8" s="42" t="s">
        <v>233</v>
      </c>
      <c r="G8" s="42" t="s">
        <v>234</v>
      </c>
      <c r="H8" s="42" t="s">
        <v>232</v>
      </c>
      <c r="I8" s="42" t="s">
        <v>233</v>
      </c>
      <c r="J8" s="42" t="s">
        <v>234</v>
      </c>
      <c r="K8" s="417"/>
    </row>
    <row r="9" spans="1:11" ht="27" customHeight="1" thickBot="1">
      <c r="A9" s="81" t="s">
        <v>119</v>
      </c>
      <c r="B9" s="224">
        <v>96</v>
      </c>
      <c r="C9" s="224">
        <v>21</v>
      </c>
      <c r="D9" s="214">
        <f t="shared" ref="D9:D15" si="0">SUM(B9:C9)</f>
        <v>117</v>
      </c>
      <c r="E9" s="224">
        <v>211</v>
      </c>
      <c r="F9" s="224">
        <v>26</v>
      </c>
      <c r="G9" s="214">
        <f t="shared" ref="G9:G15" si="1">SUM(E9:F9)</f>
        <v>237</v>
      </c>
      <c r="H9" s="224">
        <f>B9+E9</f>
        <v>307</v>
      </c>
      <c r="I9" s="224">
        <f>C9+F9</f>
        <v>47</v>
      </c>
      <c r="J9" s="214">
        <f t="shared" ref="J9:J15" si="2">SUM(H9:I9)</f>
        <v>354</v>
      </c>
      <c r="K9" s="91" t="s">
        <v>120</v>
      </c>
    </row>
    <row r="10" spans="1:11" ht="27" customHeight="1" thickBot="1">
      <c r="A10" s="82" t="s">
        <v>121</v>
      </c>
      <c r="B10" s="225">
        <v>15</v>
      </c>
      <c r="C10" s="225">
        <v>6</v>
      </c>
      <c r="D10" s="216">
        <f t="shared" si="0"/>
        <v>21</v>
      </c>
      <c r="E10" s="225">
        <v>68</v>
      </c>
      <c r="F10" s="225">
        <v>24</v>
      </c>
      <c r="G10" s="216">
        <f t="shared" si="1"/>
        <v>92</v>
      </c>
      <c r="H10" s="225">
        <f t="shared" ref="H10:I15" si="3">B10+E10</f>
        <v>83</v>
      </c>
      <c r="I10" s="225">
        <f t="shared" si="3"/>
        <v>30</v>
      </c>
      <c r="J10" s="216">
        <f t="shared" si="2"/>
        <v>113</v>
      </c>
      <c r="K10" s="92" t="s">
        <v>122</v>
      </c>
    </row>
    <row r="11" spans="1:11" ht="27" customHeight="1" thickBot="1">
      <c r="A11" s="83" t="s">
        <v>123</v>
      </c>
      <c r="B11" s="226">
        <v>7</v>
      </c>
      <c r="C11" s="226">
        <v>1</v>
      </c>
      <c r="D11" s="217">
        <f t="shared" si="0"/>
        <v>8</v>
      </c>
      <c r="E11" s="226">
        <v>46</v>
      </c>
      <c r="F11" s="226">
        <v>3</v>
      </c>
      <c r="G11" s="217">
        <f t="shared" si="1"/>
        <v>49</v>
      </c>
      <c r="H11" s="226">
        <f t="shared" si="3"/>
        <v>53</v>
      </c>
      <c r="I11" s="226">
        <f t="shared" si="3"/>
        <v>4</v>
      </c>
      <c r="J11" s="217">
        <f t="shared" si="2"/>
        <v>57</v>
      </c>
      <c r="K11" s="93" t="s">
        <v>124</v>
      </c>
    </row>
    <row r="12" spans="1:11" ht="27" customHeight="1" thickBot="1">
      <c r="A12" s="82" t="s">
        <v>125</v>
      </c>
      <c r="B12" s="225">
        <v>14</v>
      </c>
      <c r="C12" s="225">
        <v>0</v>
      </c>
      <c r="D12" s="216">
        <f t="shared" si="0"/>
        <v>14</v>
      </c>
      <c r="E12" s="225">
        <v>783</v>
      </c>
      <c r="F12" s="225">
        <v>60</v>
      </c>
      <c r="G12" s="216">
        <f t="shared" si="1"/>
        <v>843</v>
      </c>
      <c r="H12" s="225">
        <f t="shared" si="3"/>
        <v>797</v>
      </c>
      <c r="I12" s="225">
        <f t="shared" si="3"/>
        <v>60</v>
      </c>
      <c r="J12" s="216">
        <f t="shared" si="2"/>
        <v>857</v>
      </c>
      <c r="K12" s="92" t="s">
        <v>126</v>
      </c>
    </row>
    <row r="13" spans="1:11" ht="27" customHeight="1" thickBot="1">
      <c r="A13" s="83" t="s">
        <v>506</v>
      </c>
      <c r="B13" s="226">
        <v>0</v>
      </c>
      <c r="C13" s="226">
        <v>0</v>
      </c>
      <c r="D13" s="217">
        <f t="shared" si="0"/>
        <v>0</v>
      </c>
      <c r="E13" s="226">
        <v>7</v>
      </c>
      <c r="F13" s="226">
        <v>1</v>
      </c>
      <c r="G13" s="217">
        <f t="shared" si="1"/>
        <v>8</v>
      </c>
      <c r="H13" s="226">
        <f t="shared" si="3"/>
        <v>7</v>
      </c>
      <c r="I13" s="226">
        <f t="shared" si="3"/>
        <v>1</v>
      </c>
      <c r="J13" s="217">
        <f t="shared" si="2"/>
        <v>8</v>
      </c>
      <c r="K13" s="93" t="s">
        <v>127</v>
      </c>
    </row>
    <row r="14" spans="1:11" ht="27" customHeight="1" thickBot="1">
      <c r="A14" s="82" t="s">
        <v>128</v>
      </c>
      <c r="B14" s="225">
        <v>1</v>
      </c>
      <c r="C14" s="225">
        <v>2</v>
      </c>
      <c r="D14" s="216">
        <f t="shared" si="0"/>
        <v>3</v>
      </c>
      <c r="E14" s="225">
        <v>2</v>
      </c>
      <c r="F14" s="225">
        <v>0</v>
      </c>
      <c r="G14" s="216">
        <f t="shared" si="1"/>
        <v>2</v>
      </c>
      <c r="H14" s="225">
        <f t="shared" si="3"/>
        <v>3</v>
      </c>
      <c r="I14" s="225">
        <f t="shared" si="3"/>
        <v>2</v>
      </c>
      <c r="J14" s="216">
        <f t="shared" si="2"/>
        <v>5</v>
      </c>
      <c r="K14" s="92" t="s">
        <v>129</v>
      </c>
    </row>
    <row r="15" spans="1:11" ht="27" customHeight="1">
      <c r="A15" s="95" t="s">
        <v>130</v>
      </c>
      <c r="B15" s="227">
        <v>0</v>
      </c>
      <c r="C15" s="227">
        <v>0</v>
      </c>
      <c r="D15" s="220">
        <f t="shared" si="0"/>
        <v>0</v>
      </c>
      <c r="E15" s="227">
        <v>103</v>
      </c>
      <c r="F15" s="227">
        <v>73</v>
      </c>
      <c r="G15" s="220">
        <f t="shared" si="1"/>
        <v>176</v>
      </c>
      <c r="H15" s="227">
        <f t="shared" si="3"/>
        <v>103</v>
      </c>
      <c r="I15" s="227">
        <f t="shared" si="3"/>
        <v>73</v>
      </c>
      <c r="J15" s="220">
        <f t="shared" si="2"/>
        <v>176</v>
      </c>
      <c r="K15" s="94" t="s">
        <v>131</v>
      </c>
    </row>
    <row r="16" spans="1:11" ht="33.75" customHeight="1">
      <c r="A16" s="139" t="s">
        <v>45</v>
      </c>
      <c r="B16" s="218">
        <f>SUM(B9:B15)</f>
        <v>133</v>
      </c>
      <c r="C16" s="218">
        <f t="shared" ref="C16:J16" si="4">SUM(C9:C15)</f>
        <v>30</v>
      </c>
      <c r="D16" s="218">
        <f t="shared" si="4"/>
        <v>163</v>
      </c>
      <c r="E16" s="218">
        <f t="shared" si="4"/>
        <v>1220</v>
      </c>
      <c r="F16" s="218">
        <f t="shared" si="4"/>
        <v>187</v>
      </c>
      <c r="G16" s="218">
        <f t="shared" si="4"/>
        <v>1407</v>
      </c>
      <c r="H16" s="218">
        <f t="shared" si="4"/>
        <v>1353</v>
      </c>
      <c r="I16" s="218">
        <f t="shared" si="4"/>
        <v>217</v>
      </c>
      <c r="J16" s="218">
        <f t="shared" si="4"/>
        <v>1570</v>
      </c>
      <c r="K16" s="121" t="s">
        <v>46</v>
      </c>
    </row>
    <row r="19" spans="1:4">
      <c r="A19" s="171" t="s">
        <v>371</v>
      </c>
      <c r="B19" s="157">
        <f>B9+B10</f>
        <v>111</v>
      </c>
      <c r="C19" s="157">
        <f>C9+C10</f>
        <v>27</v>
      </c>
      <c r="D19" s="157">
        <f t="shared" ref="D19" si="5">D9+D10</f>
        <v>138</v>
      </c>
    </row>
    <row r="20" spans="1:4">
      <c r="A20" s="171" t="s">
        <v>372</v>
      </c>
      <c r="B20" s="157">
        <f>B11</f>
        <v>7</v>
      </c>
      <c r="C20" s="157">
        <f t="shared" ref="C20:D20" si="6">C11</f>
        <v>1</v>
      </c>
      <c r="D20" s="157">
        <f t="shared" si="6"/>
        <v>8</v>
      </c>
    </row>
    <row r="21" spans="1:4">
      <c r="A21" s="171" t="s">
        <v>125</v>
      </c>
      <c r="B21" s="157">
        <f>B12</f>
        <v>14</v>
      </c>
      <c r="C21" s="157">
        <f>C12</f>
        <v>0</v>
      </c>
      <c r="D21" s="157">
        <f>D12</f>
        <v>14</v>
      </c>
    </row>
    <row r="22" spans="1:4">
      <c r="A22" s="171" t="s">
        <v>373</v>
      </c>
      <c r="B22" s="157">
        <f>B13+B14+B15</f>
        <v>1</v>
      </c>
      <c r="C22" s="157">
        <f t="shared" ref="C22:D22" si="7">C13+C14+C15</f>
        <v>2</v>
      </c>
      <c r="D22" s="157">
        <f t="shared" si="7"/>
        <v>3</v>
      </c>
    </row>
    <row r="23" spans="1:4">
      <c r="B23" s="157">
        <f>SUM(B19:B22)</f>
        <v>133</v>
      </c>
      <c r="C23" s="157">
        <f t="shared" ref="C23:D23" si="8">SUM(C19:C22)</f>
        <v>30</v>
      </c>
      <c r="D23" s="157">
        <f t="shared" si="8"/>
        <v>163</v>
      </c>
    </row>
    <row r="25" spans="1:4">
      <c r="B25" s="172">
        <f>B19/$B$23*100</f>
        <v>83.458646616541358</v>
      </c>
      <c r="C25" s="172">
        <f>C19/$C$23*100</f>
        <v>90</v>
      </c>
      <c r="D25" s="172">
        <f>D19/$D$23*100</f>
        <v>84.662576687116569</v>
      </c>
    </row>
    <row r="26" spans="1:4">
      <c r="B26" s="172">
        <f t="shared" ref="B26:B29" si="9">B20/$B$23*100</f>
        <v>5.2631578947368416</v>
      </c>
      <c r="C26" s="172">
        <f t="shared" ref="C26:C29" si="10">C20/$C$23*100</f>
        <v>3.3333333333333335</v>
      </c>
      <c r="D26" s="172">
        <f t="shared" ref="D26:D29" si="11">D20/$D$23*100</f>
        <v>4.9079754601226995</v>
      </c>
    </row>
    <row r="27" spans="1:4">
      <c r="B27" s="172">
        <f t="shared" si="9"/>
        <v>10.526315789473683</v>
      </c>
      <c r="C27" s="172">
        <f t="shared" si="10"/>
        <v>0</v>
      </c>
      <c r="D27" s="172">
        <f t="shared" si="11"/>
        <v>8.5889570552147241</v>
      </c>
    </row>
    <row r="28" spans="1:4">
      <c r="B28" s="172">
        <f t="shared" si="9"/>
        <v>0.75187969924812026</v>
      </c>
      <c r="C28" s="172">
        <f t="shared" si="10"/>
        <v>6.666666666666667</v>
      </c>
      <c r="D28" s="172">
        <f t="shared" si="11"/>
        <v>1.8404907975460123</v>
      </c>
    </row>
    <row r="29" spans="1:4">
      <c r="B29" s="172">
        <f t="shared" si="9"/>
        <v>100</v>
      </c>
      <c r="C29" s="172">
        <f t="shared" si="10"/>
        <v>100</v>
      </c>
      <c r="D29" s="172">
        <f t="shared" si="11"/>
        <v>100</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scale="98"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3"/>
  <sheetViews>
    <sheetView rightToLeft="1" view="pageBreakPreview" zoomScaleNormal="100" zoomScaleSheetLayoutView="100" workbookViewId="0">
      <selection activeCell="F37" sqref="F37"/>
    </sheetView>
  </sheetViews>
  <sheetFormatPr defaultColWidth="9.140625" defaultRowHeight="20.100000000000001" customHeight="1"/>
  <cols>
    <col min="1" max="1" width="39.140625" style="11" customWidth="1"/>
    <col min="2" max="2" width="7.85546875" style="12" customWidth="1"/>
    <col min="3" max="10" width="7.85546875" style="11" customWidth="1"/>
    <col min="11" max="11" width="39.14062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411" t="s">
        <v>326</v>
      </c>
      <c r="B1" s="411"/>
      <c r="C1" s="411"/>
      <c r="D1" s="411"/>
      <c r="E1" s="411"/>
      <c r="F1" s="411"/>
      <c r="G1" s="411"/>
      <c r="H1" s="411"/>
      <c r="I1" s="411"/>
      <c r="J1" s="411"/>
      <c r="K1" s="41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62">
        <v>2018</v>
      </c>
      <c r="B2" s="462"/>
      <c r="C2" s="462"/>
      <c r="D2" s="462"/>
      <c r="E2" s="462"/>
      <c r="F2" s="462"/>
      <c r="G2" s="462"/>
      <c r="H2" s="462"/>
      <c r="I2" s="462"/>
      <c r="J2" s="462"/>
      <c r="K2" s="462"/>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13" t="s">
        <v>489</v>
      </c>
      <c r="B3" s="413"/>
      <c r="C3" s="413"/>
      <c r="D3" s="413"/>
      <c r="E3" s="413"/>
      <c r="F3" s="413"/>
      <c r="G3" s="413"/>
      <c r="H3" s="413"/>
      <c r="I3" s="413"/>
      <c r="J3" s="413"/>
      <c r="K3" s="41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13">
        <v>2018</v>
      </c>
      <c r="B4" s="413"/>
      <c r="C4" s="413"/>
      <c r="D4" s="413"/>
      <c r="E4" s="413"/>
      <c r="F4" s="413"/>
      <c r="G4" s="413"/>
      <c r="H4" s="413"/>
      <c r="I4" s="413"/>
      <c r="J4" s="413"/>
      <c r="K4" s="41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6" t="s">
        <v>391</v>
      </c>
      <c r="B5" s="463"/>
      <c r="C5" s="463"/>
      <c r="D5" s="463"/>
      <c r="E5" s="463"/>
      <c r="F5" s="463"/>
      <c r="G5" s="463"/>
      <c r="H5" s="463"/>
      <c r="I5" s="463"/>
      <c r="J5" s="463"/>
      <c r="K5" s="98" t="s">
        <v>392</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64" t="s">
        <v>175</v>
      </c>
      <c r="B6" s="416" t="s">
        <v>225</v>
      </c>
      <c r="C6" s="416"/>
      <c r="D6" s="416"/>
      <c r="E6" s="416"/>
      <c r="F6" s="416"/>
      <c r="G6" s="416"/>
      <c r="H6" s="416"/>
      <c r="I6" s="416"/>
      <c r="J6" s="416"/>
      <c r="K6" s="467" t="s">
        <v>176</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65"/>
      <c r="B7" s="416" t="s">
        <v>529</v>
      </c>
      <c r="C7" s="470"/>
      <c r="D7" s="471"/>
      <c r="E7" s="453" t="s">
        <v>538</v>
      </c>
      <c r="F7" s="470"/>
      <c r="G7" s="471"/>
      <c r="H7" s="459" t="s">
        <v>539</v>
      </c>
      <c r="I7" s="460"/>
      <c r="J7" s="461"/>
      <c r="K7" s="468"/>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7" customFormat="1" ht="26.25" customHeight="1">
      <c r="A8" s="466"/>
      <c r="B8" s="302" t="s">
        <v>594</v>
      </c>
      <c r="C8" s="302" t="s">
        <v>593</v>
      </c>
      <c r="D8" s="302" t="s">
        <v>592</v>
      </c>
      <c r="E8" s="302" t="s">
        <v>594</v>
      </c>
      <c r="F8" s="302" t="s">
        <v>593</v>
      </c>
      <c r="G8" s="302" t="s">
        <v>592</v>
      </c>
      <c r="H8" s="302" t="s">
        <v>594</v>
      </c>
      <c r="I8" s="302" t="s">
        <v>593</v>
      </c>
      <c r="J8" s="302" t="s">
        <v>592</v>
      </c>
      <c r="K8" s="469"/>
      <c r="M8" s="148"/>
      <c r="N8" s="149"/>
      <c r="O8" s="148"/>
    </row>
    <row r="9" spans="1:63" s="30" customFormat="1" ht="23.25" thickBot="1">
      <c r="A9" s="146" t="s">
        <v>182</v>
      </c>
      <c r="B9" s="99">
        <v>2240</v>
      </c>
      <c r="C9" s="99">
        <v>1451</v>
      </c>
      <c r="D9" s="180">
        <f t="shared" ref="D9:D30" si="0">B9+C9</f>
        <v>3691</v>
      </c>
      <c r="E9" s="99">
        <v>2067</v>
      </c>
      <c r="F9" s="99">
        <v>1137</v>
      </c>
      <c r="G9" s="180">
        <f t="shared" ref="G9:G30" si="1">E9+F9</f>
        <v>3204</v>
      </c>
      <c r="H9" s="50">
        <f t="shared" ref="H9:H30" si="2">B9+E9</f>
        <v>4307</v>
      </c>
      <c r="I9" s="50">
        <f t="shared" ref="I9:I30" si="3">C9+F9</f>
        <v>2588</v>
      </c>
      <c r="J9" s="50">
        <f t="shared" ref="J9:J30" si="4">D9+G9</f>
        <v>6895</v>
      </c>
      <c r="K9" s="251" t="s">
        <v>330</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18" customHeight="1" thickBot="1">
      <c r="A10" s="84" t="s">
        <v>454</v>
      </c>
      <c r="B10" s="100">
        <v>56</v>
      </c>
      <c r="C10" s="100">
        <v>21</v>
      </c>
      <c r="D10" s="155">
        <f t="shared" si="0"/>
        <v>77</v>
      </c>
      <c r="E10" s="100">
        <v>135</v>
      </c>
      <c r="F10" s="100">
        <v>46</v>
      </c>
      <c r="G10" s="155">
        <f t="shared" si="1"/>
        <v>181</v>
      </c>
      <c r="H10" s="155">
        <f t="shared" si="2"/>
        <v>191</v>
      </c>
      <c r="I10" s="155">
        <f t="shared" si="3"/>
        <v>67</v>
      </c>
      <c r="J10" s="155">
        <f t="shared" si="4"/>
        <v>258</v>
      </c>
      <c r="K10" s="247" t="s">
        <v>462</v>
      </c>
      <c r="L10" s="11"/>
      <c r="M10" s="11"/>
      <c r="N10" s="11"/>
      <c r="O10" s="11"/>
      <c r="P10" s="11"/>
      <c r="Q10" s="11"/>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242"/>
      <c r="BG10" s="242"/>
      <c r="BH10" s="242"/>
      <c r="BI10" s="242"/>
      <c r="BJ10" s="242"/>
      <c r="BK10" s="242"/>
    </row>
    <row r="11" spans="1:63" s="30" customFormat="1" ht="18" customHeight="1" thickBot="1">
      <c r="A11" s="146" t="s">
        <v>393</v>
      </c>
      <c r="B11" s="179">
        <v>1624</v>
      </c>
      <c r="C11" s="179">
        <v>1075</v>
      </c>
      <c r="D11" s="180">
        <f t="shared" si="0"/>
        <v>2699</v>
      </c>
      <c r="E11" s="179">
        <v>1508</v>
      </c>
      <c r="F11" s="179">
        <v>697</v>
      </c>
      <c r="G11" s="180">
        <f t="shared" si="1"/>
        <v>2205</v>
      </c>
      <c r="H11" s="180">
        <f t="shared" si="2"/>
        <v>3132</v>
      </c>
      <c r="I11" s="50">
        <f t="shared" si="3"/>
        <v>1772</v>
      </c>
      <c r="J11" s="50">
        <f t="shared" si="4"/>
        <v>4904</v>
      </c>
      <c r="K11" s="245" t="s">
        <v>394</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18" customHeight="1" thickBot="1">
      <c r="A12" s="84" t="s">
        <v>177</v>
      </c>
      <c r="B12" s="100">
        <v>249</v>
      </c>
      <c r="C12" s="100">
        <v>135</v>
      </c>
      <c r="D12" s="155">
        <f t="shared" si="0"/>
        <v>384</v>
      </c>
      <c r="E12" s="100">
        <v>152</v>
      </c>
      <c r="F12" s="100">
        <v>88</v>
      </c>
      <c r="G12" s="155">
        <f t="shared" si="1"/>
        <v>240</v>
      </c>
      <c r="H12" s="155">
        <f t="shared" si="2"/>
        <v>401</v>
      </c>
      <c r="I12" s="155">
        <f t="shared" si="3"/>
        <v>223</v>
      </c>
      <c r="J12" s="155">
        <f t="shared" si="4"/>
        <v>624</v>
      </c>
      <c r="K12" s="247" t="s">
        <v>178</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18" customHeight="1" thickBot="1">
      <c r="A13" s="146" t="s">
        <v>624</v>
      </c>
      <c r="B13" s="179">
        <v>115</v>
      </c>
      <c r="C13" s="179">
        <v>55</v>
      </c>
      <c r="D13" s="180">
        <f t="shared" si="0"/>
        <v>170</v>
      </c>
      <c r="E13" s="179">
        <v>98</v>
      </c>
      <c r="F13" s="179">
        <v>66</v>
      </c>
      <c r="G13" s="180">
        <f t="shared" si="1"/>
        <v>164</v>
      </c>
      <c r="H13" s="180">
        <f t="shared" si="2"/>
        <v>213</v>
      </c>
      <c r="I13" s="50">
        <f t="shared" si="3"/>
        <v>121</v>
      </c>
      <c r="J13" s="50">
        <f t="shared" si="4"/>
        <v>334</v>
      </c>
      <c r="K13" s="245" t="s">
        <v>623</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18" customHeight="1" thickBot="1">
      <c r="A14" s="84" t="s">
        <v>179</v>
      </c>
      <c r="B14" s="100">
        <v>138</v>
      </c>
      <c r="C14" s="100">
        <v>163</v>
      </c>
      <c r="D14" s="155">
        <f t="shared" si="0"/>
        <v>301</v>
      </c>
      <c r="E14" s="100">
        <v>134</v>
      </c>
      <c r="F14" s="100">
        <v>112</v>
      </c>
      <c r="G14" s="155">
        <f t="shared" si="1"/>
        <v>246</v>
      </c>
      <c r="H14" s="155">
        <f t="shared" si="2"/>
        <v>272</v>
      </c>
      <c r="I14" s="155">
        <f t="shared" si="3"/>
        <v>275</v>
      </c>
      <c r="J14" s="155">
        <f t="shared" si="4"/>
        <v>547</v>
      </c>
      <c r="K14" s="247" t="s">
        <v>625</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18" customHeight="1" thickBot="1">
      <c r="A15" s="146" t="s">
        <v>183</v>
      </c>
      <c r="B15" s="179">
        <v>76</v>
      </c>
      <c r="C15" s="179">
        <v>63</v>
      </c>
      <c r="D15" s="180">
        <f t="shared" si="0"/>
        <v>139</v>
      </c>
      <c r="E15" s="179">
        <v>161</v>
      </c>
      <c r="F15" s="179">
        <v>44</v>
      </c>
      <c r="G15" s="180">
        <f t="shared" si="1"/>
        <v>205</v>
      </c>
      <c r="H15" s="180">
        <f t="shared" si="2"/>
        <v>237</v>
      </c>
      <c r="I15" s="50">
        <f t="shared" si="3"/>
        <v>107</v>
      </c>
      <c r="J15" s="50">
        <f t="shared" si="4"/>
        <v>344</v>
      </c>
      <c r="K15" s="245" t="s">
        <v>329</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18" customHeight="1" thickBot="1">
      <c r="A16" s="84" t="s">
        <v>185</v>
      </c>
      <c r="B16" s="100">
        <v>83</v>
      </c>
      <c r="C16" s="100">
        <v>70</v>
      </c>
      <c r="D16" s="155">
        <f t="shared" si="0"/>
        <v>153</v>
      </c>
      <c r="E16" s="100">
        <v>82</v>
      </c>
      <c r="F16" s="100">
        <v>44</v>
      </c>
      <c r="G16" s="155">
        <f t="shared" si="1"/>
        <v>126</v>
      </c>
      <c r="H16" s="155">
        <f t="shared" si="2"/>
        <v>165</v>
      </c>
      <c r="I16" s="155">
        <f t="shared" si="3"/>
        <v>114</v>
      </c>
      <c r="J16" s="155">
        <f t="shared" si="4"/>
        <v>279</v>
      </c>
      <c r="K16" s="247" t="s">
        <v>621</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57" s="30" customFormat="1" ht="23.25" thickBot="1">
      <c r="A17" s="146" t="s">
        <v>181</v>
      </c>
      <c r="B17" s="179">
        <v>77</v>
      </c>
      <c r="C17" s="179">
        <v>25</v>
      </c>
      <c r="D17" s="180">
        <f t="shared" si="0"/>
        <v>102</v>
      </c>
      <c r="E17" s="179">
        <v>59</v>
      </c>
      <c r="F17" s="179">
        <v>17</v>
      </c>
      <c r="G17" s="180">
        <f t="shared" si="1"/>
        <v>76</v>
      </c>
      <c r="H17" s="180">
        <f t="shared" si="2"/>
        <v>136</v>
      </c>
      <c r="I17" s="50">
        <f t="shared" si="3"/>
        <v>42</v>
      </c>
      <c r="J17" s="50">
        <f t="shared" si="4"/>
        <v>178</v>
      </c>
      <c r="K17" s="245" t="s">
        <v>331</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57" s="27" customFormat="1" ht="18" customHeight="1" thickBot="1">
      <c r="A18" s="84" t="s">
        <v>184</v>
      </c>
      <c r="B18" s="100">
        <v>104</v>
      </c>
      <c r="C18" s="100">
        <v>27</v>
      </c>
      <c r="D18" s="155">
        <f t="shared" si="0"/>
        <v>131</v>
      </c>
      <c r="E18" s="100">
        <v>54</v>
      </c>
      <c r="F18" s="100">
        <v>12</v>
      </c>
      <c r="G18" s="155">
        <f t="shared" si="1"/>
        <v>66</v>
      </c>
      <c r="H18" s="155">
        <f t="shared" si="2"/>
        <v>158</v>
      </c>
      <c r="I18" s="155">
        <f t="shared" si="3"/>
        <v>39</v>
      </c>
      <c r="J18" s="155">
        <f t="shared" si="4"/>
        <v>197</v>
      </c>
      <c r="K18" s="247" t="s">
        <v>328</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57" s="30" customFormat="1" ht="18" customHeight="1" thickBot="1">
      <c r="A19" s="146" t="s">
        <v>395</v>
      </c>
      <c r="B19" s="179">
        <v>18</v>
      </c>
      <c r="C19" s="179">
        <v>13</v>
      </c>
      <c r="D19" s="180">
        <f t="shared" si="0"/>
        <v>31</v>
      </c>
      <c r="E19" s="179">
        <v>38</v>
      </c>
      <c r="F19" s="179">
        <v>22</v>
      </c>
      <c r="G19" s="180">
        <f t="shared" si="1"/>
        <v>60</v>
      </c>
      <c r="H19" s="180">
        <f t="shared" si="2"/>
        <v>56</v>
      </c>
      <c r="I19" s="50">
        <f t="shared" si="3"/>
        <v>35</v>
      </c>
      <c r="J19" s="50">
        <f t="shared" si="4"/>
        <v>91</v>
      </c>
      <c r="K19" s="245" t="s">
        <v>620</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57" s="27" customFormat="1" ht="18" customHeight="1" thickBot="1">
      <c r="A20" s="84" t="s">
        <v>258</v>
      </c>
      <c r="B20" s="100">
        <v>11</v>
      </c>
      <c r="C20" s="100">
        <v>2</v>
      </c>
      <c r="D20" s="155">
        <f t="shared" si="0"/>
        <v>13</v>
      </c>
      <c r="E20" s="100">
        <v>57</v>
      </c>
      <c r="F20" s="100">
        <v>20</v>
      </c>
      <c r="G20" s="155">
        <f t="shared" si="1"/>
        <v>77</v>
      </c>
      <c r="H20" s="155">
        <f t="shared" si="2"/>
        <v>68</v>
      </c>
      <c r="I20" s="155">
        <f t="shared" si="3"/>
        <v>22</v>
      </c>
      <c r="J20" s="155">
        <f t="shared" si="4"/>
        <v>90</v>
      </c>
      <c r="K20" s="247" t="s">
        <v>259</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57" s="30" customFormat="1" ht="18" customHeight="1" thickBot="1">
      <c r="A21" s="146" t="s">
        <v>396</v>
      </c>
      <c r="B21" s="179">
        <v>44</v>
      </c>
      <c r="C21" s="179">
        <v>11</v>
      </c>
      <c r="D21" s="180">
        <f t="shared" si="0"/>
        <v>55</v>
      </c>
      <c r="E21" s="179">
        <v>82</v>
      </c>
      <c r="F21" s="179">
        <v>24</v>
      </c>
      <c r="G21" s="180">
        <f t="shared" si="1"/>
        <v>106</v>
      </c>
      <c r="H21" s="180">
        <f t="shared" si="2"/>
        <v>126</v>
      </c>
      <c r="I21" s="50">
        <f t="shared" si="3"/>
        <v>35</v>
      </c>
      <c r="J21" s="50">
        <f t="shared" si="4"/>
        <v>161</v>
      </c>
      <c r="K21" s="245" t="s">
        <v>619</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57" s="27" customFormat="1" ht="18" customHeight="1" thickBot="1">
      <c r="A22" s="84" t="s">
        <v>256</v>
      </c>
      <c r="B22" s="100">
        <v>1</v>
      </c>
      <c r="C22" s="100">
        <v>1</v>
      </c>
      <c r="D22" s="155">
        <f t="shared" si="0"/>
        <v>2</v>
      </c>
      <c r="E22" s="100">
        <v>77</v>
      </c>
      <c r="F22" s="100">
        <v>16</v>
      </c>
      <c r="G22" s="155">
        <f t="shared" si="1"/>
        <v>93</v>
      </c>
      <c r="H22" s="155">
        <f t="shared" si="2"/>
        <v>78</v>
      </c>
      <c r="I22" s="155">
        <f t="shared" si="3"/>
        <v>17</v>
      </c>
      <c r="J22" s="155">
        <f t="shared" si="4"/>
        <v>95</v>
      </c>
      <c r="K22" s="247" t="s">
        <v>257</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57" s="30" customFormat="1" ht="18" customHeight="1" thickBot="1">
      <c r="A23" s="146" t="s">
        <v>260</v>
      </c>
      <c r="B23" s="179">
        <v>6</v>
      </c>
      <c r="C23" s="179">
        <v>3</v>
      </c>
      <c r="D23" s="180">
        <f t="shared" si="0"/>
        <v>9</v>
      </c>
      <c r="E23" s="179">
        <v>15</v>
      </c>
      <c r="F23" s="179">
        <v>20</v>
      </c>
      <c r="G23" s="180">
        <f t="shared" si="1"/>
        <v>35</v>
      </c>
      <c r="H23" s="180">
        <f t="shared" si="2"/>
        <v>21</v>
      </c>
      <c r="I23" s="50">
        <f t="shared" si="3"/>
        <v>23</v>
      </c>
      <c r="J23" s="50">
        <f t="shared" si="4"/>
        <v>44</v>
      </c>
      <c r="K23" s="245" t="s">
        <v>618</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57" s="27" customFormat="1" ht="18" customHeight="1" thickBot="1">
      <c r="A24" s="84" t="s">
        <v>180</v>
      </c>
      <c r="B24" s="100">
        <v>13</v>
      </c>
      <c r="C24" s="100">
        <v>3</v>
      </c>
      <c r="D24" s="155">
        <f t="shared" si="0"/>
        <v>16</v>
      </c>
      <c r="E24" s="100">
        <v>26</v>
      </c>
      <c r="F24" s="100">
        <v>11</v>
      </c>
      <c r="G24" s="155">
        <f t="shared" si="1"/>
        <v>37</v>
      </c>
      <c r="H24" s="155">
        <f t="shared" si="2"/>
        <v>39</v>
      </c>
      <c r="I24" s="155">
        <f t="shared" si="3"/>
        <v>14</v>
      </c>
      <c r="J24" s="155">
        <f t="shared" si="4"/>
        <v>53</v>
      </c>
      <c r="K24" s="247" t="s">
        <v>617</v>
      </c>
      <c r="L24" s="25"/>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row>
    <row r="25" spans="1:57" s="30" customFormat="1" ht="18" customHeight="1" thickBot="1">
      <c r="A25" s="146" t="s">
        <v>455</v>
      </c>
      <c r="B25" s="179">
        <v>14</v>
      </c>
      <c r="C25" s="179">
        <v>5</v>
      </c>
      <c r="D25" s="180">
        <f t="shared" si="0"/>
        <v>19</v>
      </c>
      <c r="E25" s="179">
        <v>23</v>
      </c>
      <c r="F25" s="179">
        <v>5</v>
      </c>
      <c r="G25" s="180">
        <f t="shared" si="1"/>
        <v>28</v>
      </c>
      <c r="H25" s="180">
        <f t="shared" si="2"/>
        <v>37</v>
      </c>
      <c r="I25" s="50">
        <f t="shared" si="3"/>
        <v>10</v>
      </c>
      <c r="J25" s="50">
        <f t="shared" si="4"/>
        <v>47</v>
      </c>
      <c r="K25" s="250" t="s">
        <v>616</v>
      </c>
      <c r="L25" s="28"/>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row>
    <row r="26" spans="1:57" s="27" customFormat="1" ht="18" customHeight="1" thickBot="1">
      <c r="A26" s="84" t="s">
        <v>531</v>
      </c>
      <c r="B26" s="100">
        <v>73</v>
      </c>
      <c r="C26" s="100">
        <v>40</v>
      </c>
      <c r="D26" s="155">
        <f t="shared" si="0"/>
        <v>113</v>
      </c>
      <c r="E26" s="100">
        <v>1</v>
      </c>
      <c r="F26" s="100">
        <v>0</v>
      </c>
      <c r="G26" s="155">
        <f t="shared" si="1"/>
        <v>1</v>
      </c>
      <c r="H26" s="155">
        <f t="shared" si="2"/>
        <v>74</v>
      </c>
      <c r="I26" s="155">
        <f t="shared" si="3"/>
        <v>40</v>
      </c>
      <c r="J26" s="155">
        <f t="shared" si="4"/>
        <v>114</v>
      </c>
      <c r="K26" s="247" t="s">
        <v>401</v>
      </c>
      <c r="L26" s="25"/>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row>
    <row r="27" spans="1:57" s="30" customFormat="1" ht="18" customHeight="1" thickBot="1">
      <c r="A27" s="146" t="s">
        <v>456</v>
      </c>
      <c r="B27" s="179">
        <v>20</v>
      </c>
      <c r="C27" s="179">
        <v>8</v>
      </c>
      <c r="D27" s="180">
        <f t="shared" si="0"/>
        <v>28</v>
      </c>
      <c r="E27" s="179">
        <v>38</v>
      </c>
      <c r="F27" s="179">
        <v>14</v>
      </c>
      <c r="G27" s="180">
        <f t="shared" si="1"/>
        <v>52</v>
      </c>
      <c r="H27" s="180">
        <f t="shared" si="2"/>
        <v>58</v>
      </c>
      <c r="I27" s="50">
        <f t="shared" si="3"/>
        <v>22</v>
      </c>
      <c r="J27" s="50">
        <f t="shared" si="4"/>
        <v>80</v>
      </c>
      <c r="K27" s="250" t="s">
        <v>457</v>
      </c>
      <c r="L27" s="28"/>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row>
    <row r="28" spans="1:57" s="27" customFormat="1" ht="18" customHeight="1" thickBot="1">
      <c r="A28" s="84" t="s">
        <v>459</v>
      </c>
      <c r="B28" s="100">
        <v>4</v>
      </c>
      <c r="C28" s="100">
        <v>2</v>
      </c>
      <c r="D28" s="155">
        <f t="shared" si="0"/>
        <v>6</v>
      </c>
      <c r="E28" s="100">
        <v>17</v>
      </c>
      <c r="F28" s="100">
        <v>13</v>
      </c>
      <c r="G28" s="155">
        <f t="shared" si="1"/>
        <v>30</v>
      </c>
      <c r="H28" s="155">
        <f t="shared" si="2"/>
        <v>21</v>
      </c>
      <c r="I28" s="155">
        <f t="shared" si="3"/>
        <v>15</v>
      </c>
      <c r="J28" s="155">
        <f t="shared" si="4"/>
        <v>36</v>
      </c>
      <c r="K28" s="247" t="s">
        <v>460</v>
      </c>
      <c r="L28" s="25"/>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row>
    <row r="29" spans="1:57" s="30" customFormat="1" ht="18" customHeight="1" thickBot="1">
      <c r="A29" s="146" t="s">
        <v>532</v>
      </c>
      <c r="B29" s="179">
        <v>23</v>
      </c>
      <c r="C29" s="179">
        <v>12</v>
      </c>
      <c r="D29" s="180">
        <f t="shared" si="0"/>
        <v>35</v>
      </c>
      <c r="E29" s="179">
        <v>19</v>
      </c>
      <c r="F29" s="179">
        <v>10</v>
      </c>
      <c r="G29" s="180">
        <f t="shared" si="1"/>
        <v>29</v>
      </c>
      <c r="H29" s="180">
        <f t="shared" si="2"/>
        <v>42</v>
      </c>
      <c r="I29" s="50">
        <f t="shared" si="3"/>
        <v>22</v>
      </c>
      <c r="J29" s="50">
        <f t="shared" si="4"/>
        <v>64</v>
      </c>
      <c r="K29" s="245" t="s">
        <v>614</v>
      </c>
      <c r="L29" s="28"/>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row>
    <row r="30" spans="1:57" s="27" customFormat="1" ht="18" customHeight="1">
      <c r="A30" s="403" t="s">
        <v>315</v>
      </c>
      <c r="B30" s="188">
        <v>0</v>
      </c>
      <c r="C30" s="188">
        <v>0</v>
      </c>
      <c r="D30" s="67">
        <f t="shared" si="0"/>
        <v>0</v>
      </c>
      <c r="E30" s="188">
        <v>22</v>
      </c>
      <c r="F30" s="188">
        <v>4</v>
      </c>
      <c r="G30" s="67">
        <f t="shared" si="1"/>
        <v>26</v>
      </c>
      <c r="H30" s="67">
        <f t="shared" si="2"/>
        <v>22</v>
      </c>
      <c r="I30" s="67">
        <f t="shared" si="3"/>
        <v>4</v>
      </c>
      <c r="J30" s="67">
        <f t="shared" si="4"/>
        <v>26</v>
      </c>
      <c r="K30" s="404" t="s">
        <v>320</v>
      </c>
      <c r="L30" s="25"/>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row>
    <row r="31" spans="1:57" s="30" customFormat="1" ht="18" customHeight="1" thickBot="1">
      <c r="A31" s="146" t="s">
        <v>398</v>
      </c>
      <c r="B31" s="179">
        <v>5</v>
      </c>
      <c r="C31" s="179">
        <v>2</v>
      </c>
      <c r="D31" s="180">
        <f t="shared" ref="D31:D34" si="5">B31+C31</f>
        <v>7</v>
      </c>
      <c r="E31" s="179">
        <v>16</v>
      </c>
      <c r="F31" s="179">
        <v>8</v>
      </c>
      <c r="G31" s="180">
        <f t="shared" ref="G31:G34" si="6">E31+F31</f>
        <v>24</v>
      </c>
      <c r="H31" s="180">
        <f t="shared" ref="H31:H34" si="7">B31+E31</f>
        <v>21</v>
      </c>
      <c r="I31" s="50">
        <f t="shared" ref="I31:I34" si="8">C31+F31</f>
        <v>10</v>
      </c>
      <c r="J31" s="50">
        <f t="shared" ref="J31:J34" si="9">D31+G31</f>
        <v>31</v>
      </c>
      <c r="K31" s="251" t="s">
        <v>626</v>
      </c>
      <c r="L31" s="28"/>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row>
    <row r="32" spans="1:57" s="27" customFormat="1" ht="18" customHeight="1" thickBot="1">
      <c r="A32" s="150" t="s">
        <v>533</v>
      </c>
      <c r="B32" s="134"/>
      <c r="C32" s="134">
        <v>1</v>
      </c>
      <c r="D32" s="312">
        <f t="shared" si="5"/>
        <v>1</v>
      </c>
      <c r="E32" s="134">
        <v>11</v>
      </c>
      <c r="F32" s="134">
        <v>3</v>
      </c>
      <c r="G32" s="312">
        <f t="shared" si="6"/>
        <v>14</v>
      </c>
      <c r="H32" s="312">
        <f t="shared" si="7"/>
        <v>11</v>
      </c>
      <c r="I32" s="312">
        <f t="shared" si="8"/>
        <v>4</v>
      </c>
      <c r="J32" s="312">
        <f t="shared" si="9"/>
        <v>15</v>
      </c>
      <c r="K32" s="272" t="s">
        <v>627</v>
      </c>
      <c r="L32" s="25"/>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row>
    <row r="33" spans="1:63" s="30" customFormat="1" ht="18" customHeight="1" thickBot="1">
      <c r="A33" s="85" t="s">
        <v>397</v>
      </c>
      <c r="B33" s="267">
        <v>11</v>
      </c>
      <c r="C33" s="267">
        <v>6</v>
      </c>
      <c r="D33" s="309">
        <f t="shared" si="5"/>
        <v>17</v>
      </c>
      <c r="E33" s="267">
        <v>3</v>
      </c>
      <c r="F33" s="267">
        <v>4</v>
      </c>
      <c r="G33" s="309">
        <f t="shared" si="6"/>
        <v>7</v>
      </c>
      <c r="H33" s="309">
        <f t="shared" si="7"/>
        <v>14</v>
      </c>
      <c r="I33" s="51">
        <f t="shared" si="8"/>
        <v>10</v>
      </c>
      <c r="J33" s="51">
        <f t="shared" si="9"/>
        <v>24</v>
      </c>
      <c r="K33" s="245" t="s">
        <v>611</v>
      </c>
      <c r="L33" s="28"/>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row>
    <row r="34" spans="1:63" s="27" customFormat="1" ht="18" customHeight="1" thickBot="1">
      <c r="A34" s="84" t="s">
        <v>458</v>
      </c>
      <c r="B34" s="100">
        <v>3</v>
      </c>
      <c r="C34" s="100">
        <v>2</v>
      </c>
      <c r="D34" s="155">
        <f t="shared" si="5"/>
        <v>5</v>
      </c>
      <c r="E34" s="100">
        <v>6</v>
      </c>
      <c r="F34" s="100">
        <v>0</v>
      </c>
      <c r="G34" s="155">
        <f t="shared" si="6"/>
        <v>6</v>
      </c>
      <c r="H34" s="155">
        <f t="shared" si="7"/>
        <v>9</v>
      </c>
      <c r="I34" s="155">
        <f t="shared" si="8"/>
        <v>2</v>
      </c>
      <c r="J34" s="155">
        <f t="shared" si="9"/>
        <v>11</v>
      </c>
      <c r="K34" s="247" t="s">
        <v>628</v>
      </c>
      <c r="L34" s="25"/>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row>
    <row r="35" spans="1:63" s="27" customFormat="1" ht="18" customHeight="1" thickBot="1">
      <c r="A35" s="271" t="s">
        <v>473</v>
      </c>
      <c r="B35" s="266">
        <v>38</v>
      </c>
      <c r="C35" s="266">
        <v>13</v>
      </c>
      <c r="D35" s="213">
        <f t="shared" ref="D35:D42" si="10">B35+C35</f>
        <v>51</v>
      </c>
      <c r="E35" s="266">
        <v>104</v>
      </c>
      <c r="F35" s="266">
        <v>28</v>
      </c>
      <c r="G35" s="213">
        <f t="shared" ref="G35:G42" si="11">E35+F35</f>
        <v>132</v>
      </c>
      <c r="H35" s="213">
        <f t="shared" ref="H35:H42" si="12">B35+E35</f>
        <v>142</v>
      </c>
      <c r="I35" s="213">
        <f t="shared" ref="I35:I42" si="13">C35+F35</f>
        <v>41</v>
      </c>
      <c r="J35" s="213">
        <f t="shared" ref="J35:J42" si="14">D35+G35</f>
        <v>183</v>
      </c>
      <c r="K35" s="250" t="s">
        <v>476</v>
      </c>
      <c r="L35" s="25"/>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row>
    <row r="36" spans="1:63" s="27" customFormat="1" ht="18" customHeight="1" thickBot="1">
      <c r="A36" s="84" t="s">
        <v>474</v>
      </c>
      <c r="B36" s="268">
        <v>43</v>
      </c>
      <c r="C36" s="268">
        <v>9</v>
      </c>
      <c r="D36" s="162">
        <f t="shared" si="10"/>
        <v>52</v>
      </c>
      <c r="E36" s="268">
        <v>0</v>
      </c>
      <c r="F36" s="268">
        <v>0</v>
      </c>
      <c r="G36" s="162">
        <f t="shared" si="11"/>
        <v>0</v>
      </c>
      <c r="H36" s="162">
        <f t="shared" si="12"/>
        <v>43</v>
      </c>
      <c r="I36" s="162">
        <f t="shared" si="13"/>
        <v>9</v>
      </c>
      <c r="J36" s="162">
        <f t="shared" si="14"/>
        <v>52</v>
      </c>
      <c r="K36" s="247" t="s">
        <v>530</v>
      </c>
      <c r="L36" s="25"/>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row>
    <row r="37" spans="1:63" s="27" customFormat="1" ht="15.75" thickBot="1">
      <c r="A37" s="300" t="s">
        <v>475</v>
      </c>
      <c r="B37" s="267">
        <v>25</v>
      </c>
      <c r="C37" s="267">
        <v>4</v>
      </c>
      <c r="D37" s="180">
        <f t="shared" si="10"/>
        <v>29</v>
      </c>
      <c r="E37" s="267">
        <v>24</v>
      </c>
      <c r="F37" s="267">
        <v>8</v>
      </c>
      <c r="G37" s="180">
        <f t="shared" si="11"/>
        <v>32</v>
      </c>
      <c r="H37" s="180">
        <f t="shared" si="12"/>
        <v>49</v>
      </c>
      <c r="I37" s="180">
        <f t="shared" si="13"/>
        <v>12</v>
      </c>
      <c r="J37" s="180">
        <f t="shared" si="14"/>
        <v>61</v>
      </c>
      <c r="K37" s="250" t="s">
        <v>477</v>
      </c>
      <c r="L37" s="25"/>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row>
    <row r="38" spans="1:63" s="30" customFormat="1" ht="15.75" thickBot="1">
      <c r="A38" s="84" t="s">
        <v>511</v>
      </c>
      <c r="B38" s="159">
        <v>8</v>
      </c>
      <c r="C38" s="159">
        <v>3</v>
      </c>
      <c r="D38" s="155">
        <f t="shared" si="10"/>
        <v>11</v>
      </c>
      <c r="E38" s="159">
        <v>0</v>
      </c>
      <c r="F38" s="159">
        <v>0</v>
      </c>
      <c r="G38" s="155">
        <f t="shared" si="11"/>
        <v>0</v>
      </c>
      <c r="H38" s="155">
        <f t="shared" si="12"/>
        <v>8</v>
      </c>
      <c r="I38" s="155">
        <f t="shared" si="13"/>
        <v>3</v>
      </c>
      <c r="J38" s="155">
        <f t="shared" si="14"/>
        <v>11</v>
      </c>
      <c r="K38" s="247" t="s">
        <v>567</v>
      </c>
      <c r="L38" s="28"/>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row>
    <row r="39" spans="1:63" ht="13.5" thickBot="1">
      <c r="A39" s="271" t="s">
        <v>512</v>
      </c>
      <c r="B39" s="179">
        <v>9</v>
      </c>
      <c r="C39" s="179">
        <v>1</v>
      </c>
      <c r="D39" s="180">
        <f t="shared" si="10"/>
        <v>10</v>
      </c>
      <c r="E39" s="179">
        <v>22</v>
      </c>
      <c r="F39" s="179">
        <v>10</v>
      </c>
      <c r="G39" s="180">
        <f t="shared" si="11"/>
        <v>32</v>
      </c>
      <c r="H39" s="180">
        <f t="shared" si="12"/>
        <v>31</v>
      </c>
      <c r="I39" s="180">
        <f t="shared" si="13"/>
        <v>11</v>
      </c>
      <c r="J39" s="180">
        <f t="shared" si="14"/>
        <v>42</v>
      </c>
      <c r="K39" s="250" t="s">
        <v>609</v>
      </c>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row>
    <row r="40" spans="1:63" ht="13.5" thickBot="1">
      <c r="A40" s="270" t="s">
        <v>513</v>
      </c>
      <c r="B40" s="100">
        <v>41</v>
      </c>
      <c r="C40" s="100">
        <v>11</v>
      </c>
      <c r="D40" s="162">
        <f t="shared" si="10"/>
        <v>52</v>
      </c>
      <c r="E40" s="100">
        <v>27</v>
      </c>
      <c r="F40" s="100">
        <v>14</v>
      </c>
      <c r="G40" s="162">
        <f t="shared" si="11"/>
        <v>41</v>
      </c>
      <c r="H40" s="162">
        <f t="shared" si="12"/>
        <v>68</v>
      </c>
      <c r="I40" s="162">
        <f t="shared" si="13"/>
        <v>25</v>
      </c>
      <c r="J40" s="162">
        <f t="shared" si="14"/>
        <v>93</v>
      </c>
      <c r="K40" s="247" t="s">
        <v>608</v>
      </c>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row>
    <row r="41" spans="1:63" ht="13.5" thickBot="1">
      <c r="A41" s="271" t="s">
        <v>514</v>
      </c>
      <c r="B41" s="266">
        <v>16</v>
      </c>
      <c r="C41" s="266">
        <v>5</v>
      </c>
      <c r="D41" s="213">
        <f t="shared" si="10"/>
        <v>21</v>
      </c>
      <c r="E41" s="266">
        <v>15</v>
      </c>
      <c r="F41" s="266">
        <v>2</v>
      </c>
      <c r="G41" s="213">
        <f t="shared" si="11"/>
        <v>17</v>
      </c>
      <c r="H41" s="213">
        <f t="shared" si="12"/>
        <v>31</v>
      </c>
      <c r="I41" s="213">
        <f t="shared" si="13"/>
        <v>7</v>
      </c>
      <c r="J41" s="213">
        <f t="shared" si="14"/>
        <v>38</v>
      </c>
      <c r="K41" s="250" t="s">
        <v>520</v>
      </c>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row>
    <row r="42" spans="1:63" ht="22.5">
      <c r="A42" s="270" t="s">
        <v>515</v>
      </c>
      <c r="B42" s="268">
        <v>62</v>
      </c>
      <c r="C42" s="268">
        <v>38</v>
      </c>
      <c r="D42" s="162">
        <f t="shared" si="10"/>
        <v>100</v>
      </c>
      <c r="E42" s="268">
        <v>11</v>
      </c>
      <c r="F42" s="268">
        <v>12</v>
      </c>
      <c r="G42" s="162">
        <f t="shared" si="11"/>
        <v>23</v>
      </c>
      <c r="H42" s="162">
        <f t="shared" si="12"/>
        <v>73</v>
      </c>
      <c r="I42" s="162">
        <f t="shared" si="13"/>
        <v>50</v>
      </c>
      <c r="J42" s="162">
        <f t="shared" si="14"/>
        <v>123</v>
      </c>
      <c r="K42" s="272" t="s">
        <v>518</v>
      </c>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row>
    <row r="43" spans="1:63" ht="20.100000000000001" customHeight="1">
      <c r="A43" s="321" t="s">
        <v>45</v>
      </c>
      <c r="B43" s="301">
        <f t="shared" ref="B43:J43" si="15">SUM(B9:B42)</f>
        <v>5250</v>
      </c>
      <c r="C43" s="301">
        <f t="shared" si="15"/>
        <v>3280</v>
      </c>
      <c r="D43" s="301">
        <f t="shared" si="15"/>
        <v>8530</v>
      </c>
      <c r="E43" s="301">
        <f t="shared" si="15"/>
        <v>5104</v>
      </c>
      <c r="F43" s="301">
        <f t="shared" si="15"/>
        <v>2511</v>
      </c>
      <c r="G43" s="301">
        <f t="shared" si="15"/>
        <v>7615</v>
      </c>
      <c r="H43" s="301">
        <f t="shared" si="15"/>
        <v>10354</v>
      </c>
      <c r="I43" s="301">
        <f t="shared" si="15"/>
        <v>5791</v>
      </c>
      <c r="J43" s="301">
        <f t="shared" si="15"/>
        <v>16145</v>
      </c>
      <c r="K43" s="322" t="s">
        <v>11</v>
      </c>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row>
    <row r="44" spans="1:63" ht="14.25" customHeight="1">
      <c r="A44" s="11" t="s">
        <v>535</v>
      </c>
      <c r="B44" s="144"/>
      <c r="D44" s="10"/>
      <c r="J44" s="10"/>
      <c r="K44" s="358" t="s">
        <v>536</v>
      </c>
    </row>
    <row r="45" spans="1:63" ht="12.75" customHeight="1">
      <c r="A45" s="243" t="s">
        <v>534</v>
      </c>
      <c r="K45" s="359" t="s">
        <v>537</v>
      </c>
    </row>
    <row r="46" spans="1:63" ht="20.100000000000001" customHeight="1">
      <c r="B46" s="11"/>
    </row>
    <row r="47" spans="1:63" ht="20.100000000000001" customHeight="1">
      <c r="B47" s="11"/>
    </row>
    <row r="48" spans="1:63" ht="20.100000000000001" customHeight="1">
      <c r="B48" s="11"/>
    </row>
    <row r="49" spans="2:2" ht="20.100000000000001" customHeight="1">
      <c r="B49" s="11"/>
    </row>
    <row r="50" spans="2:2" ht="20.100000000000001" customHeight="1">
      <c r="B50" s="11"/>
    </row>
    <row r="51" spans="2:2" ht="20.100000000000001" customHeight="1">
      <c r="B51" s="11"/>
    </row>
    <row r="52" spans="2:2" ht="20.100000000000001" customHeight="1">
      <c r="B52" s="11"/>
    </row>
    <row r="53" spans="2:2" ht="20.100000000000001" customHeight="1">
      <c r="B53" s="11"/>
    </row>
  </sheetData>
  <sortState ref="A2:BK47">
    <sortCondition descending="1" ref="J2:J47"/>
  </sortState>
  <mergeCells count="11">
    <mergeCell ref="H7:J7"/>
    <mergeCell ref="A1:K1"/>
    <mergeCell ref="A2:K2"/>
    <mergeCell ref="A3:K3"/>
    <mergeCell ref="A4:K4"/>
    <mergeCell ref="B5:J5"/>
    <mergeCell ref="A6:A8"/>
    <mergeCell ref="B6:J6"/>
    <mergeCell ref="K6:K8"/>
    <mergeCell ref="B7:D7"/>
    <mergeCell ref="E7:G7"/>
  </mergeCells>
  <printOptions horizontalCentered="1" verticalCentered="1"/>
  <pageMargins left="0" right="0" top="0.59055118110236227" bottom="0" header="0" footer="0"/>
  <pageSetup paperSize="9" scale="95" orientation="landscape" r:id="rId1"/>
  <headerFooter alignWithMargins="0"/>
  <rowBreaks count="1" manualBreakCount="1">
    <brk id="30" max="10" man="1"/>
  </rowBreaks>
  <colBreaks count="2" manualBreakCount="2">
    <brk id="12" max="1048575" man="1"/>
    <brk id="50"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0"/>
  <sheetViews>
    <sheetView rightToLeft="1" view="pageBreakPreview" zoomScaleNormal="100" zoomScaleSheetLayoutView="100" workbookViewId="0">
      <selection activeCell="H12" sqref="H12"/>
    </sheetView>
  </sheetViews>
  <sheetFormatPr defaultColWidth="9.140625" defaultRowHeight="20.100000000000001" customHeight="1"/>
  <cols>
    <col min="1" max="1" width="26" style="11" customWidth="1"/>
    <col min="2" max="2" width="7.85546875" style="12" customWidth="1"/>
    <col min="3" max="10" width="7.85546875" style="11" customWidth="1"/>
    <col min="11" max="11" width="28.4257812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411" t="s">
        <v>318</v>
      </c>
      <c r="B1" s="411"/>
      <c r="C1" s="411"/>
      <c r="D1" s="411"/>
      <c r="E1" s="411"/>
      <c r="F1" s="411"/>
      <c r="G1" s="411"/>
      <c r="H1" s="411"/>
      <c r="I1" s="411"/>
      <c r="J1" s="411"/>
      <c r="K1" s="41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62">
        <v>2018</v>
      </c>
      <c r="B2" s="462"/>
      <c r="C2" s="462"/>
      <c r="D2" s="462"/>
      <c r="E2" s="462"/>
      <c r="F2" s="462"/>
      <c r="G2" s="462"/>
      <c r="H2" s="462"/>
      <c r="I2" s="462"/>
      <c r="J2" s="462"/>
      <c r="K2" s="462"/>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36" customHeight="1">
      <c r="A3" s="412" t="s">
        <v>490</v>
      </c>
      <c r="B3" s="413"/>
      <c r="C3" s="413"/>
      <c r="D3" s="413"/>
      <c r="E3" s="413"/>
      <c r="F3" s="413"/>
      <c r="G3" s="413"/>
      <c r="H3" s="413"/>
      <c r="I3" s="413"/>
      <c r="J3" s="413"/>
      <c r="K3" s="41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13">
        <v>2018</v>
      </c>
      <c r="B4" s="413"/>
      <c r="C4" s="413"/>
      <c r="D4" s="413"/>
      <c r="E4" s="413"/>
      <c r="F4" s="413"/>
      <c r="G4" s="413"/>
      <c r="H4" s="413"/>
      <c r="I4" s="413"/>
      <c r="J4" s="413"/>
      <c r="K4" s="41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6" t="s">
        <v>403</v>
      </c>
      <c r="B5" s="463"/>
      <c r="C5" s="463"/>
      <c r="D5" s="463"/>
      <c r="E5" s="463"/>
      <c r="F5" s="463"/>
      <c r="G5" s="463"/>
      <c r="H5" s="463"/>
      <c r="I5" s="463"/>
      <c r="J5" s="463"/>
      <c r="K5" s="98" t="s">
        <v>464</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64" t="s">
        <v>189</v>
      </c>
      <c r="B6" s="416" t="s">
        <v>540</v>
      </c>
      <c r="C6" s="416"/>
      <c r="D6" s="416"/>
      <c r="E6" s="416"/>
      <c r="F6" s="416"/>
      <c r="G6" s="416"/>
      <c r="H6" s="416"/>
      <c r="I6" s="416"/>
      <c r="J6" s="416"/>
      <c r="K6" s="467" t="s">
        <v>507</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65"/>
      <c r="B7" s="416" t="s">
        <v>529</v>
      </c>
      <c r="C7" s="470"/>
      <c r="D7" s="471"/>
      <c r="E7" s="453" t="s">
        <v>538</v>
      </c>
      <c r="F7" s="470"/>
      <c r="G7" s="471"/>
      <c r="H7" s="459" t="s">
        <v>539</v>
      </c>
      <c r="I7" s="460"/>
      <c r="J7" s="461"/>
      <c r="K7" s="468"/>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7" customFormat="1" ht="24.75" customHeight="1">
      <c r="A8" s="466"/>
      <c r="B8" s="302" t="s">
        <v>594</v>
      </c>
      <c r="C8" s="302" t="s">
        <v>593</v>
      </c>
      <c r="D8" s="302" t="s">
        <v>592</v>
      </c>
      <c r="E8" s="302" t="s">
        <v>594</v>
      </c>
      <c r="F8" s="302" t="s">
        <v>593</v>
      </c>
      <c r="G8" s="302" t="s">
        <v>592</v>
      </c>
      <c r="H8" s="302" t="s">
        <v>594</v>
      </c>
      <c r="I8" s="302" t="s">
        <v>593</v>
      </c>
      <c r="J8" s="302" t="s">
        <v>592</v>
      </c>
      <c r="K8" s="469"/>
      <c r="M8" s="148"/>
      <c r="N8" s="149"/>
      <c r="O8" s="148"/>
    </row>
    <row r="9" spans="1:63" s="30" customFormat="1" ht="26.25" customHeight="1" thickBot="1">
      <c r="A9" s="146" t="s">
        <v>348</v>
      </c>
      <c r="B9" s="99">
        <v>982</v>
      </c>
      <c r="C9" s="99">
        <v>533</v>
      </c>
      <c r="D9" s="50">
        <f>B9+C9</f>
        <v>1515</v>
      </c>
      <c r="E9" s="99">
        <v>729</v>
      </c>
      <c r="F9" s="99">
        <v>300</v>
      </c>
      <c r="G9" s="50">
        <f>E9+F9</f>
        <v>1029</v>
      </c>
      <c r="H9" s="50">
        <f t="shared" ref="H9:I19" si="0">B9+E9</f>
        <v>1711</v>
      </c>
      <c r="I9" s="50">
        <f t="shared" si="0"/>
        <v>833</v>
      </c>
      <c r="J9" s="50">
        <f>H9+I9</f>
        <v>2544</v>
      </c>
      <c r="K9" s="378" t="s">
        <v>190</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6.25" customHeight="1" thickBot="1">
      <c r="A10" s="84" t="s">
        <v>349</v>
      </c>
      <c r="B10" s="100">
        <v>1133</v>
      </c>
      <c r="C10" s="100">
        <v>736</v>
      </c>
      <c r="D10" s="155">
        <f t="shared" ref="D10:D19" si="1">B10+C10</f>
        <v>1869</v>
      </c>
      <c r="E10" s="100">
        <v>841</v>
      </c>
      <c r="F10" s="100">
        <v>472</v>
      </c>
      <c r="G10" s="155">
        <f t="shared" ref="G10:G19" si="2">E10+F10</f>
        <v>1313</v>
      </c>
      <c r="H10" s="306">
        <f t="shared" si="0"/>
        <v>1974</v>
      </c>
      <c r="I10" s="306">
        <f t="shared" si="0"/>
        <v>1208</v>
      </c>
      <c r="J10" s="155">
        <f t="shared" ref="J10:J20" si="3">H10+I10</f>
        <v>3182</v>
      </c>
      <c r="K10" s="379" t="s">
        <v>27</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6.25" customHeight="1" thickBot="1">
      <c r="A11" s="146" t="s">
        <v>350</v>
      </c>
      <c r="B11" s="99">
        <v>531</v>
      </c>
      <c r="C11" s="99">
        <v>406</v>
      </c>
      <c r="D11" s="50">
        <f t="shared" si="1"/>
        <v>937</v>
      </c>
      <c r="E11" s="99">
        <v>413</v>
      </c>
      <c r="F11" s="99">
        <v>243</v>
      </c>
      <c r="G11" s="50">
        <f t="shared" si="2"/>
        <v>656</v>
      </c>
      <c r="H11" s="50">
        <f t="shared" si="0"/>
        <v>944</v>
      </c>
      <c r="I11" s="50">
        <f t="shared" si="0"/>
        <v>649</v>
      </c>
      <c r="J11" s="50">
        <f t="shared" si="3"/>
        <v>1593</v>
      </c>
      <c r="K11" s="378" t="s">
        <v>28</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6.25" customHeight="1" thickBot="1">
      <c r="A12" s="84" t="s">
        <v>351</v>
      </c>
      <c r="B12" s="100">
        <v>311</v>
      </c>
      <c r="C12" s="100">
        <v>248</v>
      </c>
      <c r="D12" s="155">
        <f t="shared" si="1"/>
        <v>559</v>
      </c>
      <c r="E12" s="100">
        <v>481</v>
      </c>
      <c r="F12" s="100">
        <v>244</v>
      </c>
      <c r="G12" s="155">
        <f t="shared" si="2"/>
        <v>725</v>
      </c>
      <c r="H12" s="306">
        <f t="shared" si="0"/>
        <v>792</v>
      </c>
      <c r="I12" s="306">
        <f t="shared" si="0"/>
        <v>492</v>
      </c>
      <c r="J12" s="155">
        <f t="shared" si="3"/>
        <v>1284</v>
      </c>
      <c r="K12" s="379" t="s">
        <v>29</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6.25" customHeight="1" thickBot="1">
      <c r="A13" s="146" t="s">
        <v>404</v>
      </c>
      <c r="B13" s="99">
        <v>322</v>
      </c>
      <c r="C13" s="99">
        <v>137</v>
      </c>
      <c r="D13" s="50">
        <f t="shared" si="1"/>
        <v>459</v>
      </c>
      <c r="E13" s="99">
        <v>257</v>
      </c>
      <c r="F13" s="99">
        <v>124</v>
      </c>
      <c r="G13" s="50">
        <f t="shared" si="2"/>
        <v>381</v>
      </c>
      <c r="H13" s="50">
        <f t="shared" si="0"/>
        <v>579</v>
      </c>
      <c r="I13" s="50">
        <f t="shared" si="0"/>
        <v>261</v>
      </c>
      <c r="J13" s="50">
        <f t="shared" si="3"/>
        <v>840</v>
      </c>
      <c r="K13" s="378" t="s">
        <v>191</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6.25" customHeight="1" thickBot="1">
      <c r="A14" s="84" t="s">
        <v>359</v>
      </c>
      <c r="B14" s="100">
        <v>19</v>
      </c>
      <c r="C14" s="100">
        <v>6</v>
      </c>
      <c r="D14" s="155">
        <f t="shared" si="1"/>
        <v>25</v>
      </c>
      <c r="E14" s="100">
        <v>18</v>
      </c>
      <c r="F14" s="100">
        <v>10</v>
      </c>
      <c r="G14" s="155">
        <f t="shared" si="2"/>
        <v>28</v>
      </c>
      <c r="H14" s="306">
        <f t="shared" si="0"/>
        <v>37</v>
      </c>
      <c r="I14" s="306">
        <f t="shared" si="0"/>
        <v>16</v>
      </c>
      <c r="J14" s="155">
        <f t="shared" si="3"/>
        <v>53</v>
      </c>
      <c r="K14" s="379" t="s">
        <v>406</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6.25" customHeight="1" thickBot="1">
      <c r="A15" s="146" t="s">
        <v>352</v>
      </c>
      <c r="B15" s="99">
        <v>763</v>
      </c>
      <c r="C15" s="99">
        <v>577</v>
      </c>
      <c r="D15" s="50">
        <f t="shared" si="1"/>
        <v>1340</v>
      </c>
      <c r="E15" s="99">
        <v>810</v>
      </c>
      <c r="F15" s="99">
        <v>581</v>
      </c>
      <c r="G15" s="50">
        <f t="shared" si="2"/>
        <v>1391</v>
      </c>
      <c r="H15" s="50">
        <f t="shared" si="0"/>
        <v>1573</v>
      </c>
      <c r="I15" s="50">
        <f t="shared" si="0"/>
        <v>1158</v>
      </c>
      <c r="J15" s="50">
        <f t="shared" si="3"/>
        <v>2731</v>
      </c>
      <c r="K15" s="378" t="s">
        <v>30</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6.25" customHeight="1" thickBot="1">
      <c r="A16" s="84" t="s">
        <v>353</v>
      </c>
      <c r="B16" s="100">
        <v>85</v>
      </c>
      <c r="C16" s="100">
        <v>54</v>
      </c>
      <c r="D16" s="155">
        <f t="shared" si="1"/>
        <v>139</v>
      </c>
      <c r="E16" s="100">
        <v>136</v>
      </c>
      <c r="F16" s="100">
        <v>61</v>
      </c>
      <c r="G16" s="155">
        <f t="shared" si="2"/>
        <v>197</v>
      </c>
      <c r="H16" s="306">
        <f t="shared" si="0"/>
        <v>221</v>
      </c>
      <c r="I16" s="306">
        <f t="shared" si="0"/>
        <v>115</v>
      </c>
      <c r="J16" s="155">
        <f t="shared" si="3"/>
        <v>336</v>
      </c>
      <c r="K16" s="379" t="s">
        <v>31</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6.25" customHeight="1" thickBot="1">
      <c r="A17" s="146" t="s">
        <v>491</v>
      </c>
      <c r="B17" s="99">
        <v>221</v>
      </c>
      <c r="C17" s="99">
        <v>194</v>
      </c>
      <c r="D17" s="50">
        <f t="shared" si="1"/>
        <v>415</v>
      </c>
      <c r="E17" s="99">
        <v>255</v>
      </c>
      <c r="F17" s="99">
        <v>220</v>
      </c>
      <c r="G17" s="50">
        <f t="shared" si="2"/>
        <v>475</v>
      </c>
      <c r="H17" s="50">
        <f t="shared" si="0"/>
        <v>476</v>
      </c>
      <c r="I17" s="50">
        <f t="shared" si="0"/>
        <v>414</v>
      </c>
      <c r="J17" s="50">
        <f t="shared" si="3"/>
        <v>890</v>
      </c>
      <c r="K17" s="378" t="s">
        <v>323</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6.25" customHeight="1" thickBot="1">
      <c r="A18" s="84" t="s">
        <v>313</v>
      </c>
      <c r="B18" s="100">
        <v>720</v>
      </c>
      <c r="C18" s="100">
        <v>176</v>
      </c>
      <c r="D18" s="155">
        <f t="shared" si="1"/>
        <v>896</v>
      </c>
      <c r="E18" s="100">
        <v>916</v>
      </c>
      <c r="F18" s="100">
        <v>231</v>
      </c>
      <c r="G18" s="155">
        <f t="shared" si="2"/>
        <v>1147</v>
      </c>
      <c r="H18" s="306">
        <f t="shared" si="0"/>
        <v>1636</v>
      </c>
      <c r="I18" s="306">
        <f t="shared" si="0"/>
        <v>407</v>
      </c>
      <c r="J18" s="155">
        <f t="shared" si="3"/>
        <v>2043</v>
      </c>
      <c r="K18" s="379" t="s">
        <v>314</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6.25" customHeight="1">
      <c r="A19" s="145" t="s">
        <v>22</v>
      </c>
      <c r="B19" s="129">
        <v>163</v>
      </c>
      <c r="C19" s="129">
        <v>213</v>
      </c>
      <c r="D19" s="128">
        <f t="shared" si="1"/>
        <v>376</v>
      </c>
      <c r="E19" s="129">
        <v>248</v>
      </c>
      <c r="F19" s="129">
        <v>25</v>
      </c>
      <c r="G19" s="128">
        <f t="shared" si="2"/>
        <v>273</v>
      </c>
      <c r="H19" s="128">
        <f t="shared" si="0"/>
        <v>411</v>
      </c>
      <c r="I19" s="128">
        <f t="shared" si="0"/>
        <v>238</v>
      </c>
      <c r="J19" s="128">
        <f t="shared" si="3"/>
        <v>649</v>
      </c>
      <c r="K19" s="380" t="s">
        <v>23</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30" customFormat="1" ht="26.25" customHeight="1">
      <c r="A20" s="324" t="s">
        <v>45</v>
      </c>
      <c r="B20" s="43">
        <f>SUM(B9:B19)</f>
        <v>5250</v>
      </c>
      <c r="C20" s="43">
        <f>SUM(C9:C19)</f>
        <v>3280</v>
      </c>
      <c r="D20" s="43">
        <f>B20+C20</f>
        <v>8530</v>
      </c>
      <c r="E20" s="43">
        <f>SUM(E9:E19)</f>
        <v>5104</v>
      </c>
      <c r="F20" s="43">
        <f>SUM(F9:F19)</f>
        <v>2511</v>
      </c>
      <c r="G20" s="43">
        <f t="shared" ref="G20" si="4">E20+F20</f>
        <v>7615</v>
      </c>
      <c r="H20" s="43">
        <f>SUM(H9:H19)</f>
        <v>10354</v>
      </c>
      <c r="I20" s="43">
        <f>SUM(I9:I19)</f>
        <v>5791</v>
      </c>
      <c r="J20" s="43">
        <f t="shared" si="3"/>
        <v>16145</v>
      </c>
      <c r="K20" s="323" t="s">
        <v>46</v>
      </c>
      <c r="L20" s="28"/>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row>
    <row r="21" spans="1:63" ht="12.75">
      <c r="A21" s="11" t="s">
        <v>535</v>
      </c>
      <c r="B21" s="144"/>
      <c r="D21" s="10"/>
      <c r="J21" s="10"/>
      <c r="K21" s="358" t="s">
        <v>536</v>
      </c>
      <c r="BF21" s="11"/>
      <c r="BG21" s="11"/>
      <c r="BH21" s="11"/>
      <c r="BI21" s="11"/>
      <c r="BJ21" s="11"/>
      <c r="BK21" s="11"/>
    </row>
    <row r="22" spans="1:63" ht="20.100000000000001" customHeight="1">
      <c r="B22" s="144"/>
      <c r="D22" s="10"/>
      <c r="J22" s="10"/>
      <c r="BF22" s="11"/>
      <c r="BG22" s="11"/>
      <c r="BH22" s="11"/>
      <c r="BI22" s="11"/>
      <c r="BJ22" s="11"/>
      <c r="BK22" s="11"/>
    </row>
    <row r="23" spans="1:63" ht="20.100000000000001" customHeight="1">
      <c r="B23" s="144"/>
      <c r="D23" s="10"/>
      <c r="G23" s="136"/>
      <c r="J23" s="10"/>
      <c r="L23" s="136"/>
      <c r="M23" s="136"/>
      <c r="BF23" s="11"/>
      <c r="BG23" s="11"/>
      <c r="BH23" s="11"/>
      <c r="BI23" s="11"/>
      <c r="BJ23" s="11"/>
      <c r="BK23" s="11"/>
    </row>
    <row r="24" spans="1:63" ht="20.100000000000001" customHeight="1">
      <c r="B24" s="144"/>
      <c r="D24" s="10"/>
      <c r="G24" s="136"/>
      <c r="J24" s="10"/>
      <c r="L24" s="136"/>
      <c r="M24" s="136"/>
      <c r="BF24" s="11"/>
      <c r="BG24" s="11"/>
      <c r="BH24" s="11"/>
      <c r="BI24" s="11"/>
      <c r="BJ24" s="11"/>
      <c r="BK24" s="11"/>
    </row>
    <row r="25" spans="1:63" ht="20.100000000000001" customHeight="1">
      <c r="B25" s="144"/>
      <c r="D25" s="10"/>
      <c r="G25" s="136"/>
      <c r="J25" s="10"/>
      <c r="L25" s="136"/>
      <c r="M25" s="136"/>
      <c r="BF25" s="11"/>
      <c r="BG25" s="11"/>
      <c r="BH25" s="11"/>
      <c r="BI25" s="11"/>
      <c r="BJ25" s="11"/>
      <c r="BK25" s="11"/>
    </row>
    <row r="26" spans="1:63" ht="20.100000000000001" customHeight="1">
      <c r="B26" s="144"/>
      <c r="D26" s="10"/>
      <c r="G26" s="136"/>
      <c r="J26" s="10"/>
      <c r="L26" s="136"/>
      <c r="M26" s="136"/>
      <c r="BF26" s="11"/>
      <c r="BG26" s="11"/>
      <c r="BH26" s="11"/>
      <c r="BI26" s="11"/>
      <c r="BJ26" s="11"/>
      <c r="BK26" s="11"/>
    </row>
    <row r="27" spans="1:63" ht="20.100000000000001" customHeight="1">
      <c r="B27" s="152" t="s">
        <v>589</v>
      </c>
      <c r="C27" s="152" t="s">
        <v>590</v>
      </c>
      <c r="D27" s="153"/>
      <c r="E27" s="154"/>
      <c r="G27" s="136"/>
      <c r="L27" s="136"/>
      <c r="M27" s="136"/>
      <c r="O27" s="136"/>
      <c r="BF27" s="11"/>
      <c r="BG27" s="11"/>
      <c r="BH27" s="11"/>
      <c r="BI27" s="11"/>
      <c r="BJ27" s="11"/>
      <c r="BK27" s="11"/>
    </row>
    <row r="28" spans="1:63" ht="30" customHeight="1">
      <c r="A28" s="377" t="s">
        <v>335</v>
      </c>
      <c r="B28" s="136">
        <f>D19</f>
        <v>376</v>
      </c>
      <c r="C28" s="136">
        <f>G19</f>
        <v>273</v>
      </c>
    </row>
    <row r="29" spans="1:63" ht="30" customHeight="1">
      <c r="A29" s="377" t="s">
        <v>635</v>
      </c>
      <c r="B29" s="136">
        <f>D14</f>
        <v>25</v>
      </c>
      <c r="C29" s="136">
        <f>G14</f>
        <v>28</v>
      </c>
      <c r="G29" s="136"/>
      <c r="L29" s="136"/>
      <c r="M29" s="136"/>
    </row>
    <row r="30" spans="1:63" ht="30" customHeight="1">
      <c r="A30" s="377" t="s">
        <v>333</v>
      </c>
      <c r="B30" s="136">
        <f>D13</f>
        <v>459</v>
      </c>
      <c r="C30" s="136">
        <f>G13</f>
        <v>381</v>
      </c>
      <c r="G30" s="136"/>
      <c r="L30" s="136"/>
      <c r="M30" s="136"/>
    </row>
    <row r="31" spans="1:63" ht="30" customHeight="1">
      <c r="A31" s="377" t="s">
        <v>358</v>
      </c>
      <c r="B31" s="136">
        <f>D16</f>
        <v>139</v>
      </c>
      <c r="C31" s="136">
        <f>G16</f>
        <v>197</v>
      </c>
    </row>
    <row r="32" spans="1:63" ht="30" customHeight="1">
      <c r="A32" s="377" t="s">
        <v>334</v>
      </c>
      <c r="B32" s="136">
        <f>D18</f>
        <v>896</v>
      </c>
      <c r="C32" s="136">
        <f>G18</f>
        <v>1147</v>
      </c>
    </row>
    <row r="33" spans="1:63" ht="30" customHeight="1">
      <c r="A33" s="377" t="s">
        <v>541</v>
      </c>
      <c r="B33" s="136">
        <f>D17</f>
        <v>415</v>
      </c>
      <c r="C33" s="136">
        <f>G17</f>
        <v>475</v>
      </c>
    </row>
    <row r="34" spans="1:63" ht="30" customHeight="1">
      <c r="A34" s="377" t="s">
        <v>354</v>
      </c>
      <c r="B34" s="136">
        <f>D12</f>
        <v>559</v>
      </c>
      <c r="C34" s="136">
        <f>G12</f>
        <v>725</v>
      </c>
      <c r="G34" s="136"/>
      <c r="L34" s="136"/>
      <c r="M34" s="136"/>
    </row>
    <row r="35" spans="1:63" ht="30" customHeight="1">
      <c r="A35" s="377" t="s">
        <v>355</v>
      </c>
      <c r="B35" s="136">
        <f>D11</f>
        <v>937</v>
      </c>
      <c r="C35" s="136">
        <f>G11</f>
        <v>656</v>
      </c>
      <c r="G35" s="136"/>
      <c r="L35" s="136"/>
      <c r="M35" s="136"/>
    </row>
    <row r="36" spans="1:63" ht="30" customHeight="1">
      <c r="A36" s="377" t="s">
        <v>356</v>
      </c>
      <c r="B36" s="136">
        <f>D10</f>
        <v>1869</v>
      </c>
      <c r="C36" s="136">
        <f>G10</f>
        <v>1313</v>
      </c>
      <c r="G36" s="136"/>
      <c r="L36" s="136"/>
      <c r="M36" s="136"/>
      <c r="O36" s="136"/>
      <c r="BF36" s="11"/>
      <c r="BG36" s="11"/>
      <c r="BH36" s="11"/>
      <c r="BI36" s="11"/>
      <c r="BJ36" s="11"/>
      <c r="BK36" s="11"/>
    </row>
    <row r="37" spans="1:63" ht="30" customHeight="1">
      <c r="A37" s="377" t="s">
        <v>629</v>
      </c>
      <c r="B37" s="136">
        <f>D15</f>
        <v>1340</v>
      </c>
      <c r="C37" s="136">
        <f>G15</f>
        <v>1391</v>
      </c>
    </row>
    <row r="38" spans="1:63" ht="30" customHeight="1">
      <c r="A38" s="377" t="s">
        <v>357</v>
      </c>
      <c r="B38" s="136">
        <f>D9</f>
        <v>1515</v>
      </c>
      <c r="C38" s="136">
        <f>G9</f>
        <v>1029</v>
      </c>
      <c r="G38" s="136"/>
      <c r="L38" s="136"/>
      <c r="M38" s="136"/>
    </row>
    <row r="39" spans="1:63" ht="20.100000000000001" customHeight="1">
      <c r="B39" s="144">
        <f>SUM(B28:B38)</f>
        <v>8530</v>
      </c>
      <c r="C39" s="144">
        <f>SUM(C28:C38)</f>
        <v>7615</v>
      </c>
    </row>
    <row r="40" spans="1:63" ht="20.100000000000001" customHeight="1">
      <c r="A40" s="151"/>
    </row>
  </sheetData>
  <mergeCells count="11">
    <mergeCell ref="B5:J5"/>
    <mergeCell ref="B7:D7"/>
    <mergeCell ref="E7:G7"/>
    <mergeCell ref="H7:J7"/>
    <mergeCell ref="A1:K1"/>
    <mergeCell ref="A2:K2"/>
    <mergeCell ref="A3:K3"/>
    <mergeCell ref="A4:K4"/>
    <mergeCell ref="A6:A8"/>
    <mergeCell ref="B6:J6"/>
    <mergeCell ref="K6:K8"/>
  </mergeCells>
  <printOptions horizontalCentered="1" verticalCentered="1"/>
  <pageMargins left="0" right="0" top="0.74803149606299213" bottom="0" header="0" footer="0"/>
  <pageSetup paperSize="9" scale="93"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3"/>
  <sheetViews>
    <sheetView rightToLeft="1" view="pageBreakPreview" zoomScaleNormal="100" zoomScaleSheetLayoutView="100" workbookViewId="0">
      <selection activeCell="A36" sqref="A36"/>
    </sheetView>
  </sheetViews>
  <sheetFormatPr defaultColWidth="9.140625" defaultRowHeight="20.100000000000001" customHeight="1"/>
  <cols>
    <col min="1" max="1" width="32.5703125" style="11" customWidth="1"/>
    <col min="2" max="2" width="6.42578125" style="12" customWidth="1"/>
    <col min="3" max="7" width="7.140625" style="11" customWidth="1"/>
    <col min="8" max="14" width="6.5703125" style="11" bestFit="1" customWidth="1"/>
    <col min="15" max="15" width="6.42578125" style="11" customWidth="1"/>
    <col min="16" max="16" width="8.28515625" style="11" customWidth="1"/>
    <col min="17" max="17" width="29.85546875" style="17" customWidth="1"/>
    <col min="18" max="59" width="9.140625" style="17"/>
    <col min="60" max="16384" width="9.140625" style="11"/>
  </cols>
  <sheetData>
    <row r="1" spans="1:63" s="9" customFormat="1" ht="18">
      <c r="A1" s="411" t="s">
        <v>557</v>
      </c>
      <c r="B1" s="411"/>
      <c r="C1" s="411"/>
      <c r="D1" s="411"/>
      <c r="E1" s="411"/>
      <c r="F1" s="411"/>
      <c r="G1" s="411"/>
      <c r="H1" s="411"/>
      <c r="I1" s="411"/>
      <c r="J1" s="411"/>
      <c r="K1" s="411"/>
      <c r="L1" s="411"/>
      <c r="M1" s="411"/>
      <c r="N1" s="411"/>
      <c r="O1" s="411"/>
      <c r="P1" s="411"/>
      <c r="Q1" s="411"/>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62">
        <v>2018</v>
      </c>
      <c r="B2" s="462"/>
      <c r="C2" s="462"/>
      <c r="D2" s="462"/>
      <c r="E2" s="462"/>
      <c r="F2" s="462"/>
      <c r="G2" s="462"/>
      <c r="H2" s="462"/>
      <c r="I2" s="462"/>
      <c r="J2" s="462"/>
      <c r="K2" s="462"/>
      <c r="L2" s="462"/>
      <c r="M2" s="462"/>
      <c r="N2" s="462"/>
      <c r="O2" s="462"/>
      <c r="P2" s="462"/>
      <c r="Q2" s="462"/>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13" t="s">
        <v>492</v>
      </c>
      <c r="B3" s="413"/>
      <c r="C3" s="413"/>
      <c r="D3" s="413"/>
      <c r="E3" s="413"/>
      <c r="F3" s="413"/>
      <c r="G3" s="413"/>
      <c r="H3" s="413"/>
      <c r="I3" s="413"/>
      <c r="J3" s="413"/>
      <c r="K3" s="413"/>
      <c r="L3" s="413"/>
      <c r="M3" s="413"/>
      <c r="N3" s="413"/>
      <c r="O3" s="413"/>
      <c r="P3" s="413"/>
      <c r="Q3" s="413"/>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13">
        <v>2018</v>
      </c>
      <c r="B4" s="413"/>
      <c r="C4" s="413"/>
      <c r="D4" s="413"/>
      <c r="E4" s="413"/>
      <c r="F4" s="413"/>
      <c r="G4" s="413"/>
      <c r="H4" s="413"/>
      <c r="I4" s="413"/>
      <c r="J4" s="413"/>
      <c r="K4" s="413"/>
      <c r="L4" s="413"/>
      <c r="M4" s="413"/>
      <c r="N4" s="413"/>
      <c r="O4" s="413"/>
      <c r="P4" s="413"/>
      <c r="Q4" s="413"/>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6" t="s">
        <v>407</v>
      </c>
      <c r="B5" s="463"/>
      <c r="C5" s="463"/>
      <c r="D5" s="463"/>
      <c r="E5" s="463"/>
      <c r="F5" s="463"/>
      <c r="G5" s="463"/>
      <c r="H5" s="463"/>
      <c r="I5" s="463"/>
      <c r="J5" s="463"/>
      <c r="K5" s="244"/>
      <c r="L5" s="244"/>
      <c r="M5" s="244"/>
      <c r="N5" s="244"/>
      <c r="O5" s="244"/>
      <c r="P5" s="244"/>
      <c r="Q5" s="98" t="s">
        <v>466</v>
      </c>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ht="30.75" customHeight="1">
      <c r="A6" s="341" t="s">
        <v>175</v>
      </c>
      <c r="B6" s="253" t="s">
        <v>542</v>
      </c>
      <c r="C6" s="253" t="s">
        <v>99</v>
      </c>
      <c r="D6" s="253" t="s">
        <v>101</v>
      </c>
      <c r="E6" s="253" t="s">
        <v>102</v>
      </c>
      <c r="F6" s="253" t="s">
        <v>103</v>
      </c>
      <c r="G6" s="253" t="s">
        <v>104</v>
      </c>
      <c r="H6" s="253" t="s">
        <v>105</v>
      </c>
      <c r="I6" s="253" t="s">
        <v>106</v>
      </c>
      <c r="J6" s="253" t="s">
        <v>107</v>
      </c>
      <c r="K6" s="253" t="s">
        <v>108</v>
      </c>
      <c r="L6" s="253" t="s">
        <v>109</v>
      </c>
      <c r="M6" s="253" t="s">
        <v>110</v>
      </c>
      <c r="N6" s="253" t="s">
        <v>111</v>
      </c>
      <c r="O6" s="253" t="s">
        <v>543</v>
      </c>
      <c r="P6" s="255" t="s">
        <v>592</v>
      </c>
      <c r="Q6" s="252" t="s">
        <v>176</v>
      </c>
    </row>
    <row r="7" spans="1:63" ht="23.25" thickBot="1">
      <c r="A7" s="254" t="s">
        <v>182</v>
      </c>
      <c r="B7" s="179">
        <v>106</v>
      </c>
      <c r="C7" s="179">
        <v>834</v>
      </c>
      <c r="D7" s="179">
        <v>817</v>
      </c>
      <c r="E7" s="179">
        <v>808</v>
      </c>
      <c r="F7" s="179">
        <v>693</v>
      </c>
      <c r="G7" s="179">
        <v>679</v>
      </c>
      <c r="H7" s="179">
        <v>583</v>
      </c>
      <c r="I7" s="179">
        <v>475</v>
      </c>
      <c r="J7" s="179">
        <v>437</v>
      </c>
      <c r="K7" s="179">
        <v>349</v>
      </c>
      <c r="L7" s="179">
        <v>312</v>
      </c>
      <c r="M7" s="179">
        <v>205</v>
      </c>
      <c r="N7" s="179">
        <v>199</v>
      </c>
      <c r="O7" s="179">
        <v>398</v>
      </c>
      <c r="P7" s="180">
        <f t="shared" ref="P7:P28" si="0">SUM(B7:O7)</f>
        <v>6895</v>
      </c>
      <c r="Q7" s="251" t="s">
        <v>330</v>
      </c>
    </row>
    <row r="8" spans="1:63" ht="23.25" thickBot="1">
      <c r="A8" s="246" t="s">
        <v>454</v>
      </c>
      <c r="B8" s="307">
        <v>106</v>
      </c>
      <c r="C8" s="307">
        <v>134</v>
      </c>
      <c r="D8" s="307">
        <v>16</v>
      </c>
      <c r="E8" s="307">
        <v>1</v>
      </c>
      <c r="F8" s="307">
        <v>0</v>
      </c>
      <c r="G8" s="307">
        <v>0</v>
      </c>
      <c r="H8" s="307">
        <v>0</v>
      </c>
      <c r="I8" s="307">
        <v>1</v>
      </c>
      <c r="J8" s="307">
        <v>0</v>
      </c>
      <c r="K8" s="307">
        <v>0</v>
      </c>
      <c r="L8" s="307">
        <v>0</v>
      </c>
      <c r="M8" s="307">
        <v>0</v>
      </c>
      <c r="N8" s="307">
        <v>0</v>
      </c>
      <c r="O8" s="307">
        <v>0</v>
      </c>
      <c r="P8" s="306">
        <f t="shared" si="0"/>
        <v>258</v>
      </c>
      <c r="Q8" s="247" t="s">
        <v>462</v>
      </c>
    </row>
    <row r="9" spans="1:63" ht="18" customHeight="1" thickBot="1">
      <c r="A9" s="248" t="s">
        <v>393</v>
      </c>
      <c r="B9" s="308">
        <v>232</v>
      </c>
      <c r="C9" s="308">
        <v>1226</v>
      </c>
      <c r="D9" s="308">
        <v>1285</v>
      </c>
      <c r="E9" s="308">
        <v>950</v>
      </c>
      <c r="F9" s="308">
        <v>339</v>
      </c>
      <c r="G9" s="308">
        <v>147</v>
      </c>
      <c r="H9" s="308">
        <v>81</v>
      </c>
      <c r="I9" s="308">
        <v>70</v>
      </c>
      <c r="J9" s="308">
        <v>45</v>
      </c>
      <c r="K9" s="308">
        <v>72</v>
      </c>
      <c r="L9" s="308">
        <v>55</v>
      </c>
      <c r="M9" s="308">
        <v>82</v>
      </c>
      <c r="N9" s="308">
        <v>130</v>
      </c>
      <c r="O9" s="308">
        <v>190</v>
      </c>
      <c r="P9" s="309">
        <f t="shared" si="0"/>
        <v>4904</v>
      </c>
      <c r="Q9" s="245" t="s">
        <v>394</v>
      </c>
    </row>
    <row r="10" spans="1:63" ht="18" customHeight="1" thickBot="1">
      <c r="A10" s="246" t="s">
        <v>177</v>
      </c>
      <c r="B10" s="100">
        <v>20</v>
      </c>
      <c r="C10" s="100">
        <v>170</v>
      </c>
      <c r="D10" s="100">
        <v>170</v>
      </c>
      <c r="E10" s="100">
        <v>223</v>
      </c>
      <c r="F10" s="100">
        <v>41</v>
      </c>
      <c r="G10" s="100">
        <v>0</v>
      </c>
      <c r="H10" s="100">
        <v>0</v>
      </c>
      <c r="I10" s="100">
        <v>0</v>
      </c>
      <c r="J10" s="100">
        <v>0</v>
      </c>
      <c r="K10" s="100">
        <v>0</v>
      </c>
      <c r="L10" s="100">
        <v>0</v>
      </c>
      <c r="M10" s="100">
        <v>0</v>
      </c>
      <c r="N10" s="100">
        <v>0</v>
      </c>
      <c r="O10" s="100">
        <v>0</v>
      </c>
      <c r="P10" s="306">
        <f t="shared" si="0"/>
        <v>624</v>
      </c>
      <c r="Q10" s="247" t="s">
        <v>178</v>
      </c>
    </row>
    <row r="11" spans="1:63" ht="18" customHeight="1" thickBot="1">
      <c r="A11" s="249" t="s">
        <v>463</v>
      </c>
      <c r="B11" s="310">
        <v>0</v>
      </c>
      <c r="C11" s="310">
        <v>103</v>
      </c>
      <c r="D11" s="310">
        <v>109</v>
      </c>
      <c r="E11" s="310">
        <v>120</v>
      </c>
      <c r="F11" s="310">
        <v>2</v>
      </c>
      <c r="G11" s="310">
        <v>0</v>
      </c>
      <c r="H11" s="310">
        <v>0</v>
      </c>
      <c r="I11" s="310">
        <v>0</v>
      </c>
      <c r="J11" s="310">
        <v>0</v>
      </c>
      <c r="K11" s="310">
        <v>0</v>
      </c>
      <c r="L11" s="310">
        <v>0</v>
      </c>
      <c r="M11" s="310">
        <v>0</v>
      </c>
      <c r="N11" s="310">
        <v>0</v>
      </c>
      <c r="O11" s="310">
        <v>0</v>
      </c>
      <c r="P11" s="51">
        <f t="shared" si="0"/>
        <v>334</v>
      </c>
      <c r="Q11" s="245" t="s">
        <v>461</v>
      </c>
    </row>
    <row r="12" spans="1:63" ht="18" customHeight="1" thickBot="1">
      <c r="A12" s="246" t="s">
        <v>179</v>
      </c>
      <c r="B12" s="100">
        <v>24</v>
      </c>
      <c r="C12" s="100">
        <v>75</v>
      </c>
      <c r="D12" s="100">
        <v>105</v>
      </c>
      <c r="E12" s="100">
        <v>113</v>
      </c>
      <c r="F12" s="100">
        <v>74</v>
      </c>
      <c r="G12" s="100">
        <v>53</v>
      </c>
      <c r="H12" s="100">
        <v>38</v>
      </c>
      <c r="I12" s="100">
        <v>26</v>
      </c>
      <c r="J12" s="100">
        <v>15</v>
      </c>
      <c r="K12" s="100">
        <v>9</v>
      </c>
      <c r="L12" s="100">
        <v>7</v>
      </c>
      <c r="M12" s="100">
        <v>3</v>
      </c>
      <c r="N12" s="100">
        <v>1</v>
      </c>
      <c r="O12" s="100">
        <v>4</v>
      </c>
      <c r="P12" s="306">
        <f t="shared" si="0"/>
        <v>547</v>
      </c>
      <c r="Q12" s="247" t="s">
        <v>622</v>
      </c>
    </row>
    <row r="13" spans="1:63" ht="23.25" thickBot="1">
      <c r="A13" s="248" t="s">
        <v>183</v>
      </c>
      <c r="B13" s="267">
        <v>0</v>
      </c>
      <c r="C13" s="267">
        <v>0</v>
      </c>
      <c r="D13" s="267">
        <v>0</v>
      </c>
      <c r="E13" s="267">
        <v>5</v>
      </c>
      <c r="F13" s="267">
        <v>38</v>
      </c>
      <c r="G13" s="267">
        <v>59</v>
      </c>
      <c r="H13" s="267">
        <v>62</v>
      </c>
      <c r="I13" s="267">
        <v>66</v>
      </c>
      <c r="J13" s="267">
        <v>30</v>
      </c>
      <c r="K13" s="267">
        <v>35</v>
      </c>
      <c r="L13" s="267">
        <v>24</v>
      </c>
      <c r="M13" s="267">
        <v>16</v>
      </c>
      <c r="N13" s="267">
        <v>9</v>
      </c>
      <c r="O13" s="267">
        <v>0</v>
      </c>
      <c r="P13" s="309">
        <f t="shared" si="0"/>
        <v>344</v>
      </c>
      <c r="Q13" s="245" t="s">
        <v>329</v>
      </c>
    </row>
    <row r="14" spans="1:63" ht="23.25" thickBot="1">
      <c r="A14" s="246" t="s">
        <v>185</v>
      </c>
      <c r="B14" s="100">
        <v>0</v>
      </c>
      <c r="C14" s="100">
        <v>9</v>
      </c>
      <c r="D14" s="100">
        <v>31</v>
      </c>
      <c r="E14" s="100">
        <v>64</v>
      </c>
      <c r="F14" s="100">
        <v>42</v>
      </c>
      <c r="G14" s="100">
        <v>30</v>
      </c>
      <c r="H14" s="100">
        <v>37</v>
      </c>
      <c r="I14" s="100">
        <v>24</v>
      </c>
      <c r="J14" s="100">
        <v>15</v>
      </c>
      <c r="K14" s="100">
        <v>11</v>
      </c>
      <c r="L14" s="100">
        <v>13</v>
      </c>
      <c r="M14" s="100">
        <v>1</v>
      </c>
      <c r="N14" s="100">
        <v>1</v>
      </c>
      <c r="O14" s="100">
        <v>1</v>
      </c>
      <c r="P14" s="306">
        <f t="shared" si="0"/>
        <v>279</v>
      </c>
      <c r="Q14" s="247" t="s">
        <v>621</v>
      </c>
    </row>
    <row r="15" spans="1:63" ht="23.25" thickBot="1">
      <c r="A15" s="248" t="s">
        <v>181</v>
      </c>
      <c r="B15" s="267">
        <v>9</v>
      </c>
      <c r="C15" s="267">
        <v>85</v>
      </c>
      <c r="D15" s="267">
        <v>50</v>
      </c>
      <c r="E15" s="267">
        <v>29</v>
      </c>
      <c r="F15" s="267">
        <v>4</v>
      </c>
      <c r="G15" s="267">
        <v>1</v>
      </c>
      <c r="H15" s="267">
        <v>0</v>
      </c>
      <c r="I15" s="267">
        <v>0</v>
      </c>
      <c r="J15" s="267">
        <v>0</v>
      </c>
      <c r="K15" s="267">
        <v>0</v>
      </c>
      <c r="L15" s="267">
        <v>0</v>
      </c>
      <c r="M15" s="267">
        <v>0</v>
      </c>
      <c r="N15" s="267">
        <v>0</v>
      </c>
      <c r="O15" s="267">
        <v>0</v>
      </c>
      <c r="P15" s="309">
        <f t="shared" si="0"/>
        <v>178</v>
      </c>
      <c r="Q15" s="245" t="s">
        <v>331</v>
      </c>
    </row>
    <row r="16" spans="1:63" s="17" customFormat="1" ht="18" customHeight="1" thickBot="1">
      <c r="A16" s="246" t="s">
        <v>184</v>
      </c>
      <c r="B16" s="100">
        <v>0</v>
      </c>
      <c r="C16" s="100">
        <v>3</v>
      </c>
      <c r="D16" s="100">
        <v>27</v>
      </c>
      <c r="E16" s="100">
        <v>43</v>
      </c>
      <c r="F16" s="100">
        <v>33</v>
      </c>
      <c r="G16" s="100">
        <v>34</v>
      </c>
      <c r="H16" s="100">
        <v>31</v>
      </c>
      <c r="I16" s="100">
        <v>20</v>
      </c>
      <c r="J16" s="100">
        <v>6</v>
      </c>
      <c r="K16" s="100">
        <v>0</v>
      </c>
      <c r="L16" s="100">
        <v>0</v>
      </c>
      <c r="M16" s="100">
        <v>0</v>
      </c>
      <c r="N16" s="100">
        <v>0</v>
      </c>
      <c r="O16" s="100">
        <v>0</v>
      </c>
      <c r="P16" s="306">
        <f t="shared" si="0"/>
        <v>197</v>
      </c>
      <c r="Q16" s="247" t="s">
        <v>328</v>
      </c>
      <c r="BH16" s="11"/>
      <c r="BI16" s="11"/>
      <c r="BJ16" s="11"/>
      <c r="BK16" s="11"/>
    </row>
    <row r="17" spans="1:63" s="17" customFormat="1" ht="18" customHeight="1" thickBot="1">
      <c r="A17" s="249" t="s">
        <v>395</v>
      </c>
      <c r="B17" s="310">
        <v>11</v>
      </c>
      <c r="C17" s="310">
        <v>41</v>
      </c>
      <c r="D17" s="310">
        <v>28</v>
      </c>
      <c r="E17" s="310">
        <v>11</v>
      </c>
      <c r="F17" s="310">
        <v>0</v>
      </c>
      <c r="G17" s="310">
        <v>0</v>
      </c>
      <c r="H17" s="310">
        <v>0</v>
      </c>
      <c r="I17" s="310">
        <v>0</v>
      </c>
      <c r="J17" s="310">
        <v>0</v>
      </c>
      <c r="K17" s="310">
        <v>0</v>
      </c>
      <c r="L17" s="310">
        <v>0</v>
      </c>
      <c r="M17" s="310">
        <v>0</v>
      </c>
      <c r="N17" s="310">
        <v>0</v>
      </c>
      <c r="O17" s="310">
        <v>0</v>
      </c>
      <c r="P17" s="51">
        <f t="shared" si="0"/>
        <v>91</v>
      </c>
      <c r="Q17" s="245" t="s">
        <v>620</v>
      </c>
      <c r="BH17" s="11"/>
      <c r="BI17" s="11"/>
      <c r="BJ17" s="11"/>
      <c r="BK17" s="11"/>
    </row>
    <row r="18" spans="1:63" s="17" customFormat="1" ht="18" customHeight="1" thickBot="1">
      <c r="A18" s="246" t="s">
        <v>258</v>
      </c>
      <c r="B18" s="100">
        <v>33</v>
      </c>
      <c r="C18" s="100">
        <v>31</v>
      </c>
      <c r="D18" s="100">
        <v>26</v>
      </c>
      <c r="E18" s="100">
        <v>0</v>
      </c>
      <c r="F18" s="100">
        <v>0</v>
      </c>
      <c r="G18" s="100">
        <v>0</v>
      </c>
      <c r="H18" s="100">
        <v>0</v>
      </c>
      <c r="I18" s="100">
        <v>0</v>
      </c>
      <c r="J18" s="100">
        <v>0</v>
      </c>
      <c r="K18" s="100">
        <v>0</v>
      </c>
      <c r="L18" s="100">
        <v>0</v>
      </c>
      <c r="M18" s="100">
        <v>0</v>
      </c>
      <c r="N18" s="100">
        <v>0</v>
      </c>
      <c r="O18" s="100">
        <v>0</v>
      </c>
      <c r="P18" s="306">
        <f t="shared" si="0"/>
        <v>90</v>
      </c>
      <c r="Q18" s="247" t="s">
        <v>259</v>
      </c>
      <c r="BH18" s="11"/>
      <c r="BI18" s="11"/>
      <c r="BJ18" s="11"/>
      <c r="BK18" s="11"/>
    </row>
    <row r="19" spans="1:63" s="17" customFormat="1" ht="23.25" thickBot="1">
      <c r="A19" s="248" t="s">
        <v>396</v>
      </c>
      <c r="B19" s="267">
        <v>74</v>
      </c>
      <c r="C19" s="267">
        <v>80</v>
      </c>
      <c r="D19" s="267">
        <v>5</v>
      </c>
      <c r="E19" s="267">
        <v>2</v>
      </c>
      <c r="F19" s="267">
        <v>0</v>
      </c>
      <c r="G19" s="267">
        <v>0</v>
      </c>
      <c r="H19" s="267">
        <v>0</v>
      </c>
      <c r="I19" s="267">
        <v>0</v>
      </c>
      <c r="J19" s="267">
        <v>0</v>
      </c>
      <c r="K19" s="267">
        <v>0</v>
      </c>
      <c r="L19" s="267">
        <v>0</v>
      </c>
      <c r="M19" s="267">
        <v>0</v>
      </c>
      <c r="N19" s="267">
        <v>0</v>
      </c>
      <c r="O19" s="267">
        <v>0</v>
      </c>
      <c r="P19" s="309">
        <f t="shared" si="0"/>
        <v>161</v>
      </c>
      <c r="Q19" s="245" t="s">
        <v>619</v>
      </c>
      <c r="BH19" s="11"/>
      <c r="BI19" s="11"/>
      <c r="BJ19" s="11"/>
      <c r="BK19" s="11"/>
    </row>
    <row r="20" spans="1:63" s="17" customFormat="1" ht="18" customHeight="1" thickBot="1">
      <c r="A20" s="246" t="s">
        <v>256</v>
      </c>
      <c r="B20" s="100">
        <v>3</v>
      </c>
      <c r="C20" s="100">
        <v>39</v>
      </c>
      <c r="D20" s="100">
        <v>34</v>
      </c>
      <c r="E20" s="100">
        <v>17</v>
      </c>
      <c r="F20" s="100">
        <v>1</v>
      </c>
      <c r="G20" s="100">
        <v>1</v>
      </c>
      <c r="H20" s="100">
        <v>0</v>
      </c>
      <c r="I20" s="100">
        <v>0</v>
      </c>
      <c r="J20" s="100">
        <v>0</v>
      </c>
      <c r="K20" s="100">
        <v>0</v>
      </c>
      <c r="L20" s="100">
        <v>0</v>
      </c>
      <c r="M20" s="100">
        <v>0</v>
      </c>
      <c r="N20" s="100">
        <v>0</v>
      </c>
      <c r="O20" s="100">
        <v>0</v>
      </c>
      <c r="P20" s="306">
        <f t="shared" si="0"/>
        <v>95</v>
      </c>
      <c r="Q20" s="247" t="s">
        <v>257</v>
      </c>
      <c r="BH20" s="11"/>
      <c r="BI20" s="11"/>
      <c r="BJ20" s="11"/>
      <c r="BK20" s="11"/>
    </row>
    <row r="21" spans="1:63" s="17" customFormat="1" ht="18" customHeight="1" thickBot="1">
      <c r="A21" s="248" t="s">
        <v>260</v>
      </c>
      <c r="B21" s="267">
        <v>0</v>
      </c>
      <c r="C21" s="267">
        <v>16</v>
      </c>
      <c r="D21" s="267">
        <v>15</v>
      </c>
      <c r="E21" s="267">
        <v>13</v>
      </c>
      <c r="F21" s="267">
        <v>0</v>
      </c>
      <c r="G21" s="267">
        <v>0</v>
      </c>
      <c r="H21" s="267">
        <v>0</v>
      </c>
      <c r="I21" s="267">
        <v>0</v>
      </c>
      <c r="J21" s="267">
        <v>0</v>
      </c>
      <c r="K21" s="267">
        <v>0</v>
      </c>
      <c r="L21" s="267">
        <v>0</v>
      </c>
      <c r="M21" s="267">
        <v>0</v>
      </c>
      <c r="N21" s="267">
        <v>0</v>
      </c>
      <c r="O21" s="267">
        <v>0</v>
      </c>
      <c r="P21" s="309">
        <f t="shared" si="0"/>
        <v>44</v>
      </c>
      <c r="Q21" s="245" t="s">
        <v>618</v>
      </c>
      <c r="BH21" s="11"/>
      <c r="BI21" s="11"/>
      <c r="BJ21" s="11"/>
      <c r="BK21" s="11"/>
    </row>
    <row r="22" spans="1:63" s="17" customFormat="1" ht="23.25" thickBot="1">
      <c r="A22" s="246" t="s">
        <v>180</v>
      </c>
      <c r="B22" s="100">
        <v>0</v>
      </c>
      <c r="C22" s="100">
        <v>19</v>
      </c>
      <c r="D22" s="100">
        <v>22</v>
      </c>
      <c r="E22" s="100">
        <v>11</v>
      </c>
      <c r="F22" s="100">
        <v>1</v>
      </c>
      <c r="G22" s="100">
        <v>0</v>
      </c>
      <c r="H22" s="100">
        <v>0</v>
      </c>
      <c r="I22" s="100">
        <v>0</v>
      </c>
      <c r="J22" s="100">
        <v>0</v>
      </c>
      <c r="K22" s="100">
        <v>0</v>
      </c>
      <c r="L22" s="100">
        <v>0</v>
      </c>
      <c r="M22" s="100">
        <v>0</v>
      </c>
      <c r="N22" s="100">
        <v>0</v>
      </c>
      <c r="O22" s="100">
        <v>0</v>
      </c>
      <c r="P22" s="306">
        <f t="shared" si="0"/>
        <v>53</v>
      </c>
      <c r="Q22" s="247" t="s">
        <v>617</v>
      </c>
      <c r="BH22" s="11"/>
      <c r="BI22" s="11"/>
      <c r="BJ22" s="11"/>
      <c r="BK22" s="11"/>
    </row>
    <row r="23" spans="1:63" s="17" customFormat="1" ht="23.25" thickBot="1">
      <c r="A23" s="249" t="s">
        <v>455</v>
      </c>
      <c r="B23" s="310">
        <v>13</v>
      </c>
      <c r="C23" s="310">
        <v>18</v>
      </c>
      <c r="D23" s="310">
        <v>4</v>
      </c>
      <c r="E23" s="310">
        <v>8</v>
      </c>
      <c r="F23" s="310">
        <v>2</v>
      </c>
      <c r="G23" s="310">
        <v>0</v>
      </c>
      <c r="H23" s="310">
        <v>0</v>
      </c>
      <c r="I23" s="310">
        <v>0</v>
      </c>
      <c r="J23" s="310">
        <v>2</v>
      </c>
      <c r="K23" s="310">
        <v>0</v>
      </c>
      <c r="L23" s="310">
        <v>0</v>
      </c>
      <c r="M23" s="310">
        <v>0</v>
      </c>
      <c r="N23" s="310">
        <v>0</v>
      </c>
      <c r="O23" s="310">
        <v>0</v>
      </c>
      <c r="P23" s="51">
        <f t="shared" si="0"/>
        <v>47</v>
      </c>
      <c r="Q23" s="250" t="s">
        <v>616</v>
      </c>
      <c r="BH23" s="11"/>
      <c r="BI23" s="11"/>
      <c r="BJ23" s="11"/>
      <c r="BK23" s="11"/>
    </row>
    <row r="24" spans="1:63" s="17" customFormat="1" ht="18" customHeight="1" thickBot="1">
      <c r="A24" s="246" t="s">
        <v>402</v>
      </c>
      <c r="B24" s="100">
        <v>0</v>
      </c>
      <c r="C24" s="100">
        <v>67</v>
      </c>
      <c r="D24" s="100">
        <v>33</v>
      </c>
      <c r="E24" s="100">
        <v>14</v>
      </c>
      <c r="F24" s="100">
        <v>0</v>
      </c>
      <c r="G24" s="100">
        <v>0</v>
      </c>
      <c r="H24" s="100">
        <v>0</v>
      </c>
      <c r="I24" s="100">
        <v>0</v>
      </c>
      <c r="J24" s="100">
        <v>0</v>
      </c>
      <c r="K24" s="100">
        <v>0</v>
      </c>
      <c r="L24" s="100">
        <v>0</v>
      </c>
      <c r="M24" s="100">
        <v>0</v>
      </c>
      <c r="N24" s="100">
        <v>0</v>
      </c>
      <c r="O24" s="100">
        <v>0</v>
      </c>
      <c r="P24" s="306">
        <f t="shared" si="0"/>
        <v>114</v>
      </c>
      <c r="Q24" s="247" t="s">
        <v>401</v>
      </c>
      <c r="BH24" s="11"/>
      <c r="BI24" s="11"/>
      <c r="BJ24" s="11"/>
      <c r="BK24" s="11"/>
    </row>
    <row r="25" spans="1:63" s="17" customFormat="1" ht="23.25" thickBot="1">
      <c r="A25" s="249" t="s">
        <v>456</v>
      </c>
      <c r="B25" s="310">
        <v>22</v>
      </c>
      <c r="C25" s="310">
        <v>36</v>
      </c>
      <c r="D25" s="310">
        <v>16</v>
      </c>
      <c r="E25" s="310">
        <v>6</v>
      </c>
      <c r="F25" s="310">
        <v>0</v>
      </c>
      <c r="G25" s="310">
        <v>0</v>
      </c>
      <c r="H25" s="310">
        <v>0</v>
      </c>
      <c r="I25" s="310">
        <v>0</v>
      </c>
      <c r="J25" s="310">
        <v>0</v>
      </c>
      <c r="K25" s="310">
        <v>0</v>
      </c>
      <c r="L25" s="310">
        <v>0</v>
      </c>
      <c r="M25" s="310">
        <v>0</v>
      </c>
      <c r="N25" s="310">
        <v>0</v>
      </c>
      <c r="O25" s="310">
        <v>0</v>
      </c>
      <c r="P25" s="51">
        <f t="shared" si="0"/>
        <v>80</v>
      </c>
      <c r="Q25" s="250" t="s">
        <v>615</v>
      </c>
      <c r="BH25" s="11"/>
      <c r="BI25" s="11"/>
      <c r="BJ25" s="11"/>
      <c r="BK25" s="11"/>
    </row>
    <row r="26" spans="1:63" s="17" customFormat="1" ht="18" customHeight="1" thickBot="1">
      <c r="A26" s="246" t="s">
        <v>459</v>
      </c>
      <c r="B26" s="100">
        <v>16</v>
      </c>
      <c r="C26" s="100">
        <v>12</v>
      </c>
      <c r="D26" s="100">
        <v>7</v>
      </c>
      <c r="E26" s="100">
        <v>1</v>
      </c>
      <c r="F26" s="100">
        <v>0</v>
      </c>
      <c r="G26" s="100">
        <v>0</v>
      </c>
      <c r="H26" s="100">
        <v>0</v>
      </c>
      <c r="I26" s="100">
        <v>0</v>
      </c>
      <c r="J26" s="100">
        <v>0</v>
      </c>
      <c r="K26" s="100">
        <v>0</v>
      </c>
      <c r="L26" s="100">
        <v>0</v>
      </c>
      <c r="M26" s="100">
        <v>0</v>
      </c>
      <c r="N26" s="100">
        <v>0</v>
      </c>
      <c r="O26" s="100">
        <v>0</v>
      </c>
      <c r="P26" s="306">
        <f t="shared" si="0"/>
        <v>36</v>
      </c>
      <c r="Q26" s="247" t="s">
        <v>460</v>
      </c>
      <c r="BH26" s="11"/>
      <c r="BI26" s="11"/>
      <c r="BJ26" s="11"/>
      <c r="BK26" s="11"/>
    </row>
    <row r="27" spans="1:63" s="17" customFormat="1" ht="13.5" thickBot="1">
      <c r="A27" s="249" t="s">
        <v>532</v>
      </c>
      <c r="B27" s="310">
        <v>34</v>
      </c>
      <c r="C27" s="310">
        <v>16</v>
      </c>
      <c r="D27" s="310">
        <v>4</v>
      </c>
      <c r="E27" s="310">
        <v>7</v>
      </c>
      <c r="F27" s="310">
        <v>2</v>
      </c>
      <c r="G27" s="310">
        <v>0</v>
      </c>
      <c r="H27" s="310">
        <v>1</v>
      </c>
      <c r="I27" s="310">
        <v>0</v>
      </c>
      <c r="J27" s="310">
        <v>0</v>
      </c>
      <c r="K27" s="310">
        <v>0</v>
      </c>
      <c r="L27" s="310">
        <v>0</v>
      </c>
      <c r="M27" s="310">
        <v>0</v>
      </c>
      <c r="N27" s="310">
        <v>0</v>
      </c>
      <c r="O27" s="310">
        <v>0</v>
      </c>
      <c r="P27" s="51">
        <f t="shared" si="0"/>
        <v>64</v>
      </c>
      <c r="Q27" s="245" t="s">
        <v>614</v>
      </c>
      <c r="BH27" s="11"/>
      <c r="BI27" s="11"/>
      <c r="BJ27" s="11"/>
      <c r="BK27" s="11"/>
    </row>
    <row r="28" spans="1:63" s="17" customFormat="1" ht="13.5" thickBot="1">
      <c r="A28" s="246" t="s">
        <v>315</v>
      </c>
      <c r="B28" s="100">
        <v>0</v>
      </c>
      <c r="C28" s="100">
        <v>5</v>
      </c>
      <c r="D28" s="100">
        <v>12</v>
      </c>
      <c r="E28" s="100">
        <v>7</v>
      </c>
      <c r="F28" s="100">
        <v>2</v>
      </c>
      <c r="G28" s="100">
        <v>0</v>
      </c>
      <c r="H28" s="100">
        <v>0</v>
      </c>
      <c r="I28" s="100">
        <v>0</v>
      </c>
      <c r="J28" s="100">
        <v>0</v>
      </c>
      <c r="K28" s="100">
        <v>0</v>
      </c>
      <c r="L28" s="100">
        <v>0</v>
      </c>
      <c r="M28" s="100">
        <v>0</v>
      </c>
      <c r="N28" s="100">
        <v>0</v>
      </c>
      <c r="O28" s="100">
        <v>0</v>
      </c>
      <c r="P28" s="306">
        <f t="shared" si="0"/>
        <v>26</v>
      </c>
      <c r="Q28" s="247" t="s">
        <v>320</v>
      </c>
      <c r="BH28" s="11"/>
      <c r="BI28" s="11"/>
      <c r="BJ28" s="11"/>
      <c r="BK28" s="11"/>
    </row>
    <row r="29" spans="1:63" s="17" customFormat="1" ht="23.25" thickBot="1">
      <c r="A29" s="249" t="s">
        <v>398</v>
      </c>
      <c r="B29" s="310">
        <v>0</v>
      </c>
      <c r="C29" s="310">
        <v>19</v>
      </c>
      <c r="D29" s="310">
        <v>10</v>
      </c>
      <c r="E29" s="310">
        <v>1</v>
      </c>
      <c r="F29" s="310">
        <v>1</v>
      </c>
      <c r="G29" s="310">
        <v>0</v>
      </c>
      <c r="H29" s="310">
        <v>0</v>
      </c>
      <c r="I29" s="310">
        <v>0</v>
      </c>
      <c r="J29" s="310">
        <v>0</v>
      </c>
      <c r="K29" s="310">
        <v>0</v>
      </c>
      <c r="L29" s="310">
        <v>0</v>
      </c>
      <c r="M29" s="310">
        <v>0</v>
      </c>
      <c r="N29" s="310">
        <v>0</v>
      </c>
      <c r="O29" s="310">
        <v>0</v>
      </c>
      <c r="P29" s="51">
        <f t="shared" ref="P29:P33" si="1">SUM(B29:O29)</f>
        <v>31</v>
      </c>
      <c r="Q29" s="245" t="s">
        <v>613</v>
      </c>
      <c r="BH29" s="11"/>
      <c r="BI29" s="11"/>
      <c r="BJ29" s="11"/>
      <c r="BK29" s="11"/>
    </row>
    <row r="30" spans="1:63" s="17" customFormat="1" ht="23.25" thickBot="1">
      <c r="A30" s="246" t="s">
        <v>533</v>
      </c>
      <c r="B30" s="100">
        <v>3</v>
      </c>
      <c r="C30" s="100">
        <v>10</v>
      </c>
      <c r="D30" s="100">
        <v>2</v>
      </c>
      <c r="E30" s="100">
        <v>0</v>
      </c>
      <c r="F30" s="100">
        <v>0</v>
      </c>
      <c r="G30" s="100">
        <v>0</v>
      </c>
      <c r="H30" s="100">
        <v>0</v>
      </c>
      <c r="I30" s="100">
        <v>0</v>
      </c>
      <c r="J30" s="100">
        <v>0</v>
      </c>
      <c r="K30" s="100">
        <v>0</v>
      </c>
      <c r="L30" s="100">
        <v>0</v>
      </c>
      <c r="M30" s="100">
        <v>0</v>
      </c>
      <c r="N30" s="100">
        <v>0</v>
      </c>
      <c r="O30" s="100">
        <v>0</v>
      </c>
      <c r="P30" s="306">
        <f t="shared" si="1"/>
        <v>15</v>
      </c>
      <c r="Q30" s="247" t="s">
        <v>612</v>
      </c>
      <c r="BH30" s="11"/>
      <c r="BI30" s="11"/>
      <c r="BJ30" s="11"/>
      <c r="BK30" s="11"/>
    </row>
    <row r="31" spans="1:63" s="17" customFormat="1" ht="13.5" thickBot="1">
      <c r="A31" s="249" t="s">
        <v>397</v>
      </c>
      <c r="B31" s="310">
        <v>4</v>
      </c>
      <c r="C31" s="310">
        <v>19</v>
      </c>
      <c r="D31" s="310">
        <v>1</v>
      </c>
      <c r="E31" s="310">
        <v>0</v>
      </c>
      <c r="F31" s="310">
        <v>0</v>
      </c>
      <c r="G31" s="310">
        <v>0</v>
      </c>
      <c r="H31" s="310">
        <v>0</v>
      </c>
      <c r="I31" s="310">
        <v>0</v>
      </c>
      <c r="J31" s="310">
        <v>0</v>
      </c>
      <c r="K31" s="310">
        <v>0</v>
      </c>
      <c r="L31" s="310">
        <v>0</v>
      </c>
      <c r="M31" s="310">
        <v>0</v>
      </c>
      <c r="N31" s="310">
        <v>0</v>
      </c>
      <c r="O31" s="310">
        <v>0</v>
      </c>
      <c r="P31" s="51">
        <f t="shared" si="1"/>
        <v>24</v>
      </c>
      <c r="Q31" s="245" t="s">
        <v>611</v>
      </c>
      <c r="BH31" s="11"/>
      <c r="BI31" s="11"/>
      <c r="BJ31" s="11"/>
      <c r="BK31" s="11"/>
    </row>
    <row r="32" spans="1:63" s="17" customFormat="1" ht="22.5">
      <c r="A32" s="407" t="s">
        <v>458</v>
      </c>
      <c r="B32" s="408">
        <v>0</v>
      </c>
      <c r="C32" s="408">
        <v>3</v>
      </c>
      <c r="D32" s="408">
        <v>2</v>
      </c>
      <c r="E32" s="408">
        <v>2</v>
      </c>
      <c r="F32" s="408">
        <v>0</v>
      </c>
      <c r="G32" s="408">
        <v>3</v>
      </c>
      <c r="H32" s="408">
        <v>0</v>
      </c>
      <c r="I32" s="408">
        <v>1</v>
      </c>
      <c r="J32" s="408">
        <v>0</v>
      </c>
      <c r="K32" s="408">
        <v>0</v>
      </c>
      <c r="L32" s="408">
        <v>0</v>
      </c>
      <c r="M32" s="408">
        <v>0</v>
      </c>
      <c r="N32" s="408">
        <v>0</v>
      </c>
      <c r="O32" s="408">
        <v>0</v>
      </c>
      <c r="P32" s="409">
        <f t="shared" si="1"/>
        <v>11</v>
      </c>
      <c r="Q32" s="410" t="s">
        <v>610</v>
      </c>
      <c r="BH32" s="11"/>
      <c r="BI32" s="11"/>
      <c r="BJ32" s="11"/>
      <c r="BK32" s="11"/>
    </row>
    <row r="33" spans="1:63" s="17" customFormat="1" ht="18" customHeight="1" thickBot="1">
      <c r="A33" s="271" t="s">
        <v>473</v>
      </c>
      <c r="B33" s="405">
        <v>75</v>
      </c>
      <c r="C33" s="405">
        <v>50</v>
      </c>
      <c r="D33" s="405">
        <v>32</v>
      </c>
      <c r="E33" s="405">
        <v>20</v>
      </c>
      <c r="F33" s="405">
        <v>6</v>
      </c>
      <c r="G33" s="405">
        <v>0</v>
      </c>
      <c r="H33" s="405">
        <v>0</v>
      </c>
      <c r="I33" s="405">
        <v>0</v>
      </c>
      <c r="J33" s="405">
        <v>0</v>
      </c>
      <c r="K33" s="405">
        <v>0</v>
      </c>
      <c r="L33" s="405">
        <v>0</v>
      </c>
      <c r="M33" s="405">
        <v>0</v>
      </c>
      <c r="N33" s="405">
        <v>0</v>
      </c>
      <c r="O33" s="405">
        <v>0</v>
      </c>
      <c r="P33" s="180">
        <f t="shared" si="1"/>
        <v>183</v>
      </c>
      <c r="Q33" s="406" t="s">
        <v>476</v>
      </c>
      <c r="BH33" s="11"/>
      <c r="BI33" s="11"/>
      <c r="BJ33" s="11"/>
      <c r="BK33" s="11"/>
    </row>
    <row r="34" spans="1:63" s="17" customFormat="1" ht="18" customHeight="1" thickBot="1">
      <c r="A34" s="270" t="s">
        <v>474</v>
      </c>
      <c r="B34" s="100">
        <v>24</v>
      </c>
      <c r="C34" s="100">
        <v>28</v>
      </c>
      <c r="D34" s="100">
        <v>0</v>
      </c>
      <c r="E34" s="100">
        <v>0</v>
      </c>
      <c r="F34" s="100">
        <v>0</v>
      </c>
      <c r="G34" s="100">
        <v>0</v>
      </c>
      <c r="H34" s="100">
        <v>0</v>
      </c>
      <c r="I34" s="100">
        <v>0</v>
      </c>
      <c r="J34" s="100">
        <v>0</v>
      </c>
      <c r="K34" s="100">
        <v>0</v>
      </c>
      <c r="L34" s="100">
        <v>0</v>
      </c>
      <c r="M34" s="100">
        <v>0</v>
      </c>
      <c r="N34" s="100">
        <v>0</v>
      </c>
      <c r="O34" s="100">
        <v>0</v>
      </c>
      <c r="P34" s="306">
        <f>SUM(B34:O34)</f>
        <v>52</v>
      </c>
      <c r="Q34" s="247" t="s">
        <v>530</v>
      </c>
      <c r="BH34" s="11"/>
      <c r="BI34" s="11"/>
      <c r="BJ34" s="11"/>
      <c r="BK34" s="11"/>
    </row>
    <row r="35" spans="1:63" s="17" customFormat="1" ht="18" customHeight="1" thickBot="1">
      <c r="A35" s="249" t="s">
        <v>475</v>
      </c>
      <c r="B35" s="308">
        <v>35</v>
      </c>
      <c r="C35" s="308">
        <v>15</v>
      </c>
      <c r="D35" s="308">
        <v>6</v>
      </c>
      <c r="E35" s="308">
        <v>3</v>
      </c>
      <c r="F35" s="308">
        <v>1</v>
      </c>
      <c r="G35" s="308">
        <v>0</v>
      </c>
      <c r="H35" s="308">
        <v>1</v>
      </c>
      <c r="I35" s="308">
        <v>0</v>
      </c>
      <c r="J35" s="308">
        <v>0</v>
      </c>
      <c r="K35" s="308">
        <v>0</v>
      </c>
      <c r="L35" s="308">
        <v>0</v>
      </c>
      <c r="M35" s="308">
        <v>0</v>
      </c>
      <c r="N35" s="308">
        <v>0</v>
      </c>
      <c r="O35" s="308">
        <v>0</v>
      </c>
      <c r="P35" s="309">
        <f t="shared" ref="P35:P37" si="2">SUM(B35:O35)</f>
        <v>61</v>
      </c>
      <c r="Q35" s="250" t="s">
        <v>477</v>
      </c>
      <c r="BH35" s="11"/>
      <c r="BI35" s="11"/>
      <c r="BJ35" s="11"/>
      <c r="BK35" s="11"/>
    </row>
    <row r="36" spans="1:63" s="17" customFormat="1" ht="18" customHeight="1" thickBot="1">
      <c r="A36" s="84" t="s">
        <v>511</v>
      </c>
      <c r="B36" s="100">
        <v>3</v>
      </c>
      <c r="C36" s="100">
        <v>7</v>
      </c>
      <c r="D36" s="100">
        <v>1</v>
      </c>
      <c r="E36" s="100">
        <v>0</v>
      </c>
      <c r="F36" s="100">
        <v>0</v>
      </c>
      <c r="G36" s="100">
        <v>0</v>
      </c>
      <c r="H36" s="100">
        <v>0</v>
      </c>
      <c r="I36" s="100">
        <v>0</v>
      </c>
      <c r="J36" s="100">
        <v>0</v>
      </c>
      <c r="K36" s="100">
        <v>0</v>
      </c>
      <c r="L36" s="100">
        <v>0</v>
      </c>
      <c r="M36" s="100">
        <v>0</v>
      </c>
      <c r="N36" s="100">
        <v>0</v>
      </c>
      <c r="O36" s="100">
        <v>0</v>
      </c>
      <c r="P36" s="306">
        <f t="shared" si="2"/>
        <v>11</v>
      </c>
      <c r="Q36" s="247" t="s">
        <v>567</v>
      </c>
      <c r="BH36" s="11"/>
      <c r="BI36" s="11"/>
      <c r="BJ36" s="11"/>
      <c r="BK36" s="11"/>
    </row>
    <row r="37" spans="1:63" ht="18" customHeight="1" thickBot="1">
      <c r="A37" s="271" t="s">
        <v>512</v>
      </c>
      <c r="B37" s="308">
        <v>20</v>
      </c>
      <c r="C37" s="308">
        <v>17</v>
      </c>
      <c r="D37" s="308">
        <v>0</v>
      </c>
      <c r="E37" s="308">
        <v>0</v>
      </c>
      <c r="F37" s="308">
        <v>4</v>
      </c>
      <c r="G37" s="308">
        <v>0</v>
      </c>
      <c r="H37" s="308">
        <v>1</v>
      </c>
      <c r="I37" s="308">
        <v>0</v>
      </c>
      <c r="J37" s="308">
        <v>0</v>
      </c>
      <c r="K37" s="308">
        <v>0</v>
      </c>
      <c r="L37" s="308">
        <v>0</v>
      </c>
      <c r="M37" s="308">
        <v>0</v>
      </c>
      <c r="N37" s="308">
        <v>0</v>
      </c>
      <c r="O37" s="308">
        <v>0</v>
      </c>
      <c r="P37" s="309">
        <f t="shared" si="2"/>
        <v>42</v>
      </c>
      <c r="Q37" s="250" t="s">
        <v>609</v>
      </c>
    </row>
    <row r="38" spans="1:63" s="17" customFormat="1" ht="18" customHeight="1" thickBot="1">
      <c r="A38" s="270" t="s">
        <v>513</v>
      </c>
      <c r="B38" s="307">
        <v>0</v>
      </c>
      <c r="C38" s="307">
        <v>60</v>
      </c>
      <c r="D38" s="307">
        <v>27</v>
      </c>
      <c r="E38" s="307">
        <v>1</v>
      </c>
      <c r="F38" s="307">
        <v>4</v>
      </c>
      <c r="G38" s="307">
        <v>1</v>
      </c>
      <c r="H38" s="307">
        <v>0</v>
      </c>
      <c r="I38" s="307">
        <v>0</v>
      </c>
      <c r="J38" s="307">
        <v>0</v>
      </c>
      <c r="K38" s="307">
        <v>0</v>
      </c>
      <c r="L38" s="307">
        <v>0</v>
      </c>
      <c r="M38" s="307">
        <v>0</v>
      </c>
      <c r="N38" s="307">
        <v>0</v>
      </c>
      <c r="O38" s="307">
        <v>0</v>
      </c>
      <c r="P38" s="306">
        <f>SUM(B38:O38)</f>
        <v>93</v>
      </c>
      <c r="Q38" s="247" t="s">
        <v>608</v>
      </c>
      <c r="BH38" s="11"/>
      <c r="BI38" s="11"/>
      <c r="BJ38" s="11"/>
      <c r="BK38" s="11"/>
    </row>
    <row r="39" spans="1:63" ht="18" customHeight="1" thickBot="1">
      <c r="A39" s="271" t="s">
        <v>519</v>
      </c>
      <c r="B39" s="267">
        <v>15</v>
      </c>
      <c r="C39" s="267">
        <v>14</v>
      </c>
      <c r="D39" s="267">
        <v>3</v>
      </c>
      <c r="E39" s="267">
        <v>0</v>
      </c>
      <c r="F39" s="267">
        <v>6</v>
      </c>
      <c r="G39" s="267">
        <v>0</v>
      </c>
      <c r="H39" s="267">
        <v>0</v>
      </c>
      <c r="I39" s="267">
        <v>0</v>
      </c>
      <c r="J39" s="267">
        <v>0</v>
      </c>
      <c r="K39" s="267">
        <v>0</v>
      </c>
      <c r="L39" s="267">
        <v>0</v>
      </c>
      <c r="M39" s="267">
        <v>0</v>
      </c>
      <c r="N39" s="267">
        <v>0</v>
      </c>
      <c r="O39" s="267">
        <v>0</v>
      </c>
      <c r="P39" s="309">
        <f>SUM(B39:O39)</f>
        <v>38</v>
      </c>
      <c r="Q39" s="250" t="s">
        <v>520</v>
      </c>
    </row>
    <row r="40" spans="1:63" ht="22.5">
      <c r="A40" s="270" t="s">
        <v>515</v>
      </c>
      <c r="B40" s="311">
        <v>10</v>
      </c>
      <c r="C40" s="311">
        <v>101</v>
      </c>
      <c r="D40" s="311">
        <v>12</v>
      </c>
      <c r="E40" s="311">
        <v>0</v>
      </c>
      <c r="F40" s="311">
        <v>0</v>
      </c>
      <c r="G40" s="311">
        <v>0</v>
      </c>
      <c r="H40" s="311">
        <v>0</v>
      </c>
      <c r="I40" s="311">
        <v>0</v>
      </c>
      <c r="J40" s="311">
        <v>0</v>
      </c>
      <c r="K40" s="311">
        <v>0</v>
      </c>
      <c r="L40" s="311">
        <v>0</v>
      </c>
      <c r="M40" s="311">
        <v>0</v>
      </c>
      <c r="N40" s="311">
        <v>0</v>
      </c>
      <c r="O40" s="311">
        <v>0</v>
      </c>
      <c r="P40" s="312">
        <f>SUM(B40:O40)</f>
        <v>123</v>
      </c>
      <c r="Q40" s="272" t="s">
        <v>518</v>
      </c>
    </row>
    <row r="41" spans="1:63" ht="20.100000000000001" customHeight="1">
      <c r="A41" s="326" t="s">
        <v>45</v>
      </c>
      <c r="B41" s="301">
        <f>SUM(B7:B40)</f>
        <v>892</v>
      </c>
      <c r="C41" s="301">
        <f t="shared" ref="C41:P41" si="3">SUM(C7:C40)</f>
        <v>3362</v>
      </c>
      <c r="D41" s="301">
        <f t="shared" si="3"/>
        <v>2912</v>
      </c>
      <c r="E41" s="301">
        <f t="shared" si="3"/>
        <v>2480</v>
      </c>
      <c r="F41" s="301">
        <f t="shared" si="3"/>
        <v>1296</v>
      </c>
      <c r="G41" s="301">
        <f t="shared" si="3"/>
        <v>1008</v>
      </c>
      <c r="H41" s="301">
        <f t="shared" si="3"/>
        <v>835</v>
      </c>
      <c r="I41" s="301">
        <f t="shared" si="3"/>
        <v>683</v>
      </c>
      <c r="J41" s="301">
        <f t="shared" si="3"/>
        <v>550</v>
      </c>
      <c r="K41" s="301">
        <f t="shared" si="3"/>
        <v>476</v>
      </c>
      <c r="L41" s="301">
        <f t="shared" si="3"/>
        <v>411</v>
      </c>
      <c r="M41" s="301">
        <f t="shared" si="3"/>
        <v>307</v>
      </c>
      <c r="N41" s="301">
        <f t="shared" si="3"/>
        <v>340</v>
      </c>
      <c r="O41" s="301">
        <f t="shared" si="3"/>
        <v>593</v>
      </c>
      <c r="P41" s="301">
        <f t="shared" si="3"/>
        <v>16145</v>
      </c>
      <c r="Q41" s="325" t="s">
        <v>11</v>
      </c>
    </row>
    <row r="42" spans="1:63" ht="15" customHeight="1">
      <c r="A42" s="360" t="s">
        <v>535</v>
      </c>
      <c r="B42" s="27"/>
      <c r="C42" s="242"/>
      <c r="D42" s="242"/>
      <c r="E42" s="242"/>
      <c r="F42" s="242"/>
      <c r="G42" s="242"/>
      <c r="H42" s="242"/>
      <c r="I42" s="242"/>
      <c r="J42" s="242"/>
      <c r="K42" s="242"/>
      <c r="L42" s="242"/>
      <c r="M42" s="242"/>
      <c r="N42" s="17"/>
      <c r="O42" s="472" t="s">
        <v>536</v>
      </c>
      <c r="P42" s="472"/>
      <c r="Q42" s="472"/>
    </row>
    <row r="43" spans="1:63" ht="15" customHeight="1">
      <c r="A43" s="11" t="s">
        <v>636</v>
      </c>
      <c r="N43" s="472" t="s">
        <v>637</v>
      </c>
      <c r="O43" s="472"/>
      <c r="P43" s="472"/>
      <c r="Q43" s="472"/>
    </row>
  </sheetData>
  <sortState ref="A2:BK35">
    <sortCondition descending="1" ref="P2:P35"/>
  </sortState>
  <mergeCells count="7">
    <mergeCell ref="N43:Q43"/>
    <mergeCell ref="O42:Q42"/>
    <mergeCell ref="B5:J5"/>
    <mergeCell ref="A1:Q1"/>
    <mergeCell ref="A2:Q2"/>
    <mergeCell ref="A3:Q3"/>
    <mergeCell ref="A4:Q4"/>
  </mergeCells>
  <printOptions horizontalCentered="1" verticalCentered="1"/>
  <pageMargins left="0" right="0" top="0.55118110236220474" bottom="0" header="0" footer="0"/>
  <pageSetup paperSize="9" scale="85" orientation="landscape" r:id="rId1"/>
  <headerFooter alignWithMargins="0"/>
  <rowBreaks count="1" manualBreakCount="1">
    <brk id="32" max="16383" man="1"/>
  </rowBreaks>
  <colBreaks count="1" manualBreakCount="1">
    <brk id="46"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1"/>
  <sheetViews>
    <sheetView rightToLeft="1" tabSelected="1" view="pageBreakPreview" zoomScaleNormal="100" zoomScaleSheetLayoutView="100" workbookViewId="0">
      <selection activeCell="B29" sqref="B29"/>
    </sheetView>
  </sheetViews>
  <sheetFormatPr defaultColWidth="9.140625" defaultRowHeight="20.100000000000001" customHeight="1"/>
  <cols>
    <col min="1" max="1" width="27.140625" style="11" customWidth="1"/>
    <col min="2" max="2" width="8.5703125" style="12" customWidth="1"/>
    <col min="3" max="10" width="8.5703125" style="11" customWidth="1"/>
    <col min="11" max="11" width="27.8554687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411" t="s">
        <v>316</v>
      </c>
      <c r="B1" s="411"/>
      <c r="C1" s="411"/>
      <c r="D1" s="411"/>
      <c r="E1" s="411"/>
      <c r="F1" s="411"/>
      <c r="G1" s="411"/>
      <c r="H1" s="411"/>
      <c r="I1" s="411"/>
      <c r="J1" s="411"/>
      <c r="K1" s="41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62">
        <v>2018</v>
      </c>
      <c r="B2" s="462"/>
      <c r="C2" s="462"/>
      <c r="D2" s="462"/>
      <c r="E2" s="462"/>
      <c r="F2" s="462"/>
      <c r="G2" s="462"/>
      <c r="H2" s="462"/>
      <c r="I2" s="462"/>
      <c r="J2" s="462"/>
      <c r="K2" s="462"/>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13" t="s">
        <v>493</v>
      </c>
      <c r="B3" s="413"/>
      <c r="C3" s="413"/>
      <c r="D3" s="413"/>
      <c r="E3" s="413"/>
      <c r="F3" s="413"/>
      <c r="G3" s="413"/>
      <c r="H3" s="413"/>
      <c r="I3" s="413"/>
      <c r="J3" s="413"/>
      <c r="K3" s="41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13">
        <v>2018</v>
      </c>
      <c r="B4" s="413"/>
      <c r="C4" s="413"/>
      <c r="D4" s="413"/>
      <c r="E4" s="413"/>
      <c r="F4" s="413"/>
      <c r="G4" s="413"/>
      <c r="H4" s="413"/>
      <c r="I4" s="413"/>
      <c r="J4" s="413"/>
      <c r="K4" s="41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6" t="s">
        <v>409</v>
      </c>
      <c r="B5" s="463"/>
      <c r="C5" s="463"/>
      <c r="D5" s="463"/>
      <c r="E5" s="463"/>
      <c r="F5" s="463"/>
      <c r="G5" s="463"/>
      <c r="H5" s="463"/>
      <c r="I5" s="463"/>
      <c r="J5" s="463"/>
      <c r="K5" s="98" t="s">
        <v>410</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64" t="s">
        <v>91</v>
      </c>
      <c r="B6" s="416" t="s">
        <v>225</v>
      </c>
      <c r="C6" s="416"/>
      <c r="D6" s="416"/>
      <c r="E6" s="416"/>
      <c r="F6" s="416"/>
      <c r="G6" s="416"/>
      <c r="H6" s="416"/>
      <c r="I6" s="416"/>
      <c r="J6" s="416"/>
      <c r="K6" s="467" t="s">
        <v>595</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65"/>
      <c r="B7" s="453" t="s">
        <v>529</v>
      </c>
      <c r="C7" s="470"/>
      <c r="D7" s="471"/>
      <c r="E7" s="453" t="s">
        <v>538</v>
      </c>
      <c r="F7" s="470"/>
      <c r="G7" s="471"/>
      <c r="H7" s="459" t="s">
        <v>539</v>
      </c>
      <c r="I7" s="460"/>
      <c r="J7" s="461"/>
      <c r="K7" s="468"/>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7" customFormat="1" ht="24.75" customHeight="1">
      <c r="A8" s="466"/>
      <c r="B8" s="302" t="s">
        <v>594</v>
      </c>
      <c r="C8" s="302" t="s">
        <v>593</v>
      </c>
      <c r="D8" s="302" t="s">
        <v>592</v>
      </c>
      <c r="E8" s="302" t="s">
        <v>594</v>
      </c>
      <c r="F8" s="302" t="s">
        <v>593</v>
      </c>
      <c r="G8" s="302" t="s">
        <v>592</v>
      </c>
      <c r="H8" s="302" t="s">
        <v>594</v>
      </c>
      <c r="I8" s="302" t="s">
        <v>593</v>
      </c>
      <c r="J8" s="302" t="s">
        <v>592</v>
      </c>
      <c r="K8" s="469"/>
      <c r="M8" s="148"/>
      <c r="N8" s="149"/>
      <c r="O8" s="148"/>
    </row>
    <row r="9" spans="1:63" s="30" customFormat="1" ht="21.95" customHeight="1" thickBot="1">
      <c r="A9" s="364" t="s">
        <v>542</v>
      </c>
      <c r="B9" s="99">
        <v>229</v>
      </c>
      <c r="C9" s="99">
        <v>107</v>
      </c>
      <c r="D9" s="50">
        <f t="shared" ref="D9:D22" si="0">B9+C9</f>
        <v>336</v>
      </c>
      <c r="E9" s="99">
        <v>399</v>
      </c>
      <c r="F9" s="99">
        <v>157</v>
      </c>
      <c r="G9" s="50">
        <f>E9+F9</f>
        <v>556</v>
      </c>
      <c r="H9" s="50">
        <f t="shared" ref="H9:H22" si="1">B9+E9</f>
        <v>628</v>
      </c>
      <c r="I9" s="50">
        <f t="shared" ref="I9:I22" si="2">C9+F9</f>
        <v>264</v>
      </c>
      <c r="J9" s="50">
        <f>H9+I9</f>
        <v>892</v>
      </c>
      <c r="K9" s="361" t="s">
        <v>542</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1.95" customHeight="1" thickBot="1">
      <c r="A10" s="365" t="s">
        <v>99</v>
      </c>
      <c r="B10" s="100">
        <v>1088</v>
      </c>
      <c r="C10" s="100">
        <v>478</v>
      </c>
      <c r="D10" s="155">
        <f t="shared" si="0"/>
        <v>1566</v>
      </c>
      <c r="E10" s="100">
        <v>1201</v>
      </c>
      <c r="F10" s="100">
        <v>595</v>
      </c>
      <c r="G10" s="155">
        <f t="shared" ref="G10:G22" si="3">E10+F10</f>
        <v>1796</v>
      </c>
      <c r="H10" s="306">
        <f t="shared" si="1"/>
        <v>2289</v>
      </c>
      <c r="I10" s="306">
        <f t="shared" si="2"/>
        <v>1073</v>
      </c>
      <c r="J10" s="155">
        <f t="shared" ref="J10:J22" si="4">H10+I10</f>
        <v>3362</v>
      </c>
      <c r="K10" s="362" t="s">
        <v>99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1.95" customHeight="1" thickBot="1">
      <c r="A11" s="364" t="s">
        <v>101</v>
      </c>
      <c r="B11" s="99">
        <v>848</v>
      </c>
      <c r="C11" s="99">
        <v>555</v>
      </c>
      <c r="D11" s="50">
        <f t="shared" si="0"/>
        <v>1403</v>
      </c>
      <c r="E11" s="99">
        <v>960</v>
      </c>
      <c r="F11" s="99">
        <v>549</v>
      </c>
      <c r="G11" s="50">
        <f t="shared" si="3"/>
        <v>1509</v>
      </c>
      <c r="H11" s="50">
        <f t="shared" si="1"/>
        <v>1808</v>
      </c>
      <c r="I11" s="50">
        <f t="shared" si="2"/>
        <v>1104</v>
      </c>
      <c r="J11" s="50">
        <f t="shared" si="4"/>
        <v>2912</v>
      </c>
      <c r="K11" s="361" t="s">
        <v>101</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1.95" customHeight="1" thickBot="1">
      <c r="A12" s="365" t="s">
        <v>102</v>
      </c>
      <c r="B12" s="100">
        <v>787</v>
      </c>
      <c r="C12" s="100">
        <v>525</v>
      </c>
      <c r="D12" s="155">
        <f t="shared" si="0"/>
        <v>1312</v>
      </c>
      <c r="E12" s="100">
        <v>756</v>
      </c>
      <c r="F12" s="100">
        <v>412</v>
      </c>
      <c r="G12" s="155">
        <f t="shared" si="3"/>
        <v>1168</v>
      </c>
      <c r="H12" s="306">
        <f t="shared" si="1"/>
        <v>1543</v>
      </c>
      <c r="I12" s="306">
        <f t="shared" si="2"/>
        <v>937</v>
      </c>
      <c r="J12" s="155">
        <f t="shared" si="4"/>
        <v>2480</v>
      </c>
      <c r="K12" s="362" t="s">
        <v>102</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1.95" customHeight="1" thickBot="1">
      <c r="A13" s="364" t="s">
        <v>103</v>
      </c>
      <c r="B13" s="99">
        <v>426</v>
      </c>
      <c r="C13" s="99">
        <v>282</v>
      </c>
      <c r="D13" s="50">
        <f t="shared" si="0"/>
        <v>708</v>
      </c>
      <c r="E13" s="99">
        <v>367</v>
      </c>
      <c r="F13" s="99">
        <v>221</v>
      </c>
      <c r="G13" s="50">
        <f t="shared" si="3"/>
        <v>588</v>
      </c>
      <c r="H13" s="50">
        <f t="shared" si="1"/>
        <v>793</v>
      </c>
      <c r="I13" s="50">
        <f t="shared" si="2"/>
        <v>503</v>
      </c>
      <c r="J13" s="50">
        <f t="shared" si="4"/>
        <v>1296</v>
      </c>
      <c r="K13" s="361" t="s">
        <v>103</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1.95" customHeight="1" thickBot="1">
      <c r="A14" s="365" t="s">
        <v>104</v>
      </c>
      <c r="B14" s="100">
        <v>335</v>
      </c>
      <c r="C14" s="100">
        <v>199</v>
      </c>
      <c r="D14" s="155">
        <f t="shared" si="0"/>
        <v>534</v>
      </c>
      <c r="E14" s="100">
        <v>317</v>
      </c>
      <c r="F14" s="100">
        <v>157</v>
      </c>
      <c r="G14" s="155">
        <f t="shared" si="3"/>
        <v>474</v>
      </c>
      <c r="H14" s="306">
        <f t="shared" si="1"/>
        <v>652</v>
      </c>
      <c r="I14" s="306">
        <f t="shared" si="2"/>
        <v>356</v>
      </c>
      <c r="J14" s="155">
        <f t="shared" si="4"/>
        <v>1008</v>
      </c>
      <c r="K14" s="362" t="s">
        <v>104</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1.95" customHeight="1" thickBot="1">
      <c r="A15" s="364" t="s">
        <v>105</v>
      </c>
      <c r="B15" s="99">
        <v>295</v>
      </c>
      <c r="C15" s="99">
        <v>161</v>
      </c>
      <c r="D15" s="50">
        <f t="shared" si="0"/>
        <v>456</v>
      </c>
      <c r="E15" s="99">
        <v>268</v>
      </c>
      <c r="F15" s="99">
        <v>111</v>
      </c>
      <c r="G15" s="50">
        <f t="shared" si="3"/>
        <v>379</v>
      </c>
      <c r="H15" s="50">
        <f t="shared" si="1"/>
        <v>563</v>
      </c>
      <c r="I15" s="50">
        <f t="shared" si="2"/>
        <v>272</v>
      </c>
      <c r="J15" s="50">
        <f t="shared" si="4"/>
        <v>835</v>
      </c>
      <c r="K15" s="361" t="s">
        <v>105</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1.95" customHeight="1" thickBot="1">
      <c r="A16" s="365" t="s">
        <v>106</v>
      </c>
      <c r="B16" s="100">
        <v>236</v>
      </c>
      <c r="C16" s="100">
        <v>138</v>
      </c>
      <c r="D16" s="155">
        <f t="shared" si="0"/>
        <v>374</v>
      </c>
      <c r="E16" s="100">
        <v>224</v>
      </c>
      <c r="F16" s="100">
        <v>85</v>
      </c>
      <c r="G16" s="155">
        <f t="shared" si="3"/>
        <v>309</v>
      </c>
      <c r="H16" s="306">
        <f t="shared" si="1"/>
        <v>460</v>
      </c>
      <c r="I16" s="306">
        <f t="shared" si="2"/>
        <v>223</v>
      </c>
      <c r="J16" s="155">
        <f t="shared" si="4"/>
        <v>683</v>
      </c>
      <c r="K16" s="362" t="s">
        <v>106</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1.95" customHeight="1" thickBot="1">
      <c r="A17" s="364" t="s">
        <v>107</v>
      </c>
      <c r="B17" s="99">
        <v>188</v>
      </c>
      <c r="C17" s="99">
        <v>136</v>
      </c>
      <c r="D17" s="50">
        <f t="shared" si="0"/>
        <v>324</v>
      </c>
      <c r="E17" s="99">
        <v>157</v>
      </c>
      <c r="F17" s="99">
        <v>69</v>
      </c>
      <c r="G17" s="50">
        <f t="shared" si="3"/>
        <v>226</v>
      </c>
      <c r="H17" s="50">
        <f t="shared" si="1"/>
        <v>345</v>
      </c>
      <c r="I17" s="50">
        <f t="shared" si="2"/>
        <v>205</v>
      </c>
      <c r="J17" s="50">
        <f t="shared" si="4"/>
        <v>550</v>
      </c>
      <c r="K17" s="361" t="s">
        <v>107</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1.95" customHeight="1" thickBot="1">
      <c r="A18" s="365" t="s">
        <v>108</v>
      </c>
      <c r="B18" s="100">
        <v>185</v>
      </c>
      <c r="C18" s="100">
        <v>118</v>
      </c>
      <c r="D18" s="155">
        <f t="shared" si="0"/>
        <v>303</v>
      </c>
      <c r="E18" s="100">
        <v>122</v>
      </c>
      <c r="F18" s="100">
        <v>51</v>
      </c>
      <c r="G18" s="155">
        <f t="shared" si="3"/>
        <v>173</v>
      </c>
      <c r="H18" s="306">
        <f t="shared" si="1"/>
        <v>307</v>
      </c>
      <c r="I18" s="306">
        <f t="shared" si="2"/>
        <v>169</v>
      </c>
      <c r="J18" s="155">
        <f t="shared" si="4"/>
        <v>476</v>
      </c>
      <c r="K18" s="362" t="s">
        <v>108</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1.95" customHeight="1" thickBot="1">
      <c r="A19" s="364" t="s">
        <v>109</v>
      </c>
      <c r="B19" s="99">
        <v>164</v>
      </c>
      <c r="C19" s="99">
        <v>120</v>
      </c>
      <c r="D19" s="50">
        <f t="shared" si="0"/>
        <v>284</v>
      </c>
      <c r="E19" s="99">
        <v>107</v>
      </c>
      <c r="F19" s="99">
        <v>20</v>
      </c>
      <c r="G19" s="50">
        <f t="shared" si="3"/>
        <v>127</v>
      </c>
      <c r="H19" s="50">
        <f t="shared" si="1"/>
        <v>271</v>
      </c>
      <c r="I19" s="50">
        <f t="shared" si="2"/>
        <v>140</v>
      </c>
      <c r="J19" s="50">
        <f t="shared" si="4"/>
        <v>411</v>
      </c>
      <c r="K19" s="361" t="s">
        <v>109</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27" customFormat="1" ht="21.95" customHeight="1" thickBot="1">
      <c r="A20" s="365" t="s">
        <v>110</v>
      </c>
      <c r="B20" s="100">
        <v>113</v>
      </c>
      <c r="C20" s="100">
        <v>115</v>
      </c>
      <c r="D20" s="155">
        <f t="shared" si="0"/>
        <v>228</v>
      </c>
      <c r="E20" s="100">
        <v>62</v>
      </c>
      <c r="F20" s="100">
        <v>17</v>
      </c>
      <c r="G20" s="155">
        <f t="shared" si="3"/>
        <v>79</v>
      </c>
      <c r="H20" s="306">
        <f t="shared" si="1"/>
        <v>175</v>
      </c>
      <c r="I20" s="306">
        <f t="shared" si="2"/>
        <v>132</v>
      </c>
      <c r="J20" s="155">
        <f t="shared" si="4"/>
        <v>307</v>
      </c>
      <c r="K20" s="362" t="s">
        <v>110</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63" s="30" customFormat="1" ht="21.95" customHeight="1" thickBot="1">
      <c r="A21" s="364" t="s">
        <v>111</v>
      </c>
      <c r="B21" s="99">
        <v>105</v>
      </c>
      <c r="C21" s="99">
        <v>145</v>
      </c>
      <c r="D21" s="50">
        <f t="shared" si="0"/>
        <v>250</v>
      </c>
      <c r="E21" s="99">
        <v>64</v>
      </c>
      <c r="F21" s="99">
        <v>26</v>
      </c>
      <c r="G21" s="50">
        <f t="shared" si="3"/>
        <v>90</v>
      </c>
      <c r="H21" s="50">
        <f t="shared" si="1"/>
        <v>169</v>
      </c>
      <c r="I21" s="50">
        <f t="shared" si="2"/>
        <v>171</v>
      </c>
      <c r="J21" s="50">
        <f t="shared" si="4"/>
        <v>340</v>
      </c>
      <c r="K21" s="361" t="s">
        <v>111</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63" s="27" customFormat="1" ht="21.95" customHeight="1">
      <c r="A22" s="366" t="s">
        <v>543</v>
      </c>
      <c r="B22" s="134">
        <v>251</v>
      </c>
      <c r="C22" s="134">
        <v>201</v>
      </c>
      <c r="D22" s="162">
        <f t="shared" si="0"/>
        <v>452</v>
      </c>
      <c r="E22" s="134">
        <v>100</v>
      </c>
      <c r="F22" s="134">
        <v>41</v>
      </c>
      <c r="G22" s="162">
        <f t="shared" si="3"/>
        <v>141</v>
      </c>
      <c r="H22" s="312">
        <f t="shared" si="1"/>
        <v>351</v>
      </c>
      <c r="I22" s="312">
        <f t="shared" si="2"/>
        <v>242</v>
      </c>
      <c r="J22" s="162">
        <f t="shared" si="4"/>
        <v>593</v>
      </c>
      <c r="K22" s="363" t="s">
        <v>543</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63" s="30" customFormat="1" ht="21.95" customHeight="1">
      <c r="A23" s="328" t="s">
        <v>45</v>
      </c>
      <c r="B23" s="127">
        <f>SUM(B9:B22)</f>
        <v>5250</v>
      </c>
      <c r="C23" s="127">
        <f>SUM(C9:C22)</f>
        <v>3280</v>
      </c>
      <c r="D23" s="127">
        <f t="shared" ref="D23:J23" si="5">SUM(D9:D22)</f>
        <v>8530</v>
      </c>
      <c r="E23" s="127">
        <f t="shared" si="5"/>
        <v>5104</v>
      </c>
      <c r="F23" s="127">
        <f t="shared" si="5"/>
        <v>2511</v>
      </c>
      <c r="G23" s="127">
        <f t="shared" si="5"/>
        <v>7615</v>
      </c>
      <c r="H23" s="127">
        <f t="shared" si="5"/>
        <v>10354</v>
      </c>
      <c r="I23" s="127">
        <f t="shared" si="5"/>
        <v>5791</v>
      </c>
      <c r="J23" s="127">
        <f t="shared" si="5"/>
        <v>16145</v>
      </c>
      <c r="K23" s="327" t="s">
        <v>11</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63" ht="14.25" customHeight="1">
      <c r="A24" s="474" t="s">
        <v>535</v>
      </c>
      <c r="B24" s="474"/>
      <c r="D24" s="10"/>
      <c r="I24" s="473" t="s">
        <v>536</v>
      </c>
      <c r="J24" s="473"/>
      <c r="K24" s="473"/>
      <c r="BF24" s="11"/>
      <c r="BG24" s="11"/>
      <c r="BH24" s="11"/>
      <c r="BI24" s="11"/>
      <c r="BJ24" s="11"/>
      <c r="BK24" s="11"/>
    </row>
    <row r="25" spans="1:63" ht="20.100000000000001" customHeight="1">
      <c r="B25" s="144"/>
      <c r="D25" s="10"/>
      <c r="J25" s="10"/>
      <c r="BF25" s="11"/>
      <c r="BG25" s="11"/>
      <c r="BH25" s="11"/>
      <c r="BI25" s="11"/>
      <c r="BJ25" s="11"/>
      <c r="BK25" s="11"/>
    </row>
    <row r="26" spans="1:63" ht="20.100000000000001" customHeight="1">
      <c r="B26" s="152" t="s">
        <v>589</v>
      </c>
      <c r="C26" s="152" t="s">
        <v>590</v>
      </c>
      <c r="D26" s="153"/>
      <c r="E26" s="154"/>
      <c r="H26" s="289" t="s">
        <v>229</v>
      </c>
      <c r="I26" s="289" t="s">
        <v>230</v>
      </c>
      <c r="O26" s="136"/>
      <c r="BF26" s="11"/>
      <c r="BG26" s="11"/>
      <c r="BH26" s="11"/>
      <c r="BI26" s="11"/>
      <c r="BJ26" s="11"/>
      <c r="BK26" s="11"/>
    </row>
    <row r="27" spans="1:63" ht="20.100000000000001" customHeight="1">
      <c r="A27" s="156" t="s">
        <v>317</v>
      </c>
      <c r="B27" s="144">
        <f>D9</f>
        <v>336</v>
      </c>
      <c r="C27" s="136">
        <f>G9</f>
        <v>556</v>
      </c>
      <c r="G27" s="11" t="s">
        <v>486</v>
      </c>
      <c r="H27" s="136">
        <f>H9+H10+H11</f>
        <v>4725</v>
      </c>
      <c r="I27" s="136">
        <f>I9+I10+I11</f>
        <v>2441</v>
      </c>
      <c r="BF27" s="11"/>
      <c r="BG27" s="11"/>
      <c r="BH27" s="11"/>
      <c r="BI27" s="11"/>
      <c r="BJ27" s="11"/>
      <c r="BK27" s="11"/>
    </row>
    <row r="28" spans="1:63" ht="20.100000000000001" customHeight="1">
      <c r="A28" s="151" t="s">
        <v>99</v>
      </c>
      <c r="B28" s="144">
        <f>D10</f>
        <v>1566</v>
      </c>
      <c r="C28" s="136">
        <f t="shared" ref="C28:C40" si="6">G10</f>
        <v>1796</v>
      </c>
      <c r="G28" s="11" t="s">
        <v>487</v>
      </c>
      <c r="H28" s="136">
        <f>H12+H13+H14+H15</f>
        <v>3551</v>
      </c>
      <c r="I28" s="136">
        <f>I12+I13+I14+I15</f>
        <v>2068</v>
      </c>
      <c r="O28" s="136"/>
      <c r="BF28" s="11"/>
      <c r="BG28" s="11"/>
      <c r="BH28" s="11"/>
      <c r="BI28" s="11"/>
      <c r="BJ28" s="11"/>
      <c r="BK28" s="11"/>
    </row>
    <row r="29" spans="1:63" ht="20.100000000000001" customHeight="1">
      <c r="A29" s="151" t="s">
        <v>101</v>
      </c>
      <c r="B29" s="144">
        <f t="shared" ref="B29:B40" si="7">D11</f>
        <v>1403</v>
      </c>
      <c r="C29" s="136">
        <f t="shared" si="6"/>
        <v>1509</v>
      </c>
      <c r="G29" s="11" t="s">
        <v>488</v>
      </c>
      <c r="H29" s="136">
        <f>SUM(H16:H22)</f>
        <v>2078</v>
      </c>
      <c r="I29" s="136">
        <f>SUM(I16:I22)</f>
        <v>1282</v>
      </c>
    </row>
    <row r="30" spans="1:63" ht="20.100000000000001" customHeight="1">
      <c r="A30" s="151" t="s">
        <v>102</v>
      </c>
      <c r="B30" s="144">
        <f t="shared" si="7"/>
        <v>1312</v>
      </c>
      <c r="C30" s="136">
        <f t="shared" si="6"/>
        <v>1168</v>
      </c>
      <c r="H30" s="136">
        <f>SUM(H27:H29)</f>
        <v>10354</v>
      </c>
      <c r="I30" s="136">
        <f>SUM(I27:I29)</f>
        <v>5791</v>
      </c>
    </row>
    <row r="31" spans="1:63" ht="20.100000000000001" customHeight="1">
      <c r="A31" s="151" t="s">
        <v>103</v>
      </c>
      <c r="B31" s="144">
        <f t="shared" si="7"/>
        <v>708</v>
      </c>
      <c r="C31" s="136">
        <f t="shared" si="6"/>
        <v>588</v>
      </c>
    </row>
    <row r="32" spans="1:63" ht="20.100000000000001" customHeight="1">
      <c r="A32" s="151" t="s">
        <v>104</v>
      </c>
      <c r="B32" s="144">
        <f t="shared" si="7"/>
        <v>534</v>
      </c>
      <c r="C32" s="136">
        <f t="shared" si="6"/>
        <v>474</v>
      </c>
    </row>
    <row r="33" spans="1:3" s="11" customFormat="1" ht="20.100000000000001" customHeight="1">
      <c r="A33" s="151" t="s">
        <v>105</v>
      </c>
      <c r="B33" s="144">
        <f t="shared" si="7"/>
        <v>456</v>
      </c>
      <c r="C33" s="136">
        <f t="shared" si="6"/>
        <v>379</v>
      </c>
    </row>
    <row r="34" spans="1:3" s="11" customFormat="1" ht="20.100000000000001" customHeight="1">
      <c r="A34" s="151" t="s">
        <v>106</v>
      </c>
      <c r="B34" s="144">
        <f t="shared" si="7"/>
        <v>374</v>
      </c>
      <c r="C34" s="136">
        <f t="shared" si="6"/>
        <v>309</v>
      </c>
    </row>
    <row r="35" spans="1:3" s="11" customFormat="1" ht="20.100000000000001" customHeight="1">
      <c r="A35" s="151" t="s">
        <v>107</v>
      </c>
      <c r="B35" s="144">
        <f t="shared" si="7"/>
        <v>324</v>
      </c>
      <c r="C35" s="136">
        <f t="shared" si="6"/>
        <v>226</v>
      </c>
    </row>
    <row r="36" spans="1:3" s="11" customFormat="1" ht="20.100000000000001" customHeight="1">
      <c r="A36" s="151" t="s">
        <v>108</v>
      </c>
      <c r="B36" s="144">
        <f t="shared" si="7"/>
        <v>303</v>
      </c>
      <c r="C36" s="136">
        <f t="shared" si="6"/>
        <v>173</v>
      </c>
    </row>
    <row r="37" spans="1:3" s="11" customFormat="1" ht="20.100000000000001" customHeight="1">
      <c r="A37" s="151" t="s">
        <v>109</v>
      </c>
      <c r="B37" s="144">
        <f t="shared" si="7"/>
        <v>284</v>
      </c>
      <c r="C37" s="136">
        <f t="shared" si="6"/>
        <v>127</v>
      </c>
    </row>
    <row r="38" spans="1:3" s="11" customFormat="1" ht="20.100000000000001" customHeight="1">
      <c r="A38" s="151" t="s">
        <v>110</v>
      </c>
      <c r="B38" s="144">
        <f t="shared" si="7"/>
        <v>228</v>
      </c>
      <c r="C38" s="136">
        <f t="shared" si="6"/>
        <v>79</v>
      </c>
    </row>
    <row r="39" spans="1:3" s="11" customFormat="1" ht="20.100000000000001" customHeight="1" thickBot="1">
      <c r="A39" s="151" t="s">
        <v>111</v>
      </c>
      <c r="B39" s="144">
        <f t="shared" si="7"/>
        <v>250</v>
      </c>
      <c r="C39" s="136">
        <f t="shared" si="6"/>
        <v>90</v>
      </c>
    </row>
    <row r="40" spans="1:3" s="11" customFormat="1" ht="20.100000000000001" customHeight="1">
      <c r="A40" s="150" t="s">
        <v>321</v>
      </c>
      <c r="B40" s="144">
        <f t="shared" si="7"/>
        <v>452</v>
      </c>
      <c r="C40" s="136">
        <f t="shared" si="6"/>
        <v>141</v>
      </c>
    </row>
    <row r="41" spans="1:3" s="11" customFormat="1" ht="20.100000000000001" customHeight="1">
      <c r="B41" s="144">
        <f>SUM(B27:B40)</f>
        <v>8530</v>
      </c>
      <c r="C41" s="144">
        <f>SUM(C27:C40)</f>
        <v>7615</v>
      </c>
    </row>
  </sheetData>
  <mergeCells count="13">
    <mergeCell ref="I24:K24"/>
    <mergeCell ref="A24:B24"/>
    <mergeCell ref="A6:A8"/>
    <mergeCell ref="B6:J6"/>
    <mergeCell ref="K6:K8"/>
    <mergeCell ref="B7:D7"/>
    <mergeCell ref="E7:G7"/>
    <mergeCell ref="H7:J7"/>
    <mergeCell ref="B5:J5"/>
    <mergeCell ref="A1:K1"/>
    <mergeCell ref="A2:K2"/>
    <mergeCell ref="A3:K3"/>
    <mergeCell ref="A4:K4"/>
  </mergeCells>
  <printOptions horizontalCentered="1" verticalCentered="1"/>
  <pageMargins left="0" right="0" top="0" bottom="0" header="0" footer="0"/>
  <pageSetup paperSize="9" scale="99" orientation="landscape" r:id="rId1"/>
  <headerFooter alignWithMargins="0"/>
  <colBreaks count="2" manualBreakCount="2">
    <brk id="12" max="1048575" man="1"/>
    <brk id="50"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4"/>
  <sheetViews>
    <sheetView rightToLeft="1" view="pageBreakPreview" zoomScaleNormal="100" zoomScaleSheetLayoutView="100" workbookViewId="0">
      <selection activeCell="K12" sqref="K12"/>
    </sheetView>
  </sheetViews>
  <sheetFormatPr defaultColWidth="9.140625" defaultRowHeight="20.100000000000001" customHeight="1"/>
  <cols>
    <col min="1" max="1" width="28.140625" style="11" customWidth="1"/>
    <col min="2" max="2" width="7.85546875" style="12" customWidth="1"/>
    <col min="3" max="10" width="7.85546875" style="11" customWidth="1"/>
    <col min="11" max="11" width="31.28515625" style="11" customWidth="1"/>
    <col min="12" max="15" width="6.7109375" style="11" customWidth="1"/>
    <col min="16" max="16" width="9.85546875" style="11" bestFit="1" customWidth="1"/>
    <col min="17" max="17" width="25.7109375" style="11" customWidth="1"/>
    <col min="18" max="63" width="9.140625" style="17"/>
    <col min="64" max="16384" width="9.140625" style="11"/>
  </cols>
  <sheetData>
    <row r="1" spans="1:63" s="9" customFormat="1" ht="18">
      <c r="A1" s="411" t="s">
        <v>327</v>
      </c>
      <c r="B1" s="411"/>
      <c r="C1" s="411"/>
      <c r="D1" s="411"/>
      <c r="E1" s="411"/>
      <c r="F1" s="411"/>
      <c r="G1" s="411"/>
      <c r="H1" s="411"/>
      <c r="I1" s="411"/>
      <c r="J1" s="411"/>
      <c r="K1" s="41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62">
        <v>2018</v>
      </c>
      <c r="B2" s="462"/>
      <c r="C2" s="462"/>
      <c r="D2" s="462"/>
      <c r="E2" s="462"/>
      <c r="F2" s="462"/>
      <c r="G2" s="462"/>
      <c r="H2" s="462"/>
      <c r="I2" s="462"/>
      <c r="J2" s="462"/>
      <c r="K2" s="462"/>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13" t="s">
        <v>338</v>
      </c>
      <c r="B3" s="413"/>
      <c r="C3" s="413"/>
      <c r="D3" s="413"/>
      <c r="E3" s="413"/>
      <c r="F3" s="413"/>
      <c r="G3" s="413"/>
      <c r="H3" s="413"/>
      <c r="I3" s="413"/>
      <c r="J3" s="413"/>
      <c r="K3" s="41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13">
        <v>2018</v>
      </c>
      <c r="B4" s="413"/>
      <c r="C4" s="413"/>
      <c r="D4" s="413"/>
      <c r="E4" s="413"/>
      <c r="F4" s="413"/>
      <c r="G4" s="413"/>
      <c r="H4" s="413"/>
      <c r="I4" s="413"/>
      <c r="J4" s="413"/>
      <c r="K4" s="41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6" t="s">
        <v>412</v>
      </c>
      <c r="B5" s="178"/>
      <c r="C5" s="178"/>
      <c r="D5" s="178"/>
      <c r="E5" s="178"/>
      <c r="F5" s="178"/>
      <c r="G5" s="178"/>
      <c r="H5" s="178"/>
      <c r="I5" s="178"/>
      <c r="J5" s="178"/>
      <c r="K5" s="98" t="s">
        <v>413</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64" t="s">
        <v>236</v>
      </c>
      <c r="B6" s="416" t="s">
        <v>225</v>
      </c>
      <c r="C6" s="416"/>
      <c r="D6" s="416"/>
      <c r="E6" s="416"/>
      <c r="F6" s="416"/>
      <c r="G6" s="416"/>
      <c r="H6" s="416"/>
      <c r="I6" s="416"/>
      <c r="J6" s="416"/>
      <c r="K6" s="467" t="s">
        <v>192</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65"/>
      <c r="B7" s="453" t="s">
        <v>529</v>
      </c>
      <c r="C7" s="470"/>
      <c r="D7" s="471"/>
      <c r="E7" s="453" t="s">
        <v>538</v>
      </c>
      <c r="F7" s="470"/>
      <c r="G7" s="471"/>
      <c r="H7" s="459" t="s">
        <v>539</v>
      </c>
      <c r="I7" s="460"/>
      <c r="J7" s="461"/>
      <c r="K7" s="468"/>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5" customFormat="1" ht="26.25" customHeight="1">
      <c r="A8" s="466"/>
      <c r="B8" s="302" t="s">
        <v>594</v>
      </c>
      <c r="C8" s="302" t="s">
        <v>593</v>
      </c>
      <c r="D8" s="302" t="s">
        <v>592</v>
      </c>
      <c r="E8" s="302" t="s">
        <v>594</v>
      </c>
      <c r="F8" s="302" t="s">
        <v>593</v>
      </c>
      <c r="G8" s="302" t="s">
        <v>592</v>
      </c>
      <c r="H8" s="302" t="s">
        <v>594</v>
      </c>
      <c r="I8" s="302" t="s">
        <v>593</v>
      </c>
      <c r="J8" s="302" t="s">
        <v>592</v>
      </c>
      <c r="K8" s="469"/>
    </row>
    <row r="9" spans="1:63" s="5" customFormat="1" ht="21.75" customHeight="1" thickBot="1">
      <c r="A9" s="81" t="s">
        <v>366</v>
      </c>
      <c r="B9" s="99">
        <v>0</v>
      </c>
      <c r="C9" s="99">
        <v>1</v>
      </c>
      <c r="D9" s="50">
        <f t="shared" ref="D9:D23" si="0">B9+C9</f>
        <v>1</v>
      </c>
      <c r="E9" s="99">
        <v>5</v>
      </c>
      <c r="F9" s="99">
        <v>3</v>
      </c>
      <c r="G9" s="50">
        <f t="shared" ref="G9:G16" si="1">E9+F9</f>
        <v>8</v>
      </c>
      <c r="H9" s="50">
        <f t="shared" ref="H9:H23" si="2">B9+E9</f>
        <v>5</v>
      </c>
      <c r="I9" s="50">
        <f t="shared" ref="I9:I23" si="3">C9+F9</f>
        <v>4</v>
      </c>
      <c r="J9" s="50">
        <f t="shared" ref="J9:J23" si="4">D9+G9</f>
        <v>9</v>
      </c>
      <c r="K9" s="257" t="s">
        <v>269</v>
      </c>
    </row>
    <row r="10" spans="1:63" s="5" customFormat="1" ht="24" customHeight="1" thickBot="1">
      <c r="A10" s="160" t="s">
        <v>544</v>
      </c>
      <c r="B10" s="159">
        <v>0</v>
      </c>
      <c r="C10" s="159">
        <v>2</v>
      </c>
      <c r="D10" s="155">
        <f t="shared" si="0"/>
        <v>2</v>
      </c>
      <c r="E10" s="159">
        <v>22</v>
      </c>
      <c r="F10" s="159">
        <v>33</v>
      </c>
      <c r="G10" s="155">
        <f t="shared" si="1"/>
        <v>55</v>
      </c>
      <c r="H10" s="155">
        <f t="shared" si="2"/>
        <v>22</v>
      </c>
      <c r="I10" s="155">
        <f t="shared" si="3"/>
        <v>35</v>
      </c>
      <c r="J10" s="155">
        <f t="shared" si="4"/>
        <v>57</v>
      </c>
      <c r="K10" s="258" t="s">
        <v>319</v>
      </c>
    </row>
    <row r="11" spans="1:63" s="5" customFormat="1" ht="23.25" thickBot="1">
      <c r="A11" s="59" t="s">
        <v>545</v>
      </c>
      <c r="B11" s="101">
        <v>0</v>
      </c>
      <c r="C11" s="101">
        <v>1</v>
      </c>
      <c r="D11" s="50">
        <f t="shared" si="0"/>
        <v>1</v>
      </c>
      <c r="E11" s="101">
        <v>19</v>
      </c>
      <c r="F11" s="101">
        <v>48</v>
      </c>
      <c r="G11" s="50">
        <f t="shared" si="1"/>
        <v>67</v>
      </c>
      <c r="H11" s="51">
        <f t="shared" si="2"/>
        <v>19</v>
      </c>
      <c r="I11" s="51">
        <f t="shared" si="3"/>
        <v>49</v>
      </c>
      <c r="J11" s="51">
        <f t="shared" si="4"/>
        <v>68</v>
      </c>
      <c r="K11" s="259" t="s">
        <v>602</v>
      </c>
    </row>
    <row r="12" spans="1:63" s="5" customFormat="1" ht="23.25" thickBot="1">
      <c r="A12" s="158" t="s">
        <v>546</v>
      </c>
      <c r="B12" s="159">
        <v>0</v>
      </c>
      <c r="C12" s="159">
        <v>2</v>
      </c>
      <c r="D12" s="155">
        <f t="shared" si="0"/>
        <v>2</v>
      </c>
      <c r="E12" s="159">
        <v>24</v>
      </c>
      <c r="F12" s="159">
        <v>63</v>
      </c>
      <c r="G12" s="155">
        <f t="shared" si="1"/>
        <v>87</v>
      </c>
      <c r="H12" s="155">
        <f t="shared" si="2"/>
        <v>24</v>
      </c>
      <c r="I12" s="155">
        <f t="shared" si="3"/>
        <v>65</v>
      </c>
      <c r="J12" s="155">
        <f t="shared" si="4"/>
        <v>89</v>
      </c>
      <c r="K12" s="258" t="s">
        <v>603</v>
      </c>
    </row>
    <row r="13" spans="1:63" s="5" customFormat="1" ht="21.75" customHeight="1" thickBot="1">
      <c r="A13" s="51" t="s">
        <v>367</v>
      </c>
      <c r="B13" s="101">
        <v>0</v>
      </c>
      <c r="C13" s="101">
        <v>4</v>
      </c>
      <c r="D13" s="50">
        <f t="shared" si="0"/>
        <v>4</v>
      </c>
      <c r="E13" s="101">
        <v>23</v>
      </c>
      <c r="F13" s="101">
        <v>35</v>
      </c>
      <c r="G13" s="50">
        <f t="shared" si="1"/>
        <v>58</v>
      </c>
      <c r="H13" s="51">
        <f t="shared" si="2"/>
        <v>23</v>
      </c>
      <c r="I13" s="51">
        <f t="shared" si="3"/>
        <v>39</v>
      </c>
      <c r="J13" s="51">
        <f t="shared" si="4"/>
        <v>62</v>
      </c>
      <c r="K13" s="259" t="s">
        <v>267</v>
      </c>
    </row>
    <row r="14" spans="1:63" s="5" customFormat="1" ht="21.75" customHeight="1" thickBot="1">
      <c r="A14" s="160" t="s">
        <v>368</v>
      </c>
      <c r="B14" s="159">
        <v>1</v>
      </c>
      <c r="C14" s="159">
        <v>24</v>
      </c>
      <c r="D14" s="155">
        <f t="shared" si="0"/>
        <v>25</v>
      </c>
      <c r="E14" s="159">
        <v>6</v>
      </c>
      <c r="F14" s="159">
        <v>6</v>
      </c>
      <c r="G14" s="155">
        <f t="shared" si="1"/>
        <v>12</v>
      </c>
      <c r="H14" s="155">
        <f t="shared" si="2"/>
        <v>7</v>
      </c>
      <c r="I14" s="155">
        <f t="shared" si="3"/>
        <v>30</v>
      </c>
      <c r="J14" s="155">
        <f t="shared" si="4"/>
        <v>37</v>
      </c>
      <c r="K14" s="258" t="s">
        <v>604</v>
      </c>
    </row>
    <row r="15" spans="1:63" s="5" customFormat="1" ht="21.75" customHeight="1" thickBot="1">
      <c r="A15" s="161" t="s">
        <v>261</v>
      </c>
      <c r="B15" s="99">
        <v>0</v>
      </c>
      <c r="C15" s="99">
        <v>1</v>
      </c>
      <c r="D15" s="50">
        <f t="shared" si="0"/>
        <v>1</v>
      </c>
      <c r="E15" s="99">
        <v>0</v>
      </c>
      <c r="F15" s="99">
        <v>1</v>
      </c>
      <c r="G15" s="50">
        <f t="shared" si="1"/>
        <v>1</v>
      </c>
      <c r="H15" s="50">
        <f t="shared" si="2"/>
        <v>0</v>
      </c>
      <c r="I15" s="50">
        <f t="shared" si="3"/>
        <v>2</v>
      </c>
      <c r="J15" s="50">
        <f t="shared" si="4"/>
        <v>2</v>
      </c>
      <c r="K15" s="257" t="s">
        <v>605</v>
      </c>
    </row>
    <row r="16" spans="1:63" s="5" customFormat="1" ht="21.75" customHeight="1" thickBot="1">
      <c r="A16" s="58" t="s">
        <v>638</v>
      </c>
      <c r="B16" s="100">
        <v>2</v>
      </c>
      <c r="C16" s="100">
        <v>4</v>
      </c>
      <c r="D16" s="155">
        <f t="shared" si="0"/>
        <v>6</v>
      </c>
      <c r="E16" s="100">
        <v>70</v>
      </c>
      <c r="F16" s="100">
        <v>77</v>
      </c>
      <c r="G16" s="155">
        <f t="shared" si="1"/>
        <v>147</v>
      </c>
      <c r="H16" s="306">
        <f t="shared" si="2"/>
        <v>72</v>
      </c>
      <c r="I16" s="306">
        <f t="shared" si="3"/>
        <v>81</v>
      </c>
      <c r="J16" s="306">
        <f t="shared" si="4"/>
        <v>153</v>
      </c>
      <c r="K16" s="260" t="s">
        <v>266</v>
      </c>
    </row>
    <row r="17" spans="1:63" s="5" customFormat="1" ht="21.75" customHeight="1" thickBot="1">
      <c r="A17" s="81" t="s">
        <v>547</v>
      </c>
      <c r="B17" s="99">
        <v>9</v>
      </c>
      <c r="C17" s="99">
        <v>135</v>
      </c>
      <c r="D17" s="50">
        <f t="shared" si="0"/>
        <v>144</v>
      </c>
      <c r="E17" s="99">
        <v>98</v>
      </c>
      <c r="F17" s="99">
        <v>235</v>
      </c>
      <c r="G17" s="50">
        <f t="shared" ref="G17" si="5">E17+F17</f>
        <v>333</v>
      </c>
      <c r="H17" s="50">
        <f t="shared" si="2"/>
        <v>107</v>
      </c>
      <c r="I17" s="50">
        <f t="shared" si="3"/>
        <v>370</v>
      </c>
      <c r="J17" s="50">
        <f t="shared" si="4"/>
        <v>477</v>
      </c>
      <c r="K17" s="257" t="s">
        <v>606</v>
      </c>
    </row>
    <row r="18" spans="1:63" s="5" customFormat="1" ht="21.75" customHeight="1" thickBot="1">
      <c r="A18" s="58" t="s">
        <v>262</v>
      </c>
      <c r="B18" s="100">
        <v>1</v>
      </c>
      <c r="C18" s="100">
        <v>0</v>
      </c>
      <c r="D18" s="155">
        <f t="shared" si="0"/>
        <v>1</v>
      </c>
      <c r="E18" s="100">
        <v>3</v>
      </c>
      <c r="F18" s="100">
        <v>7</v>
      </c>
      <c r="G18" s="155">
        <f t="shared" ref="G18:G23" si="6">E18+F18</f>
        <v>10</v>
      </c>
      <c r="H18" s="306">
        <f t="shared" si="2"/>
        <v>4</v>
      </c>
      <c r="I18" s="306">
        <f t="shared" si="3"/>
        <v>7</v>
      </c>
      <c r="J18" s="306">
        <f t="shared" si="4"/>
        <v>11</v>
      </c>
      <c r="K18" s="260" t="s">
        <v>607</v>
      </c>
    </row>
    <row r="19" spans="1:63" s="5" customFormat="1" ht="21.75" customHeight="1" thickBot="1">
      <c r="A19" s="81" t="s">
        <v>263</v>
      </c>
      <c r="B19" s="99">
        <v>2</v>
      </c>
      <c r="C19" s="99">
        <v>2</v>
      </c>
      <c r="D19" s="50">
        <f t="shared" si="0"/>
        <v>4</v>
      </c>
      <c r="E19" s="99">
        <v>20</v>
      </c>
      <c r="F19" s="99">
        <v>14</v>
      </c>
      <c r="G19" s="50">
        <f t="shared" si="6"/>
        <v>34</v>
      </c>
      <c r="H19" s="50">
        <f t="shared" si="2"/>
        <v>22</v>
      </c>
      <c r="I19" s="50">
        <f t="shared" si="3"/>
        <v>16</v>
      </c>
      <c r="J19" s="50">
        <f t="shared" si="4"/>
        <v>38</v>
      </c>
      <c r="K19" s="257" t="s">
        <v>268</v>
      </c>
    </row>
    <row r="20" spans="1:63" s="5" customFormat="1" ht="21.75" customHeight="1" thickBot="1">
      <c r="A20" s="82" t="s">
        <v>264</v>
      </c>
      <c r="B20" s="100">
        <v>0</v>
      </c>
      <c r="C20" s="100">
        <v>1</v>
      </c>
      <c r="D20" s="155">
        <f t="shared" si="0"/>
        <v>1</v>
      </c>
      <c r="E20" s="100">
        <v>2</v>
      </c>
      <c r="F20" s="100">
        <v>17</v>
      </c>
      <c r="G20" s="155">
        <f t="shared" si="6"/>
        <v>19</v>
      </c>
      <c r="H20" s="306">
        <f t="shared" si="2"/>
        <v>2</v>
      </c>
      <c r="I20" s="306">
        <f t="shared" si="3"/>
        <v>18</v>
      </c>
      <c r="J20" s="306">
        <f t="shared" si="4"/>
        <v>20</v>
      </c>
      <c r="K20" s="260" t="s">
        <v>270</v>
      </c>
    </row>
    <row r="21" spans="1:63" s="5" customFormat="1" ht="21.75" customHeight="1" thickBot="1">
      <c r="A21" s="161" t="s">
        <v>369</v>
      </c>
      <c r="B21" s="99">
        <v>37</v>
      </c>
      <c r="C21" s="99">
        <v>138</v>
      </c>
      <c r="D21" s="50">
        <f t="shared" si="0"/>
        <v>175</v>
      </c>
      <c r="E21" s="99">
        <v>89</v>
      </c>
      <c r="F21" s="99">
        <v>79</v>
      </c>
      <c r="G21" s="50">
        <f t="shared" si="6"/>
        <v>168</v>
      </c>
      <c r="H21" s="50">
        <f t="shared" si="2"/>
        <v>126</v>
      </c>
      <c r="I21" s="50">
        <f t="shared" si="3"/>
        <v>217</v>
      </c>
      <c r="J21" s="50">
        <f t="shared" si="4"/>
        <v>343</v>
      </c>
      <c r="K21" s="257" t="s">
        <v>193</v>
      </c>
    </row>
    <row r="22" spans="1:63" s="5" customFormat="1" ht="21.75" customHeight="1" thickBot="1">
      <c r="A22" s="82" t="s">
        <v>265</v>
      </c>
      <c r="B22" s="100">
        <v>12</v>
      </c>
      <c r="C22" s="100">
        <v>1</v>
      </c>
      <c r="D22" s="155">
        <f t="shared" si="0"/>
        <v>13</v>
      </c>
      <c r="E22" s="100">
        <v>0</v>
      </c>
      <c r="F22" s="100">
        <v>0</v>
      </c>
      <c r="G22" s="155">
        <f t="shared" si="6"/>
        <v>0</v>
      </c>
      <c r="H22" s="306">
        <f t="shared" si="2"/>
        <v>12</v>
      </c>
      <c r="I22" s="306">
        <f t="shared" si="3"/>
        <v>1</v>
      </c>
      <c r="J22" s="306">
        <f t="shared" si="4"/>
        <v>13</v>
      </c>
      <c r="K22" s="260" t="s">
        <v>322</v>
      </c>
    </row>
    <row r="23" spans="1:63" s="5" customFormat="1" ht="21.75" customHeight="1">
      <c r="A23" s="130" t="s">
        <v>22</v>
      </c>
      <c r="B23" s="129">
        <v>17</v>
      </c>
      <c r="C23" s="129">
        <v>124</v>
      </c>
      <c r="D23" s="128">
        <f t="shared" si="0"/>
        <v>141</v>
      </c>
      <c r="E23" s="129">
        <v>177</v>
      </c>
      <c r="F23" s="129">
        <v>157</v>
      </c>
      <c r="G23" s="128">
        <f t="shared" si="6"/>
        <v>334</v>
      </c>
      <c r="H23" s="128">
        <f t="shared" si="2"/>
        <v>194</v>
      </c>
      <c r="I23" s="128">
        <f t="shared" si="3"/>
        <v>281</v>
      </c>
      <c r="J23" s="128">
        <f t="shared" si="4"/>
        <v>475</v>
      </c>
      <c r="K23" s="261" t="s">
        <v>23</v>
      </c>
    </row>
    <row r="24" spans="1:63" ht="22.5" customHeight="1">
      <c r="A24" s="329" t="s">
        <v>45</v>
      </c>
      <c r="B24" s="43">
        <f t="shared" ref="B24:J24" si="7">SUM(B9:B23)</f>
        <v>81</v>
      </c>
      <c r="C24" s="43">
        <f t="shared" si="7"/>
        <v>440</v>
      </c>
      <c r="D24" s="43">
        <f t="shared" si="7"/>
        <v>521</v>
      </c>
      <c r="E24" s="43">
        <f t="shared" si="7"/>
        <v>558</v>
      </c>
      <c r="F24" s="43">
        <f t="shared" si="7"/>
        <v>775</v>
      </c>
      <c r="G24" s="43">
        <f t="shared" si="7"/>
        <v>1333</v>
      </c>
      <c r="H24" s="43">
        <f t="shared" si="7"/>
        <v>639</v>
      </c>
      <c r="I24" s="43">
        <f t="shared" si="7"/>
        <v>1215</v>
      </c>
      <c r="J24" s="43">
        <f t="shared" si="7"/>
        <v>1854</v>
      </c>
      <c r="K24" s="323" t="s">
        <v>11</v>
      </c>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row>
  </sheetData>
  <mergeCells count="10">
    <mergeCell ref="A6:A8"/>
    <mergeCell ref="K6:K8"/>
    <mergeCell ref="A1:K1"/>
    <mergeCell ref="A3:K3"/>
    <mergeCell ref="A4:K4"/>
    <mergeCell ref="B6:J6"/>
    <mergeCell ref="B7:D7"/>
    <mergeCell ref="E7:G7"/>
    <mergeCell ref="H7:J7"/>
    <mergeCell ref="A2:K2"/>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8"/>
  <sheetViews>
    <sheetView rightToLeft="1" view="pageBreakPreview" zoomScaleNormal="100" zoomScaleSheetLayoutView="100" workbookViewId="0">
      <selection activeCell="I11" sqref="I11"/>
    </sheetView>
  </sheetViews>
  <sheetFormatPr defaultColWidth="9.140625" defaultRowHeight="20.100000000000001" customHeight="1"/>
  <cols>
    <col min="1" max="1" width="19" style="189" customWidth="1"/>
    <col min="2" max="13" width="7.7109375" style="189" customWidth="1"/>
    <col min="14" max="14" width="22.5703125" style="189" customWidth="1"/>
    <col min="15" max="15" width="9.140625" style="25"/>
    <col min="16" max="60" width="9.140625" style="26"/>
    <col min="61" max="16384" width="9.140625" style="12"/>
  </cols>
  <sheetData>
    <row r="1" spans="1:60" s="182" customFormat="1" ht="42" customHeight="1">
      <c r="A1" s="480" t="s">
        <v>548</v>
      </c>
      <c r="B1" s="411"/>
      <c r="C1" s="411"/>
      <c r="D1" s="411"/>
      <c r="E1" s="411"/>
      <c r="F1" s="411"/>
      <c r="G1" s="411"/>
      <c r="H1" s="411"/>
      <c r="I1" s="411"/>
      <c r="J1" s="411"/>
      <c r="K1" s="411"/>
      <c r="L1" s="411"/>
      <c r="M1" s="411"/>
      <c r="N1" s="411"/>
      <c r="O1" s="25"/>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row>
    <row r="2" spans="1:60" s="182" customFormat="1" ht="18">
      <c r="A2" s="462" t="s">
        <v>516</v>
      </c>
      <c r="B2" s="462"/>
      <c r="C2" s="462"/>
      <c r="D2" s="462"/>
      <c r="E2" s="462"/>
      <c r="F2" s="462"/>
      <c r="G2" s="462"/>
      <c r="H2" s="462"/>
      <c r="I2" s="462"/>
      <c r="J2" s="462"/>
      <c r="K2" s="462"/>
      <c r="L2" s="462"/>
      <c r="M2" s="462"/>
      <c r="N2" s="462"/>
      <c r="O2" s="25"/>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row>
    <row r="3" spans="1:60" s="182" customFormat="1" ht="42.75" customHeight="1">
      <c r="A3" s="412" t="s">
        <v>669</v>
      </c>
      <c r="B3" s="413"/>
      <c r="C3" s="413"/>
      <c r="D3" s="413"/>
      <c r="E3" s="413"/>
      <c r="F3" s="413"/>
      <c r="G3" s="413"/>
      <c r="H3" s="413"/>
      <c r="I3" s="413"/>
      <c r="J3" s="413"/>
      <c r="K3" s="413"/>
      <c r="L3" s="413"/>
      <c r="M3" s="413"/>
      <c r="N3" s="413"/>
      <c r="O3" s="25"/>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row>
    <row r="4" spans="1:60" s="182" customFormat="1" ht="18">
      <c r="A4" s="413" t="s">
        <v>516</v>
      </c>
      <c r="B4" s="413"/>
      <c r="C4" s="413"/>
      <c r="D4" s="413"/>
      <c r="E4" s="413"/>
      <c r="F4" s="413"/>
      <c r="G4" s="413"/>
      <c r="H4" s="413"/>
      <c r="I4" s="413"/>
      <c r="J4" s="413"/>
      <c r="K4" s="413"/>
      <c r="L4" s="413"/>
      <c r="M4" s="413"/>
      <c r="N4" s="413"/>
      <c r="O4" s="25"/>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row>
    <row r="5" spans="1:60" s="185" customFormat="1" ht="15">
      <c r="A5" s="96" t="s">
        <v>414</v>
      </c>
      <c r="B5" s="97"/>
      <c r="C5" s="97"/>
      <c r="D5" s="97"/>
      <c r="E5" s="97"/>
      <c r="F5" s="97"/>
      <c r="G5" s="97"/>
      <c r="H5" s="97"/>
      <c r="I5" s="97"/>
      <c r="J5" s="97"/>
      <c r="K5" s="97"/>
      <c r="L5" s="97"/>
      <c r="M5" s="97"/>
      <c r="N5" s="98" t="s">
        <v>495</v>
      </c>
      <c r="O5" s="183"/>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row>
    <row r="6" spans="1:60" s="16" customFormat="1" ht="23.25" customHeight="1" thickBot="1">
      <c r="A6" s="481" t="s">
        <v>189</v>
      </c>
      <c r="B6" s="459">
        <v>2015</v>
      </c>
      <c r="C6" s="460"/>
      <c r="D6" s="461"/>
      <c r="E6" s="459">
        <v>2016</v>
      </c>
      <c r="F6" s="460"/>
      <c r="G6" s="461"/>
      <c r="H6" s="478" t="s">
        <v>654</v>
      </c>
      <c r="I6" s="478"/>
      <c r="J6" s="479"/>
      <c r="K6" s="478" t="s">
        <v>517</v>
      </c>
      <c r="L6" s="478"/>
      <c r="M6" s="479"/>
      <c r="N6" s="483" t="s">
        <v>507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c r="A7" s="482"/>
      <c r="B7" s="302" t="s">
        <v>594</v>
      </c>
      <c r="C7" s="302" t="s">
        <v>593</v>
      </c>
      <c r="D7" s="302" t="s">
        <v>592</v>
      </c>
      <c r="E7" s="302" t="s">
        <v>594</v>
      </c>
      <c r="F7" s="302" t="s">
        <v>593</v>
      </c>
      <c r="G7" s="302" t="s">
        <v>592</v>
      </c>
      <c r="H7" s="302" t="s">
        <v>594</v>
      </c>
      <c r="I7" s="302" t="s">
        <v>593</v>
      </c>
      <c r="J7" s="302" t="s">
        <v>592</v>
      </c>
      <c r="K7" s="302" t="s">
        <v>594</v>
      </c>
      <c r="L7" s="302" t="s">
        <v>593</v>
      </c>
      <c r="M7" s="302" t="s">
        <v>592</v>
      </c>
      <c r="N7" s="484"/>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186" t="s">
        <v>348</v>
      </c>
      <c r="B8" s="99">
        <v>65</v>
      </c>
      <c r="C8" s="99">
        <v>43</v>
      </c>
      <c r="D8" s="313">
        <f>B8+C8</f>
        <v>108</v>
      </c>
      <c r="E8" s="99">
        <v>165</v>
      </c>
      <c r="F8" s="99">
        <v>172</v>
      </c>
      <c r="G8" s="313">
        <f>E8+F8</f>
        <v>337</v>
      </c>
      <c r="H8" s="99">
        <v>271</v>
      </c>
      <c r="I8" s="99">
        <v>256</v>
      </c>
      <c r="J8" s="191">
        <f t="shared" ref="J8:J16" si="0">H8+I8</f>
        <v>527</v>
      </c>
      <c r="K8" s="99">
        <v>11</v>
      </c>
      <c r="L8" s="99">
        <v>10</v>
      </c>
      <c r="M8" s="191">
        <f t="shared" ref="M8:M15" si="1">K8+L8</f>
        <v>21</v>
      </c>
      <c r="N8" s="262" t="s">
        <v>190</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2" t="s">
        <v>349</v>
      </c>
      <c r="B9" s="100">
        <v>15</v>
      </c>
      <c r="C9" s="100">
        <v>8</v>
      </c>
      <c r="D9" s="314">
        <f t="shared" ref="D9:D14" si="2">B9+C9</f>
        <v>23</v>
      </c>
      <c r="E9" s="100">
        <v>11</v>
      </c>
      <c r="F9" s="100">
        <v>10</v>
      </c>
      <c r="G9" s="314">
        <f t="shared" ref="G9:G14" si="3">E9+F9</f>
        <v>21</v>
      </c>
      <c r="H9" s="100">
        <v>0</v>
      </c>
      <c r="I9" s="100">
        <v>0</v>
      </c>
      <c r="J9" s="192">
        <f t="shared" si="0"/>
        <v>0</v>
      </c>
      <c r="K9" s="100">
        <v>0</v>
      </c>
      <c r="L9" s="100">
        <v>0</v>
      </c>
      <c r="M9" s="192">
        <f t="shared" si="1"/>
        <v>0</v>
      </c>
      <c r="N9" s="260" t="s">
        <v>27</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186" t="s">
        <v>350</v>
      </c>
      <c r="B10" s="99">
        <v>0</v>
      </c>
      <c r="C10" s="99">
        <v>0</v>
      </c>
      <c r="D10" s="313">
        <f t="shared" si="2"/>
        <v>0</v>
      </c>
      <c r="E10" s="99">
        <v>1</v>
      </c>
      <c r="F10" s="99">
        <v>2</v>
      </c>
      <c r="G10" s="313">
        <f t="shared" si="3"/>
        <v>3</v>
      </c>
      <c r="H10" s="99">
        <v>0</v>
      </c>
      <c r="I10" s="99">
        <v>1</v>
      </c>
      <c r="J10" s="191">
        <f t="shared" si="0"/>
        <v>1</v>
      </c>
      <c r="K10" s="99">
        <v>0</v>
      </c>
      <c r="L10" s="99">
        <v>1</v>
      </c>
      <c r="M10" s="191">
        <f t="shared" si="1"/>
        <v>1</v>
      </c>
      <c r="N10" s="262" t="s">
        <v>28</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2" t="s">
        <v>351</v>
      </c>
      <c r="B11" s="100">
        <v>0</v>
      </c>
      <c r="C11" s="100">
        <v>0</v>
      </c>
      <c r="D11" s="314">
        <f t="shared" si="2"/>
        <v>0</v>
      </c>
      <c r="E11" s="100">
        <v>1</v>
      </c>
      <c r="F11" s="100">
        <v>2</v>
      </c>
      <c r="G11" s="314">
        <f t="shared" si="3"/>
        <v>3</v>
      </c>
      <c r="H11" s="100">
        <v>15</v>
      </c>
      <c r="I11" s="100">
        <v>7</v>
      </c>
      <c r="J11" s="192">
        <f t="shared" si="0"/>
        <v>22</v>
      </c>
      <c r="K11" s="100">
        <v>17</v>
      </c>
      <c r="L11" s="100">
        <v>9</v>
      </c>
      <c r="M11" s="192">
        <f t="shared" si="1"/>
        <v>26</v>
      </c>
      <c r="N11" s="260" t="s">
        <v>29</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186" t="s">
        <v>404</v>
      </c>
      <c r="B12" s="99">
        <v>10</v>
      </c>
      <c r="C12" s="99">
        <v>4</v>
      </c>
      <c r="D12" s="313">
        <f t="shared" si="2"/>
        <v>14</v>
      </c>
      <c r="E12" s="99">
        <v>9</v>
      </c>
      <c r="F12" s="99">
        <v>7</v>
      </c>
      <c r="G12" s="313">
        <f t="shared" si="3"/>
        <v>16</v>
      </c>
      <c r="H12" s="99">
        <v>3</v>
      </c>
      <c r="I12" s="99">
        <v>1</v>
      </c>
      <c r="J12" s="191">
        <f t="shared" si="0"/>
        <v>4</v>
      </c>
      <c r="K12" s="99">
        <v>0</v>
      </c>
      <c r="L12" s="99">
        <v>1</v>
      </c>
      <c r="M12" s="191">
        <f t="shared" si="1"/>
        <v>1</v>
      </c>
      <c r="N12" s="262" t="s">
        <v>191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2" t="s">
        <v>352</v>
      </c>
      <c r="B13" s="100">
        <v>45</v>
      </c>
      <c r="C13" s="100">
        <v>25</v>
      </c>
      <c r="D13" s="314">
        <f t="shared" si="2"/>
        <v>70</v>
      </c>
      <c r="E13" s="100">
        <v>75</v>
      </c>
      <c r="F13" s="100">
        <v>30</v>
      </c>
      <c r="G13" s="314">
        <f t="shared" si="3"/>
        <v>105</v>
      </c>
      <c r="H13" s="100">
        <v>43</v>
      </c>
      <c r="I13" s="100">
        <v>24</v>
      </c>
      <c r="J13" s="192">
        <f t="shared" si="0"/>
        <v>67</v>
      </c>
      <c r="K13" s="100">
        <v>26</v>
      </c>
      <c r="L13" s="100">
        <v>13</v>
      </c>
      <c r="M13" s="192">
        <f t="shared" si="1"/>
        <v>39</v>
      </c>
      <c r="N13" s="260" t="s">
        <v>30</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186" t="s">
        <v>353</v>
      </c>
      <c r="B14" s="99">
        <v>80</v>
      </c>
      <c r="C14" s="99">
        <v>48</v>
      </c>
      <c r="D14" s="313">
        <f t="shared" si="2"/>
        <v>128</v>
      </c>
      <c r="E14" s="99">
        <v>18</v>
      </c>
      <c r="F14" s="99">
        <v>21</v>
      </c>
      <c r="G14" s="313">
        <f t="shared" si="3"/>
        <v>39</v>
      </c>
      <c r="H14" s="99">
        <v>16</v>
      </c>
      <c r="I14" s="99">
        <v>11</v>
      </c>
      <c r="J14" s="191">
        <f t="shared" si="0"/>
        <v>27</v>
      </c>
      <c r="K14" s="99">
        <v>2</v>
      </c>
      <c r="L14" s="99">
        <v>2</v>
      </c>
      <c r="M14" s="191">
        <f t="shared" si="1"/>
        <v>4</v>
      </c>
      <c r="N14" s="262" t="s">
        <v>31</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c r="A15" s="131" t="s">
        <v>313</v>
      </c>
      <c r="B15" s="134">
        <v>0</v>
      </c>
      <c r="C15" s="134">
        <v>0</v>
      </c>
      <c r="D15" s="315">
        <f>C15+B15</f>
        <v>0</v>
      </c>
      <c r="E15" s="134">
        <v>0</v>
      </c>
      <c r="F15" s="134">
        <v>0</v>
      </c>
      <c r="G15" s="315">
        <f>F15+E15</f>
        <v>0</v>
      </c>
      <c r="H15" s="134">
        <v>0</v>
      </c>
      <c r="I15" s="134">
        <v>0</v>
      </c>
      <c r="J15" s="315">
        <f t="shared" si="0"/>
        <v>0</v>
      </c>
      <c r="K15" s="134">
        <v>0</v>
      </c>
      <c r="L15" s="134">
        <v>0</v>
      </c>
      <c r="M15" s="315">
        <f t="shared" si="1"/>
        <v>0</v>
      </c>
      <c r="N15" s="319" t="s">
        <v>411</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0" customHeight="1">
      <c r="A16" s="320" t="s">
        <v>45</v>
      </c>
      <c r="B16" s="316">
        <f>SUM(B8:B14)</f>
        <v>215</v>
      </c>
      <c r="C16" s="316">
        <f>SUM(C8:C14)</f>
        <v>128</v>
      </c>
      <c r="D16" s="317">
        <f t="shared" ref="D16" si="4">B16+C16</f>
        <v>343</v>
      </c>
      <c r="E16" s="316">
        <f>SUM(E8:E15)</f>
        <v>280</v>
      </c>
      <c r="F16" s="316">
        <f>SUM(F8:F15)</f>
        <v>244</v>
      </c>
      <c r="G16" s="317">
        <f t="shared" ref="G16" si="5">E16+F16</f>
        <v>524</v>
      </c>
      <c r="H16" s="316">
        <f>SUM(H8:H15)</f>
        <v>348</v>
      </c>
      <c r="I16" s="316">
        <f>SUM(I8:I15)</f>
        <v>300</v>
      </c>
      <c r="J16" s="317">
        <f t="shared" si="0"/>
        <v>648</v>
      </c>
      <c r="K16" s="316">
        <f>SUM(K8:K15)</f>
        <v>56</v>
      </c>
      <c r="L16" s="316">
        <f>SUM(L8:L15)</f>
        <v>36</v>
      </c>
      <c r="M16" s="317">
        <f t="shared" ref="M16" si="6">K16+L16</f>
        <v>92</v>
      </c>
      <c r="N16" s="318" t="s">
        <v>46</v>
      </c>
    </row>
    <row r="17" spans="1:63" s="25" customFormat="1" ht="29.25" customHeight="1">
      <c r="A17" s="475" t="s">
        <v>652</v>
      </c>
      <c r="B17" s="475"/>
      <c r="C17" s="475"/>
      <c r="D17" s="475"/>
      <c r="E17" s="475"/>
      <c r="F17" s="475"/>
      <c r="G17" s="475"/>
      <c r="H17" s="476" t="s">
        <v>653</v>
      </c>
      <c r="I17" s="476"/>
      <c r="J17" s="476"/>
      <c r="K17" s="476"/>
      <c r="L17" s="476"/>
      <c r="M17" s="476"/>
      <c r="N17" s="47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12"/>
      <c r="BJ17" s="12"/>
      <c r="BK17" s="12"/>
    </row>
    <row r="18" spans="1:63" ht="15.75" customHeight="1">
      <c r="A18" s="477" t="s">
        <v>549</v>
      </c>
      <c r="B18" s="477"/>
      <c r="C18" s="477"/>
      <c r="D18" s="477"/>
      <c r="E18" s="477"/>
      <c r="F18" s="477"/>
      <c r="G18" s="477"/>
      <c r="H18" s="285"/>
      <c r="I18" s="285"/>
      <c r="J18" s="285"/>
      <c r="K18" s="285"/>
      <c r="L18" s="285"/>
      <c r="M18" s="472" t="s">
        <v>550</v>
      </c>
      <c r="N18" s="472"/>
    </row>
  </sheetData>
  <mergeCells count="14">
    <mergeCell ref="A1:N1"/>
    <mergeCell ref="A2:N2"/>
    <mergeCell ref="A3:N3"/>
    <mergeCell ref="A4:N4"/>
    <mergeCell ref="A6:A7"/>
    <mergeCell ref="K6:M6"/>
    <mergeCell ref="N6:N7"/>
    <mergeCell ref="B6:D6"/>
    <mergeCell ref="E6:G6"/>
    <mergeCell ref="A17:G17"/>
    <mergeCell ref="H17:N17"/>
    <mergeCell ref="M18:N18"/>
    <mergeCell ref="A18:G18"/>
    <mergeCell ref="H6:J6"/>
  </mergeCells>
  <printOptions horizontalCentered="1" verticalCentered="1"/>
  <pageMargins left="0" right="0" top="0" bottom="0" header="0" footer="0"/>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
  <sheetViews>
    <sheetView rightToLeft="1" view="pageBreakPreview" zoomScaleNormal="100" zoomScaleSheetLayoutView="100" workbookViewId="0">
      <selection activeCell="A3" sqref="A3:K3"/>
    </sheetView>
  </sheetViews>
  <sheetFormatPr defaultColWidth="9.140625" defaultRowHeight="20.100000000000001" customHeight="1"/>
  <cols>
    <col min="1" max="1" width="23.42578125" style="189" customWidth="1"/>
    <col min="2" max="10" width="8.28515625" style="189" customWidth="1"/>
    <col min="11" max="11" width="25.7109375" style="189" customWidth="1"/>
    <col min="12" max="12" width="9.140625" style="25"/>
    <col min="13" max="57" width="9.140625" style="26"/>
    <col min="58" max="16384" width="9.140625" style="12"/>
  </cols>
  <sheetData>
    <row r="1" spans="1:57" s="182" customFormat="1" ht="39" customHeight="1">
      <c r="A1" s="480" t="s">
        <v>556</v>
      </c>
      <c r="B1" s="411"/>
      <c r="C1" s="411"/>
      <c r="D1" s="411"/>
      <c r="E1" s="411"/>
      <c r="F1" s="411"/>
      <c r="G1" s="411"/>
      <c r="H1" s="411"/>
      <c r="I1" s="411"/>
      <c r="J1" s="411"/>
      <c r="K1" s="411"/>
      <c r="L1" s="25"/>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2" spans="1:57" s="182" customFormat="1" ht="15" customHeight="1">
      <c r="A2" s="462">
        <v>2018</v>
      </c>
      <c r="B2" s="462"/>
      <c r="C2" s="462"/>
      <c r="D2" s="462"/>
      <c r="E2" s="462"/>
      <c r="F2" s="462"/>
      <c r="G2" s="462"/>
      <c r="H2" s="462"/>
      <c r="I2" s="462"/>
      <c r="J2" s="462"/>
      <c r="K2" s="462"/>
      <c r="L2" s="25"/>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row>
    <row r="3" spans="1:57" s="182" customFormat="1" ht="50.25" customHeight="1">
      <c r="A3" s="412" t="s">
        <v>670</v>
      </c>
      <c r="B3" s="413"/>
      <c r="C3" s="413"/>
      <c r="D3" s="413"/>
      <c r="E3" s="413"/>
      <c r="F3" s="413"/>
      <c r="G3" s="413"/>
      <c r="H3" s="413"/>
      <c r="I3" s="413"/>
      <c r="J3" s="413"/>
      <c r="K3" s="413"/>
      <c r="L3" s="25"/>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row>
    <row r="4" spans="1:57" s="182" customFormat="1" ht="18">
      <c r="A4" s="413">
        <v>2018</v>
      </c>
      <c r="B4" s="413"/>
      <c r="C4" s="413"/>
      <c r="D4" s="413"/>
      <c r="E4" s="413"/>
      <c r="F4" s="413"/>
      <c r="G4" s="413"/>
      <c r="H4" s="413"/>
      <c r="I4" s="413"/>
      <c r="J4" s="413"/>
      <c r="K4" s="413"/>
      <c r="L4" s="25"/>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row>
    <row r="5" spans="1:57" s="19" customFormat="1" ht="15">
      <c r="A5" s="96" t="s">
        <v>417</v>
      </c>
      <c r="B5" s="97"/>
      <c r="C5" s="97"/>
      <c r="D5" s="97"/>
      <c r="E5" s="97"/>
      <c r="F5" s="97"/>
      <c r="G5" s="97"/>
      <c r="H5" s="97"/>
      <c r="I5" s="97"/>
      <c r="J5" s="97"/>
      <c r="K5" s="98" t="s">
        <v>418</v>
      </c>
      <c r="L5" s="193"/>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85" customFormat="1" ht="21" customHeight="1" thickBot="1">
      <c r="A6" s="481" t="s">
        <v>189</v>
      </c>
      <c r="B6" s="488" t="s">
        <v>225</v>
      </c>
      <c r="C6" s="488"/>
      <c r="D6" s="488"/>
      <c r="E6" s="488"/>
      <c r="F6" s="488"/>
      <c r="G6" s="488"/>
      <c r="H6" s="488"/>
      <c r="I6" s="488"/>
      <c r="J6" s="488"/>
      <c r="K6" s="483" t="s">
        <v>507</v>
      </c>
      <c r="L6" s="183"/>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row>
    <row r="7" spans="1:57" s="16" customFormat="1" ht="21" customHeight="1" thickBot="1">
      <c r="A7" s="487"/>
      <c r="B7" s="416" t="s">
        <v>529</v>
      </c>
      <c r="C7" s="416"/>
      <c r="D7" s="416"/>
      <c r="E7" s="416" t="s">
        <v>538</v>
      </c>
      <c r="F7" s="416"/>
      <c r="G7" s="416"/>
      <c r="H7" s="418" t="s">
        <v>539</v>
      </c>
      <c r="I7" s="418"/>
      <c r="J7" s="418"/>
      <c r="K7" s="489"/>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27" customHeight="1">
      <c r="A8" s="482"/>
      <c r="B8" s="302" t="s">
        <v>594</v>
      </c>
      <c r="C8" s="302" t="s">
        <v>593</v>
      </c>
      <c r="D8" s="302" t="s">
        <v>592</v>
      </c>
      <c r="E8" s="302" t="s">
        <v>594</v>
      </c>
      <c r="F8" s="302" t="s">
        <v>593</v>
      </c>
      <c r="G8" s="302" t="s">
        <v>592</v>
      </c>
      <c r="H8" s="302" t="s">
        <v>594</v>
      </c>
      <c r="I8" s="302" t="s">
        <v>593</v>
      </c>
      <c r="J8" s="302" t="s">
        <v>592</v>
      </c>
      <c r="K8" s="484"/>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32.25" customHeight="1" thickBot="1">
      <c r="A9" s="186" t="s">
        <v>348</v>
      </c>
      <c r="B9" s="190">
        <v>3</v>
      </c>
      <c r="C9" s="190">
        <v>4</v>
      </c>
      <c r="D9" s="191">
        <f>B9+C9</f>
        <v>7</v>
      </c>
      <c r="E9" s="190">
        <v>8</v>
      </c>
      <c r="F9" s="190">
        <v>6</v>
      </c>
      <c r="G9" s="191">
        <f t="shared" ref="G9:G15" si="0">E9+F9</f>
        <v>14</v>
      </c>
      <c r="H9" s="191">
        <f t="shared" ref="H9:I16" si="1">(B9+E9)</f>
        <v>11</v>
      </c>
      <c r="I9" s="191">
        <f t="shared" si="1"/>
        <v>10</v>
      </c>
      <c r="J9" s="191">
        <f>SUM(H9:I9)</f>
        <v>21</v>
      </c>
      <c r="K9" s="262" t="s">
        <v>190</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32.25" customHeight="1" thickBot="1">
      <c r="A10" s="82" t="s">
        <v>349</v>
      </c>
      <c r="B10" s="100">
        <v>0</v>
      </c>
      <c r="C10" s="100">
        <v>0</v>
      </c>
      <c r="D10" s="155">
        <f>B10+C10</f>
        <v>0</v>
      </c>
      <c r="E10" s="100">
        <v>0</v>
      </c>
      <c r="F10" s="100">
        <v>0</v>
      </c>
      <c r="G10" s="155">
        <f t="shared" si="0"/>
        <v>0</v>
      </c>
      <c r="H10" s="306">
        <f t="shared" si="1"/>
        <v>0</v>
      </c>
      <c r="I10" s="306">
        <f t="shared" si="1"/>
        <v>0</v>
      </c>
      <c r="J10" s="306">
        <f t="shared" ref="J10:J15" si="2">SUM(H10:I10)</f>
        <v>0</v>
      </c>
      <c r="K10" s="260" t="s">
        <v>27</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32.25" customHeight="1" thickBot="1">
      <c r="A11" s="81" t="s">
        <v>350</v>
      </c>
      <c r="B11" s="99">
        <v>0</v>
      </c>
      <c r="C11" s="99">
        <v>0</v>
      </c>
      <c r="D11" s="50">
        <f t="shared" ref="D11:D15" si="3">B11+C11</f>
        <v>0</v>
      </c>
      <c r="E11" s="99">
        <v>0</v>
      </c>
      <c r="F11" s="99">
        <v>1</v>
      </c>
      <c r="G11" s="50">
        <f t="shared" si="0"/>
        <v>1</v>
      </c>
      <c r="H11" s="50">
        <f t="shared" si="1"/>
        <v>0</v>
      </c>
      <c r="I11" s="50">
        <f t="shared" si="1"/>
        <v>1</v>
      </c>
      <c r="J11" s="50">
        <f t="shared" si="2"/>
        <v>1</v>
      </c>
      <c r="K11" s="257" t="s">
        <v>28</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32.25" customHeight="1" thickBot="1">
      <c r="A12" s="82" t="s">
        <v>351</v>
      </c>
      <c r="B12" s="100">
        <v>9</v>
      </c>
      <c r="C12" s="100">
        <v>5</v>
      </c>
      <c r="D12" s="155">
        <f t="shared" si="3"/>
        <v>14</v>
      </c>
      <c r="E12" s="100">
        <v>8</v>
      </c>
      <c r="F12" s="100">
        <v>4</v>
      </c>
      <c r="G12" s="155">
        <f t="shared" si="0"/>
        <v>12</v>
      </c>
      <c r="H12" s="306">
        <f t="shared" si="1"/>
        <v>17</v>
      </c>
      <c r="I12" s="306">
        <f t="shared" si="1"/>
        <v>9</v>
      </c>
      <c r="J12" s="306">
        <f>SUM(H12:I12)</f>
        <v>26</v>
      </c>
      <c r="K12" s="260" t="s">
        <v>29</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32.25" customHeight="1" thickBot="1">
      <c r="A13" s="81" t="s">
        <v>404</v>
      </c>
      <c r="B13" s="99">
        <v>0</v>
      </c>
      <c r="C13" s="99">
        <v>1</v>
      </c>
      <c r="D13" s="50">
        <f t="shared" si="3"/>
        <v>1</v>
      </c>
      <c r="E13" s="99">
        <v>0</v>
      </c>
      <c r="F13" s="99">
        <v>0</v>
      </c>
      <c r="G13" s="50">
        <f t="shared" si="0"/>
        <v>0</v>
      </c>
      <c r="H13" s="50">
        <f t="shared" si="1"/>
        <v>0</v>
      </c>
      <c r="I13" s="50">
        <f t="shared" si="1"/>
        <v>1</v>
      </c>
      <c r="J13" s="50">
        <f t="shared" si="2"/>
        <v>1</v>
      </c>
      <c r="K13" s="257" t="s">
        <v>191</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32.25" customHeight="1" thickBot="1">
      <c r="A14" s="82" t="s">
        <v>352</v>
      </c>
      <c r="B14" s="100">
        <v>16</v>
      </c>
      <c r="C14" s="100">
        <v>8</v>
      </c>
      <c r="D14" s="155">
        <f t="shared" si="3"/>
        <v>24</v>
      </c>
      <c r="E14" s="100">
        <v>10</v>
      </c>
      <c r="F14" s="100">
        <v>5</v>
      </c>
      <c r="G14" s="155">
        <f t="shared" si="0"/>
        <v>15</v>
      </c>
      <c r="H14" s="306">
        <f t="shared" si="1"/>
        <v>26</v>
      </c>
      <c r="I14" s="306">
        <f t="shared" si="1"/>
        <v>13</v>
      </c>
      <c r="J14" s="306">
        <f t="shared" si="2"/>
        <v>39</v>
      </c>
      <c r="K14" s="260" t="s">
        <v>30</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s="26" customFormat="1" ht="32.25" customHeight="1" thickBot="1">
      <c r="A15" s="130" t="s">
        <v>353</v>
      </c>
      <c r="B15" s="129">
        <v>1</v>
      </c>
      <c r="C15" s="129">
        <v>1</v>
      </c>
      <c r="D15" s="50">
        <f t="shared" si="3"/>
        <v>2</v>
      </c>
      <c r="E15" s="129">
        <v>1</v>
      </c>
      <c r="F15" s="129">
        <v>1</v>
      </c>
      <c r="G15" s="50">
        <f t="shared" si="0"/>
        <v>2</v>
      </c>
      <c r="H15" s="128">
        <f t="shared" si="1"/>
        <v>2</v>
      </c>
      <c r="I15" s="128">
        <f t="shared" si="1"/>
        <v>2</v>
      </c>
      <c r="J15" s="128">
        <f t="shared" si="2"/>
        <v>4</v>
      </c>
      <c r="K15" s="261" t="s">
        <v>31</v>
      </c>
      <c r="L15" s="25"/>
    </row>
    <row r="16" spans="1:57" ht="32.25" customHeight="1">
      <c r="A16" s="187" t="s">
        <v>313</v>
      </c>
      <c r="B16" s="188">
        <v>0</v>
      </c>
      <c r="C16" s="188">
        <v>0</v>
      </c>
      <c r="D16" s="67">
        <f>B16+C16</f>
        <v>0</v>
      </c>
      <c r="E16" s="188">
        <v>0</v>
      </c>
      <c r="F16" s="188">
        <v>0</v>
      </c>
      <c r="G16" s="67">
        <f>E16+F16</f>
        <v>0</v>
      </c>
      <c r="H16" s="67">
        <f t="shared" si="1"/>
        <v>0</v>
      </c>
      <c r="I16" s="67">
        <f t="shared" si="1"/>
        <v>0</v>
      </c>
      <c r="J16" s="67">
        <f>SUM(H16:I16)</f>
        <v>0</v>
      </c>
      <c r="K16" s="263" t="s">
        <v>411</v>
      </c>
    </row>
    <row r="17" spans="1:11" ht="32.25" customHeight="1">
      <c r="A17" s="331" t="s">
        <v>45</v>
      </c>
      <c r="B17" s="137">
        <f>SUM(B9:B16)</f>
        <v>29</v>
      </c>
      <c r="C17" s="137">
        <f t="shared" ref="C17:J17" si="4">SUM(C9:C16)</f>
        <v>19</v>
      </c>
      <c r="D17" s="137">
        <f t="shared" si="4"/>
        <v>48</v>
      </c>
      <c r="E17" s="137">
        <f t="shared" si="4"/>
        <v>27</v>
      </c>
      <c r="F17" s="137">
        <f t="shared" si="4"/>
        <v>17</v>
      </c>
      <c r="G17" s="137">
        <f t="shared" si="4"/>
        <v>44</v>
      </c>
      <c r="H17" s="137">
        <f t="shared" si="4"/>
        <v>56</v>
      </c>
      <c r="I17" s="137">
        <f t="shared" si="4"/>
        <v>36</v>
      </c>
      <c r="J17" s="137">
        <f t="shared" si="4"/>
        <v>92</v>
      </c>
      <c r="K17" s="330" t="s">
        <v>46</v>
      </c>
    </row>
    <row r="18" spans="1:11" ht="36.75" customHeight="1">
      <c r="A18" s="485"/>
      <c r="B18" s="485"/>
      <c r="C18" s="485"/>
      <c r="D18" s="485"/>
      <c r="E18" s="485"/>
      <c r="F18" s="485"/>
      <c r="G18" s="485"/>
      <c r="H18" s="485"/>
      <c r="I18" s="485"/>
      <c r="J18" s="485"/>
      <c r="K18" s="485"/>
    </row>
    <row r="19" spans="1:11" ht="20.100000000000001" customHeight="1">
      <c r="A19" s="486"/>
      <c r="B19" s="486"/>
      <c r="C19" s="486"/>
      <c r="D19" s="486"/>
      <c r="E19" s="486"/>
      <c r="F19" s="486"/>
      <c r="G19" s="486"/>
      <c r="H19" s="486"/>
      <c r="I19" s="486"/>
      <c r="J19" s="486"/>
      <c r="K19" s="486"/>
    </row>
    <row r="23" spans="1:11" ht="20.100000000000001" customHeight="1">
      <c r="B23" s="195"/>
      <c r="C23" s="196"/>
      <c r="D23" s="196"/>
      <c r="E23" s="196"/>
      <c r="F23" s="196"/>
      <c r="G23" s="196"/>
      <c r="H23" s="196"/>
      <c r="I23" s="196"/>
      <c r="J23" s="196"/>
    </row>
    <row r="24" spans="1:11" ht="20.100000000000001" customHeight="1">
      <c r="B24" s="196"/>
      <c r="C24" s="196"/>
      <c r="D24" s="196"/>
      <c r="E24" s="196"/>
      <c r="F24" s="196"/>
      <c r="G24" s="196"/>
      <c r="H24" s="196"/>
      <c r="I24" s="196"/>
      <c r="J24" s="196"/>
    </row>
    <row r="25" spans="1:11" ht="20.100000000000001" customHeight="1">
      <c r="B25" s="196"/>
      <c r="C25" s="196"/>
      <c r="D25" s="196"/>
      <c r="E25" s="196"/>
      <c r="F25" s="196"/>
      <c r="G25" s="196"/>
      <c r="H25" s="196"/>
      <c r="I25" s="196"/>
      <c r="J25" s="196"/>
    </row>
    <row r="26" spans="1:11" ht="20.100000000000001" customHeight="1">
      <c r="B26" s="196"/>
      <c r="C26" s="196"/>
      <c r="D26" s="196"/>
      <c r="E26" s="196"/>
      <c r="F26" s="196"/>
      <c r="G26" s="196"/>
      <c r="H26" s="196"/>
      <c r="I26" s="196"/>
      <c r="J26" s="196"/>
    </row>
    <row r="27" spans="1:11" ht="20.100000000000001" customHeight="1">
      <c r="B27" s="196"/>
      <c r="C27" s="196"/>
      <c r="D27" s="196"/>
      <c r="E27" s="196"/>
      <c r="F27" s="196"/>
      <c r="G27" s="196"/>
      <c r="H27" s="196"/>
      <c r="I27" s="196"/>
      <c r="J27" s="196"/>
    </row>
  </sheetData>
  <mergeCells count="12">
    <mergeCell ref="A18:K18"/>
    <mergeCell ref="A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rightToLeft="1" view="pageBreakPreview" topLeftCell="A4" zoomScaleNormal="100" zoomScaleSheetLayoutView="100" workbookViewId="0">
      <selection activeCell="C9" sqref="B9:C9"/>
    </sheetView>
  </sheetViews>
  <sheetFormatPr defaultColWidth="9.140625" defaultRowHeight="12.75"/>
  <cols>
    <col min="1" max="1" width="39.7109375" style="11" customWidth="1"/>
    <col min="2" max="2" width="3.140625" style="11" customWidth="1"/>
    <col min="3" max="3" width="42.7109375" style="35" customWidth="1"/>
    <col min="4" max="4" width="3.140625" style="11" customWidth="1"/>
    <col min="5" max="16384" width="9.140625" style="11"/>
  </cols>
  <sheetData>
    <row r="1" spans="1:3" ht="63" customHeight="1">
      <c r="A1" s="290"/>
      <c r="B1" s="290"/>
      <c r="C1" s="291"/>
    </row>
    <row r="2" spans="1:3" s="31" customFormat="1" ht="23.25">
      <c r="A2" s="298" t="s">
        <v>370</v>
      </c>
      <c r="B2" s="292"/>
      <c r="C2" s="383" t="s">
        <v>340</v>
      </c>
    </row>
    <row r="3" spans="1:3" ht="33.75" customHeight="1">
      <c r="A3" s="296"/>
      <c r="B3" s="290"/>
      <c r="C3" s="293"/>
    </row>
    <row r="4" spans="1:3" s="32" customFormat="1" ht="58.5" customHeight="1">
      <c r="A4" s="297" t="s">
        <v>524</v>
      </c>
      <c r="B4" s="295"/>
      <c r="C4" s="299" t="s">
        <v>465</v>
      </c>
    </row>
    <row r="5" spans="1:3" s="32" customFormat="1" ht="150">
      <c r="A5" s="297" t="s">
        <v>525</v>
      </c>
      <c r="B5" s="295"/>
      <c r="C5" s="299" t="s">
        <v>521</v>
      </c>
    </row>
    <row r="6" spans="1:3" s="32" customFormat="1" ht="38.25">
      <c r="A6" s="297" t="s">
        <v>324</v>
      </c>
      <c r="B6" s="295"/>
      <c r="C6" s="299" t="s">
        <v>325</v>
      </c>
    </row>
    <row r="7" spans="1:3" s="32" customFormat="1" ht="11.25" customHeight="1">
      <c r="A7" s="297"/>
      <c r="B7" s="295"/>
      <c r="C7" s="299"/>
    </row>
    <row r="8" spans="1:3" s="32" customFormat="1" ht="18.75" customHeight="1">
      <c r="A8" s="294" t="s">
        <v>194</v>
      </c>
      <c r="B8" s="295"/>
      <c r="C8" s="305" t="s">
        <v>195</v>
      </c>
    </row>
    <row r="9" spans="1:3" s="32" customFormat="1" ht="34.5" customHeight="1">
      <c r="A9" s="304" t="s">
        <v>526</v>
      </c>
      <c r="B9" s="295"/>
      <c r="C9" s="303" t="s">
        <v>522</v>
      </c>
    </row>
    <row r="10" spans="1:3" s="32" customFormat="1" ht="22.5">
      <c r="A10" s="304" t="s">
        <v>527</v>
      </c>
      <c r="B10" s="295"/>
      <c r="C10" s="303" t="s">
        <v>634</v>
      </c>
    </row>
    <row r="11" spans="1:3" s="32" customFormat="1" ht="22.5">
      <c r="A11" s="304" t="s">
        <v>528</v>
      </c>
      <c r="B11" s="295"/>
      <c r="C11" s="303" t="s">
        <v>633</v>
      </c>
    </row>
    <row r="12" spans="1:3" s="33" customFormat="1" ht="22.5">
      <c r="A12" s="304" t="s">
        <v>523</v>
      </c>
      <c r="B12" s="295"/>
      <c r="C12" s="303" t="s">
        <v>632</v>
      </c>
    </row>
    <row r="13" spans="1:3" s="33" customFormat="1"/>
    <row r="14" spans="1:3" s="33" customFormat="1"/>
    <row r="15" spans="1:3" s="33" customFormat="1"/>
    <row r="16" spans="1:3" s="33" customFormat="1"/>
    <row r="17" spans="1:8" s="33" customFormat="1">
      <c r="C17" s="163"/>
    </row>
    <row r="18" spans="1:8" s="33" customFormat="1">
      <c r="C18" s="34"/>
    </row>
    <row r="19" spans="1:8" s="33" customFormat="1">
      <c r="C19" s="34"/>
    </row>
    <row r="20" spans="1:8" s="33" customFormat="1">
      <c r="C20" s="34"/>
    </row>
    <row r="21" spans="1:8" s="33" customFormat="1">
      <c r="C21" s="34"/>
    </row>
    <row r="22" spans="1:8" s="33" customFormat="1">
      <c r="C22" s="34"/>
    </row>
    <row r="23" spans="1:8">
      <c r="A23" s="33"/>
      <c r="B23" s="33"/>
      <c r="C23" s="34"/>
    </row>
    <row r="24" spans="1:8">
      <c r="G24" s="11" t="s">
        <v>467</v>
      </c>
    </row>
    <row r="28" spans="1:8">
      <c r="H28" s="11" t="s">
        <v>468</v>
      </c>
    </row>
  </sheetData>
  <printOptions horizontalCentered="1"/>
  <pageMargins left="0.74803149606299213" right="0.74803149606299213" top="0.98425196850393704" bottom="0.98425196850393704" header="0.51181102362204722" footer="0.51181102362204722"/>
  <pageSetup paperSize="9" scale="92"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9"/>
  <sheetViews>
    <sheetView rightToLeft="1" view="pageBreakPreview" zoomScaleNormal="100" zoomScaleSheetLayoutView="100" workbookViewId="0">
      <selection activeCell="A3" sqref="A3:N3"/>
    </sheetView>
  </sheetViews>
  <sheetFormatPr defaultColWidth="9.140625" defaultRowHeight="20.100000000000001" customHeight="1"/>
  <cols>
    <col min="1" max="1" width="25.28515625" style="189" customWidth="1"/>
    <col min="2" max="13" width="7.7109375" style="189" customWidth="1"/>
    <col min="14" max="14" width="25.28515625" style="189" customWidth="1"/>
    <col min="15" max="15" width="9.140625" style="25"/>
    <col min="16" max="60" width="9.140625" style="26"/>
    <col min="61" max="16384" width="9.140625" style="12"/>
  </cols>
  <sheetData>
    <row r="1" spans="1:60" s="182" customFormat="1" ht="42.75" customHeight="1">
      <c r="A1" s="480" t="s">
        <v>551</v>
      </c>
      <c r="B1" s="411"/>
      <c r="C1" s="411"/>
      <c r="D1" s="411"/>
      <c r="E1" s="411"/>
      <c r="F1" s="411"/>
      <c r="G1" s="411"/>
      <c r="H1" s="411"/>
      <c r="I1" s="411"/>
      <c r="J1" s="411"/>
      <c r="K1" s="411"/>
      <c r="L1" s="411"/>
      <c r="M1" s="411"/>
      <c r="N1" s="411"/>
      <c r="O1" s="25"/>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row>
    <row r="2" spans="1:60" s="182" customFormat="1" ht="13.5" customHeight="1">
      <c r="A2" s="462" t="s">
        <v>516</v>
      </c>
      <c r="B2" s="462"/>
      <c r="C2" s="462"/>
      <c r="D2" s="462"/>
      <c r="E2" s="462"/>
      <c r="F2" s="462"/>
      <c r="G2" s="462"/>
      <c r="H2" s="462"/>
      <c r="I2" s="462"/>
      <c r="J2" s="462"/>
      <c r="K2" s="462"/>
      <c r="L2" s="462"/>
      <c r="M2" s="462"/>
      <c r="N2" s="462"/>
      <c r="O2" s="25"/>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row>
    <row r="3" spans="1:60" s="182" customFormat="1" ht="51.75" customHeight="1">
      <c r="A3" s="412" t="s">
        <v>671</v>
      </c>
      <c r="B3" s="413"/>
      <c r="C3" s="413"/>
      <c r="D3" s="413"/>
      <c r="E3" s="413"/>
      <c r="F3" s="413"/>
      <c r="G3" s="413"/>
      <c r="H3" s="413"/>
      <c r="I3" s="413"/>
      <c r="J3" s="413"/>
      <c r="K3" s="413"/>
      <c r="L3" s="413"/>
      <c r="M3" s="413"/>
      <c r="N3" s="413"/>
      <c r="O3" s="25"/>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row>
    <row r="4" spans="1:60" s="182" customFormat="1" ht="18">
      <c r="A4" s="413" t="s">
        <v>516</v>
      </c>
      <c r="B4" s="413"/>
      <c r="C4" s="413"/>
      <c r="D4" s="413"/>
      <c r="E4" s="413"/>
      <c r="F4" s="413"/>
      <c r="G4" s="413"/>
      <c r="H4" s="413"/>
      <c r="I4" s="413"/>
      <c r="J4" s="413"/>
      <c r="K4" s="413"/>
      <c r="L4" s="413"/>
      <c r="M4" s="413"/>
      <c r="N4" s="413"/>
      <c r="O4" s="25"/>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row>
    <row r="5" spans="1:60" s="185" customFormat="1" ht="15">
      <c r="A5" s="96" t="s">
        <v>421</v>
      </c>
      <c r="B5" s="97"/>
      <c r="C5" s="97"/>
      <c r="D5" s="97"/>
      <c r="E5" s="97"/>
      <c r="F5" s="97"/>
      <c r="G5" s="97"/>
      <c r="H5" s="97"/>
      <c r="I5" s="97"/>
      <c r="J5" s="97"/>
      <c r="K5" s="97"/>
      <c r="L5" s="97"/>
      <c r="M5" s="97"/>
      <c r="N5" s="98" t="s">
        <v>422</v>
      </c>
      <c r="O5" s="183"/>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row>
    <row r="6" spans="1:60" s="16" customFormat="1" ht="23.25" customHeight="1" thickBot="1">
      <c r="A6" s="481" t="s">
        <v>189</v>
      </c>
      <c r="B6" s="459">
        <v>2015</v>
      </c>
      <c r="C6" s="460"/>
      <c r="D6" s="461"/>
      <c r="E6" s="459">
        <v>2016</v>
      </c>
      <c r="F6" s="460"/>
      <c r="G6" s="461"/>
      <c r="H6" s="478" t="s">
        <v>654</v>
      </c>
      <c r="I6" s="478"/>
      <c r="J6" s="479"/>
      <c r="K6" s="478" t="s">
        <v>517</v>
      </c>
      <c r="L6" s="478"/>
      <c r="M6" s="479"/>
      <c r="N6" s="483" t="s">
        <v>507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6.25" customHeight="1">
      <c r="A7" s="482"/>
      <c r="B7" s="302" t="s">
        <v>594</v>
      </c>
      <c r="C7" s="302" t="s">
        <v>593</v>
      </c>
      <c r="D7" s="302" t="s">
        <v>592</v>
      </c>
      <c r="E7" s="302" t="s">
        <v>594</v>
      </c>
      <c r="F7" s="302" t="s">
        <v>593</v>
      </c>
      <c r="G7" s="302" t="s">
        <v>592</v>
      </c>
      <c r="H7" s="302" t="s">
        <v>594</v>
      </c>
      <c r="I7" s="302" t="s">
        <v>593</v>
      </c>
      <c r="J7" s="302" t="s">
        <v>592</v>
      </c>
      <c r="K7" s="302" t="s">
        <v>594</v>
      </c>
      <c r="L7" s="302" t="s">
        <v>593</v>
      </c>
      <c r="M7" s="302" t="s">
        <v>592</v>
      </c>
      <c r="N7" s="484"/>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186" t="s">
        <v>348</v>
      </c>
      <c r="B8" s="190">
        <v>555</v>
      </c>
      <c r="C8" s="190">
        <v>488</v>
      </c>
      <c r="D8" s="191">
        <f>B8+C8</f>
        <v>1043</v>
      </c>
      <c r="E8" s="190">
        <v>2206</v>
      </c>
      <c r="F8" s="190">
        <v>1805</v>
      </c>
      <c r="G8" s="191">
        <f>E8+F8</f>
        <v>4011</v>
      </c>
      <c r="H8" s="190">
        <v>1423</v>
      </c>
      <c r="I8" s="190">
        <v>824</v>
      </c>
      <c r="J8" s="191">
        <f>H8+I8</f>
        <v>2247</v>
      </c>
      <c r="K8" s="190">
        <v>1804</v>
      </c>
      <c r="L8" s="190">
        <v>1308</v>
      </c>
      <c r="M8" s="191">
        <f>K8+L8</f>
        <v>3112</v>
      </c>
      <c r="N8" s="262" t="s">
        <v>190</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2" t="s">
        <v>349</v>
      </c>
      <c r="B9" s="100">
        <v>225</v>
      </c>
      <c r="C9" s="100">
        <v>199</v>
      </c>
      <c r="D9" s="192">
        <f t="shared" ref="D9:D16" si="0">B9+C9</f>
        <v>424</v>
      </c>
      <c r="E9" s="100">
        <v>229</v>
      </c>
      <c r="F9" s="100">
        <v>233</v>
      </c>
      <c r="G9" s="192">
        <f t="shared" ref="G9:G16" si="1">E9+F9</f>
        <v>462</v>
      </c>
      <c r="H9" s="100">
        <v>475</v>
      </c>
      <c r="I9" s="100">
        <v>367</v>
      </c>
      <c r="J9" s="192">
        <f t="shared" ref="J9:J16" si="2">H9+I9</f>
        <v>842</v>
      </c>
      <c r="K9" s="100">
        <v>168</v>
      </c>
      <c r="L9" s="100">
        <v>131</v>
      </c>
      <c r="M9" s="192">
        <f t="shared" ref="M9:M16" si="3">K9+L9</f>
        <v>299</v>
      </c>
      <c r="N9" s="260" t="s">
        <v>27</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3" t="s">
        <v>350</v>
      </c>
      <c r="B10" s="101">
        <v>0</v>
      </c>
      <c r="C10" s="101">
        <v>0</v>
      </c>
      <c r="D10" s="191">
        <f t="shared" si="0"/>
        <v>0</v>
      </c>
      <c r="E10" s="101">
        <v>0</v>
      </c>
      <c r="F10" s="101">
        <v>0</v>
      </c>
      <c r="G10" s="191">
        <f t="shared" si="1"/>
        <v>0</v>
      </c>
      <c r="H10" s="101">
        <v>1</v>
      </c>
      <c r="I10" s="101">
        <v>8</v>
      </c>
      <c r="J10" s="191">
        <f t="shared" si="2"/>
        <v>9</v>
      </c>
      <c r="K10" s="101">
        <v>16</v>
      </c>
      <c r="L10" s="101">
        <v>22</v>
      </c>
      <c r="M10" s="191">
        <f t="shared" si="3"/>
        <v>38</v>
      </c>
      <c r="N10" s="259" t="s">
        <v>28</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2" t="s">
        <v>351</v>
      </c>
      <c r="B11" s="100">
        <v>17</v>
      </c>
      <c r="C11" s="100">
        <v>24</v>
      </c>
      <c r="D11" s="192">
        <f t="shared" si="0"/>
        <v>41</v>
      </c>
      <c r="E11" s="100">
        <v>61</v>
      </c>
      <c r="F11" s="100">
        <v>45</v>
      </c>
      <c r="G11" s="192">
        <f t="shared" si="1"/>
        <v>106</v>
      </c>
      <c r="H11" s="100">
        <v>323</v>
      </c>
      <c r="I11" s="100">
        <v>286</v>
      </c>
      <c r="J11" s="192">
        <f t="shared" si="2"/>
        <v>609</v>
      </c>
      <c r="K11" s="100">
        <v>323</v>
      </c>
      <c r="L11" s="100">
        <v>286</v>
      </c>
      <c r="M11" s="192">
        <f t="shared" si="3"/>
        <v>609</v>
      </c>
      <c r="N11" s="260" t="s">
        <v>29</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3" t="s">
        <v>404</v>
      </c>
      <c r="B12" s="101">
        <v>798</v>
      </c>
      <c r="C12" s="101">
        <v>402</v>
      </c>
      <c r="D12" s="191">
        <f t="shared" si="0"/>
        <v>1200</v>
      </c>
      <c r="E12" s="101">
        <v>1743</v>
      </c>
      <c r="F12" s="101">
        <v>799</v>
      </c>
      <c r="G12" s="191">
        <f t="shared" si="1"/>
        <v>2542</v>
      </c>
      <c r="H12" s="101">
        <v>1329</v>
      </c>
      <c r="I12" s="101">
        <v>946</v>
      </c>
      <c r="J12" s="191">
        <f t="shared" si="2"/>
        <v>2275</v>
      </c>
      <c r="K12" s="101">
        <v>1325</v>
      </c>
      <c r="L12" s="101">
        <v>1021</v>
      </c>
      <c r="M12" s="191">
        <f t="shared" si="3"/>
        <v>2346</v>
      </c>
      <c r="N12" s="259" t="s">
        <v>191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2" t="s">
        <v>352</v>
      </c>
      <c r="B13" s="100">
        <v>510</v>
      </c>
      <c r="C13" s="100">
        <v>493</v>
      </c>
      <c r="D13" s="192">
        <f t="shared" si="0"/>
        <v>1003</v>
      </c>
      <c r="E13" s="100">
        <v>479</v>
      </c>
      <c r="F13" s="100">
        <v>330</v>
      </c>
      <c r="G13" s="192">
        <f t="shared" si="1"/>
        <v>809</v>
      </c>
      <c r="H13" s="100">
        <v>415</v>
      </c>
      <c r="I13" s="100">
        <v>455</v>
      </c>
      <c r="J13" s="192">
        <f t="shared" si="2"/>
        <v>870</v>
      </c>
      <c r="K13" s="100">
        <v>434</v>
      </c>
      <c r="L13" s="100">
        <v>475</v>
      </c>
      <c r="M13" s="192">
        <f t="shared" si="3"/>
        <v>909</v>
      </c>
      <c r="N13" s="260" t="s">
        <v>30</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3" t="s">
        <v>353</v>
      </c>
      <c r="B14" s="101">
        <v>611</v>
      </c>
      <c r="C14" s="101">
        <v>350</v>
      </c>
      <c r="D14" s="191">
        <f t="shared" si="0"/>
        <v>961</v>
      </c>
      <c r="E14" s="101">
        <v>414</v>
      </c>
      <c r="F14" s="101">
        <v>320</v>
      </c>
      <c r="G14" s="191">
        <f t="shared" si="1"/>
        <v>734</v>
      </c>
      <c r="H14" s="101">
        <v>1145</v>
      </c>
      <c r="I14" s="101">
        <v>700</v>
      </c>
      <c r="J14" s="191">
        <f t="shared" si="2"/>
        <v>1845</v>
      </c>
      <c r="K14" s="101">
        <v>879</v>
      </c>
      <c r="L14" s="101">
        <v>738</v>
      </c>
      <c r="M14" s="191">
        <f t="shared" si="3"/>
        <v>1617</v>
      </c>
      <c r="N14" s="259" t="s">
        <v>31</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9" customFormat="1" ht="30" customHeight="1">
      <c r="A15" s="131" t="s">
        <v>651</v>
      </c>
      <c r="B15" s="188">
        <v>420</v>
      </c>
      <c r="C15" s="188">
        <v>120</v>
      </c>
      <c r="D15" s="67">
        <f t="shared" si="0"/>
        <v>540</v>
      </c>
      <c r="E15" s="188">
        <v>618</v>
      </c>
      <c r="F15" s="188">
        <v>196</v>
      </c>
      <c r="G15" s="67">
        <f t="shared" si="1"/>
        <v>814</v>
      </c>
      <c r="H15" s="188">
        <v>762</v>
      </c>
      <c r="I15" s="188">
        <v>219</v>
      </c>
      <c r="J15" s="67">
        <f t="shared" si="2"/>
        <v>981</v>
      </c>
      <c r="K15" s="188">
        <v>1046</v>
      </c>
      <c r="L15" s="188">
        <v>259</v>
      </c>
      <c r="M15" s="67">
        <f t="shared" si="3"/>
        <v>1305</v>
      </c>
      <c r="N15" s="385" t="s">
        <v>650</v>
      </c>
      <c r="O15" s="28"/>
    </row>
    <row r="16" spans="1:60" ht="24" customHeight="1">
      <c r="A16" s="332" t="s">
        <v>45</v>
      </c>
      <c r="B16" s="127">
        <f t="shared" ref="B16:C16" si="4">SUM(B8:B15)</f>
        <v>3136</v>
      </c>
      <c r="C16" s="127">
        <f t="shared" si="4"/>
        <v>2076</v>
      </c>
      <c r="D16" s="137">
        <f t="shared" si="0"/>
        <v>5212</v>
      </c>
      <c r="E16" s="127">
        <f t="shared" ref="E16:F16" si="5">SUM(E8:E15)</f>
        <v>5750</v>
      </c>
      <c r="F16" s="127">
        <f t="shared" si="5"/>
        <v>3728</v>
      </c>
      <c r="G16" s="137">
        <f t="shared" si="1"/>
        <v>9478</v>
      </c>
      <c r="H16" s="127">
        <f t="shared" ref="H16:I16" si="6">SUM(H8:H15)</f>
        <v>5873</v>
      </c>
      <c r="I16" s="127">
        <f t="shared" si="6"/>
        <v>3805</v>
      </c>
      <c r="J16" s="137">
        <f t="shared" si="2"/>
        <v>9678</v>
      </c>
      <c r="K16" s="127">
        <f t="shared" ref="K16:L16" si="7">SUM(K8:K15)</f>
        <v>5995</v>
      </c>
      <c r="L16" s="127">
        <f t="shared" si="7"/>
        <v>4240</v>
      </c>
      <c r="M16" s="137">
        <f t="shared" si="3"/>
        <v>10235</v>
      </c>
      <c r="N16" s="327" t="s">
        <v>46</v>
      </c>
    </row>
    <row r="17" spans="1:14" ht="47.25" customHeight="1">
      <c r="A17" s="490" t="s">
        <v>552</v>
      </c>
      <c r="B17" s="490"/>
      <c r="C17" s="490"/>
      <c r="D17" s="490"/>
      <c r="E17" s="490"/>
      <c r="F17" s="490"/>
      <c r="G17" s="490"/>
      <c r="H17" s="491" t="s">
        <v>408</v>
      </c>
      <c r="I17" s="491"/>
      <c r="J17" s="491"/>
      <c r="K17" s="491"/>
      <c r="L17" s="491"/>
      <c r="M17" s="491"/>
      <c r="N17" s="491"/>
    </row>
    <row r="18" spans="1:14" ht="15">
      <c r="A18" s="284" t="s">
        <v>549</v>
      </c>
      <c r="B18" s="285"/>
      <c r="C18" s="285"/>
      <c r="D18" s="285"/>
      <c r="E18" s="285"/>
      <c r="F18" s="285"/>
      <c r="G18" s="285"/>
      <c r="H18" s="285"/>
      <c r="I18" s="285"/>
      <c r="J18" s="285"/>
      <c r="K18" s="285"/>
      <c r="L18" s="285"/>
      <c r="M18" s="472" t="s">
        <v>550</v>
      </c>
      <c r="N18" s="472"/>
    </row>
    <row r="19" spans="1:14" ht="15">
      <c r="A19" s="492" t="s">
        <v>648</v>
      </c>
      <c r="B19" s="492"/>
      <c r="C19" s="492"/>
      <c r="D19" s="492"/>
      <c r="E19" s="493" t="s">
        <v>649</v>
      </c>
      <c r="F19" s="493"/>
      <c r="G19" s="493"/>
      <c r="H19" s="493"/>
      <c r="I19" s="493"/>
      <c r="J19" s="493"/>
      <c r="K19" s="493"/>
      <c r="L19" s="493"/>
      <c r="M19" s="493"/>
      <c r="N19" s="493"/>
    </row>
  </sheetData>
  <mergeCells count="15">
    <mergeCell ref="A17:G17"/>
    <mergeCell ref="H17:N17"/>
    <mergeCell ref="A19:D19"/>
    <mergeCell ref="E19:N19"/>
    <mergeCell ref="A1:N1"/>
    <mergeCell ref="A2:N2"/>
    <mergeCell ref="A3:N3"/>
    <mergeCell ref="A4:N4"/>
    <mergeCell ref="A6:A7"/>
    <mergeCell ref="E6:G6"/>
    <mergeCell ref="H6:J6"/>
    <mergeCell ref="K6:M6"/>
    <mergeCell ref="N6:N7"/>
    <mergeCell ref="B6:D6"/>
    <mergeCell ref="M18:N18"/>
  </mergeCells>
  <printOptions horizontalCentered="1" verticalCentered="1"/>
  <pageMargins left="0" right="0" top="0" bottom="0" header="0" footer="0"/>
  <pageSetup paperSize="9" scale="92"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1"/>
  <sheetViews>
    <sheetView rightToLeft="1" view="pageBreakPreview" zoomScaleNormal="100" zoomScaleSheetLayoutView="100" workbookViewId="0">
      <selection activeCell="N8" sqref="N8"/>
    </sheetView>
  </sheetViews>
  <sheetFormatPr defaultColWidth="9.140625" defaultRowHeight="20.100000000000001" customHeight="1"/>
  <cols>
    <col min="1" max="1" width="23.42578125" style="189" customWidth="1"/>
    <col min="2" max="10" width="8.7109375" style="189" customWidth="1"/>
    <col min="11" max="11" width="25.7109375" style="189" customWidth="1"/>
    <col min="12" max="12" width="9.140625" style="25"/>
    <col min="13" max="57" width="9.140625" style="26"/>
    <col min="58" max="16384" width="9.140625" style="12"/>
  </cols>
  <sheetData>
    <row r="1" spans="1:57" s="182" customFormat="1" ht="40.5" customHeight="1">
      <c r="A1" s="495" t="s">
        <v>555</v>
      </c>
      <c r="B1" s="462"/>
      <c r="C1" s="462"/>
      <c r="D1" s="462"/>
      <c r="E1" s="462"/>
      <c r="F1" s="462"/>
      <c r="G1" s="462"/>
      <c r="H1" s="462"/>
      <c r="I1" s="462"/>
      <c r="J1" s="462"/>
      <c r="K1" s="462"/>
      <c r="L1" s="25"/>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2" spans="1:57" s="182" customFormat="1" ht="18" customHeight="1">
      <c r="A2" s="462">
        <v>2018</v>
      </c>
      <c r="B2" s="462"/>
      <c r="C2" s="462"/>
      <c r="D2" s="462"/>
      <c r="E2" s="462"/>
      <c r="F2" s="462"/>
      <c r="G2" s="462"/>
      <c r="H2" s="462"/>
      <c r="I2" s="462"/>
      <c r="J2" s="462"/>
      <c r="K2" s="462"/>
      <c r="L2" s="25"/>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row>
    <row r="3" spans="1:57" s="182" customFormat="1" ht="51.75" customHeight="1">
      <c r="A3" s="412" t="s">
        <v>672</v>
      </c>
      <c r="B3" s="413"/>
      <c r="C3" s="413"/>
      <c r="D3" s="413"/>
      <c r="E3" s="413"/>
      <c r="F3" s="413"/>
      <c r="G3" s="413"/>
      <c r="H3" s="413"/>
      <c r="I3" s="413"/>
      <c r="J3" s="413"/>
      <c r="K3" s="413"/>
      <c r="L3" s="25"/>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row>
    <row r="4" spans="1:57" s="182" customFormat="1" ht="14.25" customHeight="1">
      <c r="A4" s="413">
        <v>2018</v>
      </c>
      <c r="B4" s="413"/>
      <c r="C4" s="413"/>
      <c r="D4" s="413"/>
      <c r="E4" s="413"/>
      <c r="F4" s="413"/>
      <c r="G4" s="413"/>
      <c r="H4" s="413"/>
      <c r="I4" s="413"/>
      <c r="J4" s="413"/>
      <c r="K4" s="413"/>
      <c r="L4" s="25"/>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row>
    <row r="5" spans="1:57" s="19" customFormat="1" ht="15">
      <c r="A5" s="96" t="s">
        <v>423</v>
      </c>
      <c r="B5" s="97"/>
      <c r="C5" s="97"/>
      <c r="D5" s="97"/>
      <c r="E5" s="97"/>
      <c r="F5" s="97"/>
      <c r="G5" s="97"/>
      <c r="H5" s="97"/>
      <c r="I5" s="97"/>
      <c r="J5" s="97"/>
      <c r="K5" s="98" t="s">
        <v>424</v>
      </c>
      <c r="L5" s="193"/>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85" customFormat="1" ht="21" customHeight="1" thickBot="1">
      <c r="A6" s="481" t="s">
        <v>189</v>
      </c>
      <c r="B6" s="488" t="s">
        <v>225</v>
      </c>
      <c r="C6" s="488"/>
      <c r="D6" s="488"/>
      <c r="E6" s="488"/>
      <c r="F6" s="488"/>
      <c r="G6" s="488"/>
      <c r="H6" s="488"/>
      <c r="I6" s="488"/>
      <c r="J6" s="488"/>
      <c r="K6" s="483" t="s">
        <v>507</v>
      </c>
      <c r="L6" s="183"/>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row>
    <row r="7" spans="1:57" s="16" customFormat="1" ht="21" customHeight="1" thickBot="1">
      <c r="A7" s="487"/>
      <c r="B7" s="416" t="s">
        <v>529</v>
      </c>
      <c r="C7" s="416"/>
      <c r="D7" s="416"/>
      <c r="E7" s="416" t="s">
        <v>538</v>
      </c>
      <c r="F7" s="416"/>
      <c r="G7" s="416"/>
      <c r="H7" s="418" t="s">
        <v>539</v>
      </c>
      <c r="I7" s="418"/>
      <c r="J7" s="418"/>
      <c r="K7" s="489"/>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27" customHeight="1">
      <c r="A8" s="482"/>
      <c r="B8" s="302" t="s">
        <v>594</v>
      </c>
      <c r="C8" s="302" t="s">
        <v>593</v>
      </c>
      <c r="D8" s="302" t="s">
        <v>592</v>
      </c>
      <c r="E8" s="302" t="s">
        <v>594</v>
      </c>
      <c r="F8" s="302" t="s">
        <v>593</v>
      </c>
      <c r="G8" s="302" t="s">
        <v>592</v>
      </c>
      <c r="H8" s="302" t="s">
        <v>594</v>
      </c>
      <c r="I8" s="302" t="s">
        <v>593</v>
      </c>
      <c r="J8" s="302" t="s">
        <v>592</v>
      </c>
      <c r="K8" s="484"/>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24.75" customHeight="1" thickBot="1">
      <c r="A9" s="186" t="s">
        <v>348</v>
      </c>
      <c r="B9" s="190">
        <v>762</v>
      </c>
      <c r="C9" s="190">
        <v>584</v>
      </c>
      <c r="D9" s="191">
        <f t="shared" ref="D9:D16" si="0">B9+C9</f>
        <v>1346</v>
      </c>
      <c r="E9" s="190">
        <v>1042</v>
      </c>
      <c r="F9" s="190">
        <v>724</v>
      </c>
      <c r="G9" s="191">
        <f t="shared" ref="G9:G16" si="1">E9+F9</f>
        <v>1766</v>
      </c>
      <c r="H9" s="191">
        <f>B9+E9</f>
        <v>1804</v>
      </c>
      <c r="I9" s="191">
        <f>C9+F9</f>
        <v>1308</v>
      </c>
      <c r="J9" s="191">
        <f>H9+I9</f>
        <v>3112</v>
      </c>
      <c r="K9" s="262" t="s">
        <v>190</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24.75" customHeight="1" thickBot="1">
      <c r="A10" s="82" t="s">
        <v>349</v>
      </c>
      <c r="B10" s="100">
        <v>69</v>
      </c>
      <c r="C10" s="100">
        <v>61</v>
      </c>
      <c r="D10" s="192">
        <f t="shared" si="0"/>
        <v>130</v>
      </c>
      <c r="E10" s="100">
        <v>99</v>
      </c>
      <c r="F10" s="100">
        <v>70</v>
      </c>
      <c r="G10" s="192">
        <f t="shared" si="1"/>
        <v>169</v>
      </c>
      <c r="H10" s="306">
        <f t="shared" ref="H10:I16" si="2">B10+E10</f>
        <v>168</v>
      </c>
      <c r="I10" s="306">
        <f t="shared" si="2"/>
        <v>131</v>
      </c>
      <c r="J10" s="306">
        <f t="shared" ref="J10:J16" si="3">H10+I10</f>
        <v>299</v>
      </c>
      <c r="K10" s="260" t="s">
        <v>27</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24.75" customHeight="1" thickBot="1">
      <c r="A11" s="83" t="s">
        <v>350</v>
      </c>
      <c r="B11" s="101">
        <v>7</v>
      </c>
      <c r="C11" s="101">
        <v>10</v>
      </c>
      <c r="D11" s="191">
        <f t="shared" si="0"/>
        <v>17</v>
      </c>
      <c r="E11" s="101">
        <v>9</v>
      </c>
      <c r="F11" s="101">
        <v>12</v>
      </c>
      <c r="G11" s="191">
        <f t="shared" si="1"/>
        <v>21</v>
      </c>
      <c r="H11" s="51">
        <f t="shared" si="2"/>
        <v>16</v>
      </c>
      <c r="I11" s="51">
        <f t="shared" si="2"/>
        <v>22</v>
      </c>
      <c r="J11" s="51">
        <f t="shared" si="3"/>
        <v>38</v>
      </c>
      <c r="K11" s="259" t="s">
        <v>28</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24.75" customHeight="1" thickBot="1">
      <c r="A12" s="82" t="s">
        <v>351</v>
      </c>
      <c r="B12" s="100">
        <v>123</v>
      </c>
      <c r="C12" s="100">
        <v>118</v>
      </c>
      <c r="D12" s="192">
        <f t="shared" si="0"/>
        <v>241</v>
      </c>
      <c r="E12" s="100">
        <v>200</v>
      </c>
      <c r="F12" s="100">
        <v>168</v>
      </c>
      <c r="G12" s="192">
        <f t="shared" si="1"/>
        <v>368</v>
      </c>
      <c r="H12" s="306">
        <f t="shared" si="2"/>
        <v>323</v>
      </c>
      <c r="I12" s="306">
        <f t="shared" si="2"/>
        <v>286</v>
      </c>
      <c r="J12" s="306">
        <f t="shared" si="3"/>
        <v>609</v>
      </c>
      <c r="K12" s="260" t="s">
        <v>29</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24.75" customHeight="1" thickBot="1">
      <c r="A13" s="83" t="s">
        <v>404</v>
      </c>
      <c r="B13" s="101">
        <v>419</v>
      </c>
      <c r="C13" s="101">
        <v>263</v>
      </c>
      <c r="D13" s="191">
        <f t="shared" si="0"/>
        <v>682</v>
      </c>
      <c r="E13" s="101">
        <v>906</v>
      </c>
      <c r="F13" s="101">
        <v>758</v>
      </c>
      <c r="G13" s="191">
        <f t="shared" si="1"/>
        <v>1664</v>
      </c>
      <c r="H13" s="51">
        <f t="shared" si="2"/>
        <v>1325</v>
      </c>
      <c r="I13" s="51">
        <f t="shared" si="2"/>
        <v>1021</v>
      </c>
      <c r="J13" s="51">
        <f t="shared" si="3"/>
        <v>2346</v>
      </c>
      <c r="K13" s="259" t="s">
        <v>191</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24.75" customHeight="1" thickBot="1">
      <c r="A14" s="82" t="s">
        <v>352</v>
      </c>
      <c r="B14" s="100">
        <v>145</v>
      </c>
      <c r="C14" s="100">
        <v>160</v>
      </c>
      <c r="D14" s="192">
        <f t="shared" si="0"/>
        <v>305</v>
      </c>
      <c r="E14" s="100">
        <v>289</v>
      </c>
      <c r="F14" s="100">
        <v>315</v>
      </c>
      <c r="G14" s="192">
        <f t="shared" si="1"/>
        <v>604</v>
      </c>
      <c r="H14" s="306">
        <f t="shared" si="2"/>
        <v>434</v>
      </c>
      <c r="I14" s="306">
        <f t="shared" si="2"/>
        <v>475</v>
      </c>
      <c r="J14" s="306">
        <f t="shared" si="3"/>
        <v>909</v>
      </c>
      <c r="K14" s="260" t="s">
        <v>30</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ht="24.75" customHeight="1" thickBot="1">
      <c r="A15" s="83" t="s">
        <v>353</v>
      </c>
      <c r="B15" s="101">
        <v>324</v>
      </c>
      <c r="C15" s="101">
        <v>236</v>
      </c>
      <c r="D15" s="191">
        <f t="shared" si="0"/>
        <v>560</v>
      </c>
      <c r="E15" s="101">
        <v>555</v>
      </c>
      <c r="F15" s="101">
        <v>502</v>
      </c>
      <c r="G15" s="191">
        <f t="shared" si="1"/>
        <v>1057</v>
      </c>
      <c r="H15" s="51">
        <f t="shared" si="2"/>
        <v>879</v>
      </c>
      <c r="I15" s="51">
        <f t="shared" si="2"/>
        <v>738</v>
      </c>
      <c r="J15" s="51">
        <f t="shared" si="3"/>
        <v>1617</v>
      </c>
      <c r="K15" s="259" t="s">
        <v>31</v>
      </c>
    </row>
    <row r="16" spans="1:57" ht="24.75" customHeight="1">
      <c r="A16" s="187" t="s">
        <v>313</v>
      </c>
      <c r="B16" s="188">
        <v>257</v>
      </c>
      <c r="C16" s="188">
        <v>78</v>
      </c>
      <c r="D16" s="67">
        <f t="shared" si="0"/>
        <v>335</v>
      </c>
      <c r="E16" s="188">
        <v>789</v>
      </c>
      <c r="F16" s="188">
        <v>181</v>
      </c>
      <c r="G16" s="67">
        <f t="shared" si="1"/>
        <v>970</v>
      </c>
      <c r="H16" s="67">
        <f t="shared" si="2"/>
        <v>1046</v>
      </c>
      <c r="I16" s="67">
        <f t="shared" si="2"/>
        <v>259</v>
      </c>
      <c r="J16" s="67">
        <f t="shared" si="3"/>
        <v>1305</v>
      </c>
      <c r="K16" s="263" t="s">
        <v>314</v>
      </c>
    </row>
    <row r="17" spans="1:11" ht="24" customHeight="1">
      <c r="A17" s="332" t="s">
        <v>45</v>
      </c>
      <c r="B17" s="127">
        <f>SUM(B9:B16)</f>
        <v>2106</v>
      </c>
      <c r="C17" s="127">
        <f t="shared" ref="C17:J17" si="4">SUM(C9:C16)</f>
        <v>1510</v>
      </c>
      <c r="D17" s="137">
        <f t="shared" ref="D17" si="5">B17+C17</f>
        <v>3616</v>
      </c>
      <c r="E17" s="127">
        <f t="shared" si="4"/>
        <v>3889</v>
      </c>
      <c r="F17" s="127">
        <f t="shared" si="4"/>
        <v>2730</v>
      </c>
      <c r="G17" s="137">
        <f t="shared" ref="G17" si="6">E17+F17</f>
        <v>6619</v>
      </c>
      <c r="H17" s="127">
        <f t="shared" si="4"/>
        <v>5995</v>
      </c>
      <c r="I17" s="127">
        <f t="shared" si="4"/>
        <v>4240</v>
      </c>
      <c r="J17" s="127">
        <f t="shared" si="4"/>
        <v>10235</v>
      </c>
      <c r="K17" s="327" t="s">
        <v>46</v>
      </c>
    </row>
    <row r="18" spans="1:11" ht="54.75" customHeight="1">
      <c r="A18" s="494" t="s">
        <v>508</v>
      </c>
      <c r="B18" s="494"/>
      <c r="C18" s="494"/>
      <c r="D18" s="494"/>
      <c r="E18" s="494"/>
      <c r="F18" s="493" t="s">
        <v>408</v>
      </c>
      <c r="G18" s="493"/>
      <c r="H18" s="493"/>
      <c r="I18" s="493"/>
      <c r="J18" s="493"/>
      <c r="K18" s="493"/>
    </row>
    <row r="19" spans="1:11" ht="20.100000000000001" customHeight="1">
      <c r="B19" s="196"/>
      <c r="C19" s="196"/>
      <c r="D19" s="196"/>
      <c r="E19" s="196"/>
      <c r="F19" s="196"/>
      <c r="G19" s="196"/>
      <c r="H19" s="196"/>
      <c r="I19" s="196"/>
      <c r="J19" s="196"/>
    </row>
    <row r="20" spans="1:11" ht="20.100000000000001" customHeight="1">
      <c r="B20" s="196"/>
      <c r="C20" s="196"/>
      <c r="D20" s="196"/>
      <c r="E20" s="196"/>
      <c r="F20" s="196"/>
      <c r="G20" s="196"/>
      <c r="H20" s="196"/>
      <c r="I20" s="196"/>
      <c r="J20" s="196"/>
    </row>
    <row r="21" spans="1:11" ht="20.100000000000001" customHeight="1">
      <c r="B21" s="196"/>
      <c r="C21" s="196"/>
      <c r="D21" s="196"/>
      <c r="E21" s="196"/>
      <c r="F21" s="196"/>
      <c r="G21" s="196"/>
      <c r="H21" s="196"/>
      <c r="I21" s="196"/>
      <c r="J21" s="196"/>
    </row>
  </sheetData>
  <mergeCells count="12">
    <mergeCell ref="A18:E18"/>
    <mergeCell ref="F18:K18"/>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8"/>
  <sheetViews>
    <sheetView rightToLeft="1" view="pageBreakPreview" zoomScaleNormal="100" zoomScaleSheetLayoutView="100" workbookViewId="0">
      <selection activeCell="A4" sqref="A4:N4"/>
    </sheetView>
  </sheetViews>
  <sheetFormatPr defaultColWidth="9.140625" defaultRowHeight="20.100000000000001" customHeight="1"/>
  <cols>
    <col min="1" max="1" width="18.42578125" style="189" customWidth="1"/>
    <col min="2" max="13" width="7.5703125" style="189" customWidth="1"/>
    <col min="14" max="14" width="22.85546875" style="189" customWidth="1"/>
    <col min="15" max="15" width="9.140625" style="25"/>
    <col min="16" max="60" width="9.140625" style="26"/>
    <col min="61" max="16384" width="9.140625" style="12"/>
  </cols>
  <sheetData>
    <row r="1" spans="1:60" s="182" customFormat="1" ht="38.25" customHeight="1">
      <c r="A1" s="480" t="s">
        <v>676</v>
      </c>
      <c r="B1" s="411"/>
      <c r="C1" s="411"/>
      <c r="D1" s="411"/>
      <c r="E1" s="411"/>
      <c r="F1" s="411"/>
      <c r="G1" s="411"/>
      <c r="H1" s="411"/>
      <c r="I1" s="411"/>
      <c r="J1" s="411"/>
      <c r="K1" s="411"/>
      <c r="L1" s="411"/>
      <c r="M1" s="411"/>
      <c r="N1" s="411"/>
      <c r="O1" s="25"/>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row>
    <row r="2" spans="1:60" s="182" customFormat="1" ht="18">
      <c r="A2" s="462" t="s">
        <v>516</v>
      </c>
      <c r="B2" s="462"/>
      <c r="C2" s="462"/>
      <c r="D2" s="462"/>
      <c r="E2" s="462"/>
      <c r="F2" s="462"/>
      <c r="G2" s="462"/>
      <c r="H2" s="462"/>
      <c r="I2" s="462"/>
      <c r="J2" s="462"/>
      <c r="K2" s="462"/>
      <c r="L2" s="462"/>
      <c r="M2" s="462"/>
      <c r="N2" s="462"/>
      <c r="O2" s="25"/>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row>
    <row r="3" spans="1:60" s="182" customFormat="1" ht="33.75" customHeight="1">
      <c r="A3" s="412" t="s">
        <v>678</v>
      </c>
      <c r="B3" s="413"/>
      <c r="C3" s="413"/>
      <c r="D3" s="413"/>
      <c r="E3" s="413"/>
      <c r="F3" s="413"/>
      <c r="G3" s="413"/>
      <c r="H3" s="413"/>
      <c r="I3" s="413"/>
      <c r="J3" s="413"/>
      <c r="K3" s="413"/>
      <c r="L3" s="413"/>
      <c r="M3" s="413"/>
      <c r="N3" s="413"/>
      <c r="O3" s="25"/>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row>
    <row r="4" spans="1:60" s="182" customFormat="1" ht="14.25" customHeight="1">
      <c r="A4" s="413" t="s">
        <v>516</v>
      </c>
      <c r="B4" s="413"/>
      <c r="C4" s="413"/>
      <c r="D4" s="413"/>
      <c r="E4" s="413"/>
      <c r="F4" s="413"/>
      <c r="G4" s="413"/>
      <c r="H4" s="413"/>
      <c r="I4" s="413"/>
      <c r="J4" s="413"/>
      <c r="K4" s="413"/>
      <c r="L4" s="413"/>
      <c r="M4" s="413"/>
      <c r="N4" s="413"/>
      <c r="O4" s="25"/>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row>
    <row r="5" spans="1:60" s="185" customFormat="1" ht="15">
      <c r="A5" s="96" t="s">
        <v>425</v>
      </c>
      <c r="B5" s="97"/>
      <c r="C5" s="97"/>
      <c r="D5" s="97"/>
      <c r="E5" s="97"/>
      <c r="F5" s="97"/>
      <c r="G5" s="97"/>
      <c r="H5" s="97"/>
      <c r="I5" s="97"/>
      <c r="J5" s="97"/>
      <c r="K5" s="97"/>
      <c r="L5" s="97"/>
      <c r="M5" s="97"/>
      <c r="N5" s="98" t="s">
        <v>426</v>
      </c>
      <c r="O5" s="183"/>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row>
    <row r="6" spans="1:60" s="16" customFormat="1" ht="23.25" customHeight="1" thickBot="1">
      <c r="A6" s="481" t="s">
        <v>189</v>
      </c>
      <c r="B6" s="459">
        <v>2015</v>
      </c>
      <c r="C6" s="460"/>
      <c r="D6" s="461"/>
      <c r="E6" s="459">
        <v>2016</v>
      </c>
      <c r="F6" s="460"/>
      <c r="G6" s="461"/>
      <c r="H6" s="478" t="s">
        <v>654</v>
      </c>
      <c r="I6" s="478"/>
      <c r="J6" s="479"/>
      <c r="K6" s="478" t="s">
        <v>517</v>
      </c>
      <c r="L6" s="478"/>
      <c r="M6" s="479"/>
      <c r="N6" s="483" t="s">
        <v>507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c r="A7" s="482"/>
      <c r="B7" s="302" t="s">
        <v>594</v>
      </c>
      <c r="C7" s="302" t="s">
        <v>593</v>
      </c>
      <c r="D7" s="302" t="s">
        <v>592</v>
      </c>
      <c r="E7" s="302" t="s">
        <v>594</v>
      </c>
      <c r="F7" s="302" t="s">
        <v>593</v>
      </c>
      <c r="G7" s="302" t="s">
        <v>592</v>
      </c>
      <c r="H7" s="302" t="s">
        <v>594</v>
      </c>
      <c r="I7" s="302" t="s">
        <v>593</v>
      </c>
      <c r="J7" s="302" t="s">
        <v>592</v>
      </c>
      <c r="K7" s="302" t="s">
        <v>594</v>
      </c>
      <c r="L7" s="302" t="s">
        <v>593</v>
      </c>
      <c r="M7" s="302" t="s">
        <v>592</v>
      </c>
      <c r="N7" s="484"/>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81" t="s">
        <v>348</v>
      </c>
      <c r="B8" s="197">
        <v>514</v>
      </c>
      <c r="C8" s="197">
        <v>153</v>
      </c>
      <c r="D8" s="50">
        <f>B8+C8</f>
        <v>667</v>
      </c>
      <c r="E8" s="197">
        <v>1560</v>
      </c>
      <c r="F8" s="197">
        <v>392</v>
      </c>
      <c r="G8" s="50">
        <f>E8+F8</f>
        <v>1952</v>
      </c>
      <c r="H8" s="197">
        <v>1472</v>
      </c>
      <c r="I8" s="197">
        <v>253</v>
      </c>
      <c r="J8" s="50">
        <f>H8+I8</f>
        <v>1725</v>
      </c>
      <c r="K8" s="197">
        <v>408</v>
      </c>
      <c r="L8" s="197">
        <v>63</v>
      </c>
      <c r="M8" s="50">
        <f>K8+L8</f>
        <v>471</v>
      </c>
      <c r="N8" s="257" t="s">
        <v>190</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2" t="s">
        <v>349</v>
      </c>
      <c r="B9" s="198">
        <v>24</v>
      </c>
      <c r="C9" s="198">
        <v>18</v>
      </c>
      <c r="D9" s="155">
        <f t="shared" ref="D9:D17" si="0">B9+C9</f>
        <v>42</v>
      </c>
      <c r="E9" s="198">
        <v>146</v>
      </c>
      <c r="F9" s="198">
        <v>0</v>
      </c>
      <c r="G9" s="155">
        <f t="shared" ref="G9:G17" si="1">E9+F9</f>
        <v>146</v>
      </c>
      <c r="H9" s="198">
        <v>84</v>
      </c>
      <c r="I9" s="198">
        <v>17</v>
      </c>
      <c r="J9" s="155">
        <f t="shared" ref="J9:J17" si="2">H9+I9</f>
        <v>101</v>
      </c>
      <c r="K9" s="198">
        <v>0</v>
      </c>
      <c r="L9" s="198">
        <v>42</v>
      </c>
      <c r="M9" s="155">
        <f t="shared" ref="M9:M17" si="3">K9+L9</f>
        <v>42</v>
      </c>
      <c r="N9" s="260" t="s">
        <v>27</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3" t="s">
        <v>350</v>
      </c>
      <c r="B10" s="199">
        <v>0</v>
      </c>
      <c r="C10" s="199">
        <v>0</v>
      </c>
      <c r="D10" s="50">
        <f t="shared" si="0"/>
        <v>0</v>
      </c>
      <c r="E10" s="199">
        <v>32</v>
      </c>
      <c r="F10" s="199">
        <v>0</v>
      </c>
      <c r="G10" s="50">
        <f t="shared" si="1"/>
        <v>32</v>
      </c>
      <c r="H10" s="199">
        <v>57</v>
      </c>
      <c r="I10" s="199">
        <v>17</v>
      </c>
      <c r="J10" s="50">
        <f t="shared" si="2"/>
        <v>74</v>
      </c>
      <c r="K10" s="199">
        <v>57</v>
      </c>
      <c r="L10" s="199">
        <v>17</v>
      </c>
      <c r="M10" s="50">
        <f t="shared" si="3"/>
        <v>74</v>
      </c>
      <c r="N10" s="259" t="s">
        <v>28</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2" t="s">
        <v>351</v>
      </c>
      <c r="B11" s="198">
        <v>0</v>
      </c>
      <c r="C11" s="198">
        <v>0</v>
      </c>
      <c r="D11" s="155">
        <f t="shared" si="0"/>
        <v>0</v>
      </c>
      <c r="E11" s="198">
        <v>28</v>
      </c>
      <c r="F11" s="198">
        <v>0</v>
      </c>
      <c r="G11" s="155">
        <f t="shared" si="1"/>
        <v>28</v>
      </c>
      <c r="H11" s="198">
        <v>38</v>
      </c>
      <c r="I11" s="198">
        <v>17</v>
      </c>
      <c r="J11" s="155">
        <f t="shared" si="2"/>
        <v>55</v>
      </c>
      <c r="K11" s="198">
        <v>38</v>
      </c>
      <c r="L11" s="198">
        <v>17</v>
      </c>
      <c r="M11" s="155">
        <f t="shared" si="3"/>
        <v>55</v>
      </c>
      <c r="N11" s="260" t="s">
        <v>29</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3" t="s">
        <v>404</v>
      </c>
      <c r="B12" s="199">
        <v>122</v>
      </c>
      <c r="C12" s="199">
        <v>52</v>
      </c>
      <c r="D12" s="50">
        <f t="shared" si="0"/>
        <v>174</v>
      </c>
      <c r="E12" s="199">
        <v>361</v>
      </c>
      <c r="F12" s="199">
        <v>0</v>
      </c>
      <c r="G12" s="50">
        <f t="shared" si="1"/>
        <v>361</v>
      </c>
      <c r="H12" s="199">
        <v>220</v>
      </c>
      <c r="I12" s="199">
        <v>105</v>
      </c>
      <c r="J12" s="50">
        <f t="shared" si="2"/>
        <v>325</v>
      </c>
      <c r="K12" s="199">
        <v>0</v>
      </c>
      <c r="L12" s="199">
        <v>38</v>
      </c>
      <c r="M12" s="50">
        <f t="shared" si="3"/>
        <v>38</v>
      </c>
      <c r="N12" s="259" t="s">
        <v>191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2" t="s">
        <v>405</v>
      </c>
      <c r="B13" s="198">
        <v>76</v>
      </c>
      <c r="C13" s="198">
        <v>41</v>
      </c>
      <c r="D13" s="155">
        <f t="shared" si="0"/>
        <v>117</v>
      </c>
      <c r="E13" s="198">
        <v>58</v>
      </c>
      <c r="F13" s="198">
        <v>0</v>
      </c>
      <c r="G13" s="155">
        <f t="shared" si="1"/>
        <v>58</v>
      </c>
      <c r="H13" s="198">
        <v>55</v>
      </c>
      <c r="I13" s="198">
        <v>17</v>
      </c>
      <c r="J13" s="155">
        <f t="shared" si="2"/>
        <v>72</v>
      </c>
      <c r="K13" s="198">
        <v>0</v>
      </c>
      <c r="L13" s="198">
        <v>12</v>
      </c>
      <c r="M13" s="155">
        <f t="shared" si="3"/>
        <v>12</v>
      </c>
      <c r="N13" s="260" t="s">
        <v>406</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3" t="s">
        <v>352</v>
      </c>
      <c r="B14" s="199">
        <v>184</v>
      </c>
      <c r="C14" s="199">
        <v>85</v>
      </c>
      <c r="D14" s="50">
        <f t="shared" si="0"/>
        <v>269</v>
      </c>
      <c r="E14" s="199">
        <v>693</v>
      </c>
      <c r="F14" s="199">
        <v>85</v>
      </c>
      <c r="G14" s="50">
        <f t="shared" si="1"/>
        <v>778</v>
      </c>
      <c r="H14" s="199">
        <v>427</v>
      </c>
      <c r="I14" s="199">
        <v>109</v>
      </c>
      <c r="J14" s="50">
        <f t="shared" si="2"/>
        <v>536</v>
      </c>
      <c r="K14" s="199">
        <v>246</v>
      </c>
      <c r="L14" s="199">
        <v>96</v>
      </c>
      <c r="M14" s="50">
        <f t="shared" si="3"/>
        <v>342</v>
      </c>
      <c r="N14" s="259" t="s">
        <v>30</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82" t="s">
        <v>353</v>
      </c>
      <c r="B15" s="198">
        <v>46</v>
      </c>
      <c r="C15" s="198">
        <v>22</v>
      </c>
      <c r="D15" s="155">
        <f t="shared" si="0"/>
        <v>68</v>
      </c>
      <c r="E15" s="198">
        <v>0</v>
      </c>
      <c r="F15" s="198">
        <v>14</v>
      </c>
      <c r="G15" s="155">
        <f t="shared" si="1"/>
        <v>14</v>
      </c>
      <c r="H15" s="198">
        <v>37</v>
      </c>
      <c r="I15" s="198">
        <v>23</v>
      </c>
      <c r="J15" s="155">
        <f t="shared" si="2"/>
        <v>60</v>
      </c>
      <c r="K15" s="198">
        <v>0</v>
      </c>
      <c r="L15" s="198">
        <v>13</v>
      </c>
      <c r="M15" s="155">
        <f t="shared" si="3"/>
        <v>13</v>
      </c>
      <c r="N15" s="260" t="s">
        <v>31</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95" t="s">
        <v>415</v>
      </c>
      <c r="B16" s="200">
        <v>62</v>
      </c>
      <c r="C16" s="200">
        <v>63</v>
      </c>
      <c r="D16" s="201">
        <f t="shared" si="0"/>
        <v>125</v>
      </c>
      <c r="E16" s="200">
        <v>407</v>
      </c>
      <c r="F16" s="200">
        <v>96</v>
      </c>
      <c r="G16" s="201">
        <f t="shared" si="1"/>
        <v>503</v>
      </c>
      <c r="H16" s="200">
        <v>376</v>
      </c>
      <c r="I16" s="200">
        <v>61</v>
      </c>
      <c r="J16" s="201">
        <f t="shared" si="2"/>
        <v>437</v>
      </c>
      <c r="K16" s="200">
        <v>37</v>
      </c>
      <c r="L16" s="200">
        <v>45</v>
      </c>
      <c r="M16" s="201">
        <f t="shared" si="3"/>
        <v>82</v>
      </c>
      <c r="N16" s="264" t="s">
        <v>416</v>
      </c>
    </row>
    <row r="17" spans="1:63" ht="27" customHeight="1">
      <c r="A17" s="333" t="s">
        <v>45</v>
      </c>
      <c r="B17" s="194">
        <f t="shared" ref="B17:C17" si="4">SUM(B8:B16)</f>
        <v>1028</v>
      </c>
      <c r="C17" s="194">
        <f t="shared" si="4"/>
        <v>434</v>
      </c>
      <c r="D17" s="202">
        <f t="shared" si="0"/>
        <v>1462</v>
      </c>
      <c r="E17" s="194">
        <f t="shared" ref="E17:F17" si="5">SUM(E8:E16)</f>
        <v>3285</v>
      </c>
      <c r="F17" s="194">
        <f t="shared" si="5"/>
        <v>587</v>
      </c>
      <c r="G17" s="202">
        <f t="shared" si="1"/>
        <v>3872</v>
      </c>
      <c r="H17" s="194">
        <f t="shared" ref="H17:I17" si="6">SUM(H8:H16)</f>
        <v>2766</v>
      </c>
      <c r="I17" s="194">
        <f t="shared" si="6"/>
        <v>619</v>
      </c>
      <c r="J17" s="202">
        <f t="shared" si="2"/>
        <v>3385</v>
      </c>
      <c r="K17" s="194">
        <f t="shared" ref="K17:L17" si="7">SUM(K8:K16)</f>
        <v>786</v>
      </c>
      <c r="L17" s="194">
        <f t="shared" si="7"/>
        <v>343</v>
      </c>
      <c r="M17" s="202">
        <f t="shared" si="3"/>
        <v>1129</v>
      </c>
      <c r="N17" s="334" t="s">
        <v>46</v>
      </c>
    </row>
    <row r="18" spans="1:63" s="25" customFormat="1" ht="15">
      <c r="A18" s="496" t="s">
        <v>630</v>
      </c>
      <c r="B18" s="496"/>
      <c r="C18" s="283"/>
      <c r="D18" s="283"/>
      <c r="E18" s="283"/>
      <c r="F18" s="283"/>
      <c r="G18" s="283"/>
      <c r="H18" s="283"/>
      <c r="I18" s="283"/>
      <c r="J18" s="283"/>
      <c r="K18" s="283"/>
      <c r="L18" s="283"/>
      <c r="M18" s="473" t="s">
        <v>550</v>
      </c>
      <c r="N18" s="473"/>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12"/>
      <c r="BJ18" s="12"/>
      <c r="BK18" s="12"/>
    </row>
  </sheetData>
  <mergeCells count="12">
    <mergeCell ref="M18:N18"/>
    <mergeCell ref="A18:B18"/>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scale="9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J12" sqref="J12"/>
    </sheetView>
  </sheetViews>
  <sheetFormatPr defaultColWidth="9.140625" defaultRowHeight="20.100000000000001" customHeight="1"/>
  <cols>
    <col min="1" max="1" width="23.42578125" style="189" customWidth="1"/>
    <col min="2" max="3" width="10.140625" style="189" customWidth="1"/>
    <col min="4" max="4" width="10" style="189" customWidth="1"/>
    <col min="5" max="5" width="9.28515625" style="189" customWidth="1"/>
    <col min="6" max="6" width="9.5703125" style="189" customWidth="1"/>
    <col min="7" max="7" width="8.7109375" style="189" customWidth="1"/>
    <col min="8" max="8" width="8.85546875" style="189" customWidth="1"/>
    <col min="9" max="10" width="8.7109375" style="189" customWidth="1"/>
    <col min="11" max="11" width="25.7109375" style="189" customWidth="1"/>
    <col min="12" max="12" width="9.140625" style="25"/>
    <col min="13" max="57" width="9.140625" style="26"/>
    <col min="58" max="16384" width="9.140625" style="12"/>
  </cols>
  <sheetData>
    <row r="1" spans="1:57" s="182" customFormat="1" ht="39" customHeight="1">
      <c r="A1" s="480" t="s">
        <v>677</v>
      </c>
      <c r="B1" s="411"/>
      <c r="C1" s="411"/>
      <c r="D1" s="411"/>
      <c r="E1" s="411"/>
      <c r="F1" s="411"/>
      <c r="G1" s="411"/>
      <c r="H1" s="411"/>
      <c r="I1" s="411"/>
      <c r="J1" s="411"/>
      <c r="K1" s="411"/>
      <c r="L1" s="25"/>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2" spans="1:57" s="182" customFormat="1" ht="18">
      <c r="A2" s="462">
        <v>2018</v>
      </c>
      <c r="B2" s="462"/>
      <c r="C2" s="462"/>
      <c r="D2" s="462"/>
      <c r="E2" s="462"/>
      <c r="F2" s="462"/>
      <c r="G2" s="462"/>
      <c r="H2" s="462"/>
      <c r="I2" s="462"/>
      <c r="J2" s="462"/>
      <c r="K2" s="462"/>
      <c r="L2" s="25"/>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row>
    <row r="3" spans="1:57" s="182" customFormat="1" ht="38.25" customHeight="1">
      <c r="A3" s="412" t="s">
        <v>679</v>
      </c>
      <c r="B3" s="413"/>
      <c r="C3" s="413"/>
      <c r="D3" s="413"/>
      <c r="E3" s="413"/>
      <c r="F3" s="413"/>
      <c r="G3" s="413"/>
      <c r="H3" s="413"/>
      <c r="I3" s="413"/>
      <c r="J3" s="413"/>
      <c r="K3" s="413"/>
      <c r="L3" s="25"/>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row>
    <row r="4" spans="1:57" s="182" customFormat="1" ht="18" customHeight="1">
      <c r="A4" s="413">
        <v>2018</v>
      </c>
      <c r="B4" s="413"/>
      <c r="C4" s="413"/>
      <c r="D4" s="413"/>
      <c r="E4" s="413"/>
      <c r="F4" s="413"/>
      <c r="G4" s="413"/>
      <c r="H4" s="413"/>
      <c r="I4" s="413"/>
      <c r="J4" s="413"/>
      <c r="K4" s="413"/>
      <c r="L4" s="25"/>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row>
    <row r="5" spans="1:57" s="19" customFormat="1" ht="15">
      <c r="A5" s="96" t="s">
        <v>470</v>
      </c>
      <c r="B5" s="97"/>
      <c r="C5" s="97"/>
      <c r="D5" s="97"/>
      <c r="E5" s="97"/>
      <c r="F5" s="97"/>
      <c r="G5" s="97"/>
      <c r="H5" s="97"/>
      <c r="I5" s="97"/>
      <c r="J5" s="97"/>
      <c r="K5" s="98" t="s">
        <v>469</v>
      </c>
      <c r="L5" s="193"/>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85" customFormat="1" ht="21" customHeight="1" thickBot="1">
      <c r="A6" s="481" t="s">
        <v>189</v>
      </c>
      <c r="B6" s="488" t="s">
        <v>225</v>
      </c>
      <c r="C6" s="488"/>
      <c r="D6" s="488"/>
      <c r="E6" s="488"/>
      <c r="F6" s="488"/>
      <c r="G6" s="488"/>
      <c r="H6" s="488"/>
      <c r="I6" s="488"/>
      <c r="J6" s="488"/>
      <c r="K6" s="483" t="s">
        <v>507</v>
      </c>
      <c r="L6" s="183"/>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row>
    <row r="7" spans="1:57" s="16" customFormat="1" ht="21" customHeight="1" thickBot="1">
      <c r="A7" s="487"/>
      <c r="B7" s="416" t="s">
        <v>529</v>
      </c>
      <c r="C7" s="416"/>
      <c r="D7" s="416"/>
      <c r="E7" s="416" t="s">
        <v>538</v>
      </c>
      <c r="F7" s="416"/>
      <c r="G7" s="416"/>
      <c r="H7" s="418" t="s">
        <v>539</v>
      </c>
      <c r="I7" s="418"/>
      <c r="J7" s="418"/>
      <c r="K7" s="489"/>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04" customFormat="1" ht="26.25" customHeight="1">
      <c r="A8" s="482"/>
      <c r="B8" s="302" t="s">
        <v>594</v>
      </c>
      <c r="C8" s="302" t="s">
        <v>593</v>
      </c>
      <c r="D8" s="302" t="s">
        <v>592</v>
      </c>
      <c r="E8" s="302" t="s">
        <v>594</v>
      </c>
      <c r="F8" s="302" t="s">
        <v>593</v>
      </c>
      <c r="G8" s="302" t="s">
        <v>592</v>
      </c>
      <c r="H8" s="302" t="s">
        <v>594</v>
      </c>
      <c r="I8" s="302" t="s">
        <v>593</v>
      </c>
      <c r="J8" s="302" t="s">
        <v>592</v>
      </c>
      <c r="K8" s="484"/>
      <c r="L8" s="25"/>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c r="BD8" s="203"/>
      <c r="BE8" s="203"/>
    </row>
    <row r="9" spans="1:57" s="206" customFormat="1" ht="28.5" customHeight="1" thickBot="1">
      <c r="A9" s="81" t="s">
        <v>348</v>
      </c>
      <c r="B9" s="99">
        <v>60</v>
      </c>
      <c r="C9" s="99">
        <v>27</v>
      </c>
      <c r="D9" s="50">
        <f t="shared" ref="D9:D17" si="0">B9+C9</f>
        <v>87</v>
      </c>
      <c r="E9" s="99">
        <v>348</v>
      </c>
      <c r="F9" s="99">
        <v>36</v>
      </c>
      <c r="G9" s="50">
        <f t="shared" ref="G9:G17" si="1">E9+F9</f>
        <v>384</v>
      </c>
      <c r="H9" s="50">
        <f t="shared" ref="H9:I17" si="2">(B9+E9)</f>
        <v>408</v>
      </c>
      <c r="I9" s="50">
        <f t="shared" si="2"/>
        <v>63</v>
      </c>
      <c r="J9" s="50">
        <f>SUM(H9:I9)</f>
        <v>471</v>
      </c>
      <c r="K9" s="257" t="s">
        <v>190</v>
      </c>
      <c r="L9" s="28"/>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row>
    <row r="10" spans="1:57" s="204" customFormat="1" ht="28.5" customHeight="1" thickBot="1">
      <c r="A10" s="82" t="s">
        <v>349</v>
      </c>
      <c r="B10" s="100">
        <v>0</v>
      </c>
      <c r="C10" s="100">
        <v>19</v>
      </c>
      <c r="D10" s="155">
        <f t="shared" si="0"/>
        <v>19</v>
      </c>
      <c r="E10" s="100">
        <v>0</v>
      </c>
      <c r="F10" s="100">
        <v>23</v>
      </c>
      <c r="G10" s="155">
        <f t="shared" si="1"/>
        <v>23</v>
      </c>
      <c r="H10" s="306">
        <f t="shared" si="2"/>
        <v>0</v>
      </c>
      <c r="I10" s="306">
        <f t="shared" si="2"/>
        <v>42</v>
      </c>
      <c r="J10" s="306">
        <f t="shared" ref="J10:J17" si="3">SUM(H10:I10)</f>
        <v>42</v>
      </c>
      <c r="K10" s="260" t="s">
        <v>27</v>
      </c>
      <c r="L10" s="25"/>
      <c r="M10" s="203"/>
      <c r="N10" s="203"/>
      <c r="O10" s="203"/>
      <c r="P10" s="203"/>
      <c r="Q10" s="203"/>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03"/>
      <c r="BB10" s="203"/>
      <c r="BC10" s="203"/>
      <c r="BD10" s="203"/>
      <c r="BE10" s="203"/>
    </row>
    <row r="11" spans="1:57" s="206" customFormat="1" ht="28.5" customHeight="1" thickBot="1">
      <c r="A11" s="83" t="s">
        <v>350</v>
      </c>
      <c r="B11" s="101">
        <v>31</v>
      </c>
      <c r="C11" s="101">
        <v>5</v>
      </c>
      <c r="D11" s="50">
        <f t="shared" si="0"/>
        <v>36</v>
      </c>
      <c r="E11" s="101">
        <v>26</v>
      </c>
      <c r="F11" s="101">
        <v>12</v>
      </c>
      <c r="G11" s="50">
        <f t="shared" si="1"/>
        <v>38</v>
      </c>
      <c r="H11" s="51">
        <f t="shared" si="2"/>
        <v>57</v>
      </c>
      <c r="I11" s="51">
        <f t="shared" si="2"/>
        <v>17</v>
      </c>
      <c r="J11" s="51">
        <f t="shared" si="3"/>
        <v>74</v>
      </c>
      <c r="K11" s="259" t="s">
        <v>28</v>
      </c>
      <c r="L11" s="28"/>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row>
    <row r="12" spans="1:57" s="204" customFormat="1" ht="28.5" customHeight="1" thickBot="1">
      <c r="A12" s="82" t="s">
        <v>351</v>
      </c>
      <c r="B12" s="100">
        <v>9</v>
      </c>
      <c r="C12" s="100">
        <v>5</v>
      </c>
      <c r="D12" s="155">
        <f t="shared" si="0"/>
        <v>14</v>
      </c>
      <c r="E12" s="100">
        <v>29</v>
      </c>
      <c r="F12" s="100">
        <v>12</v>
      </c>
      <c r="G12" s="155">
        <f t="shared" si="1"/>
        <v>41</v>
      </c>
      <c r="H12" s="306">
        <f t="shared" si="2"/>
        <v>38</v>
      </c>
      <c r="I12" s="306">
        <f t="shared" si="2"/>
        <v>17</v>
      </c>
      <c r="J12" s="306">
        <f t="shared" si="3"/>
        <v>55</v>
      </c>
      <c r="K12" s="260" t="s">
        <v>29</v>
      </c>
      <c r="L12" s="25"/>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03"/>
      <c r="BB12" s="203"/>
      <c r="BC12" s="203"/>
      <c r="BD12" s="203"/>
      <c r="BE12" s="203"/>
    </row>
    <row r="13" spans="1:57" s="206" customFormat="1" ht="28.5" customHeight="1" thickBot="1">
      <c r="A13" s="83" t="s">
        <v>404</v>
      </c>
      <c r="B13" s="101">
        <v>0</v>
      </c>
      <c r="C13" s="101">
        <v>20</v>
      </c>
      <c r="D13" s="50">
        <f t="shared" si="0"/>
        <v>20</v>
      </c>
      <c r="E13" s="101">
        <v>0</v>
      </c>
      <c r="F13" s="101">
        <v>18</v>
      </c>
      <c r="G13" s="50">
        <f t="shared" si="1"/>
        <v>18</v>
      </c>
      <c r="H13" s="51">
        <f t="shared" si="2"/>
        <v>0</v>
      </c>
      <c r="I13" s="51">
        <f t="shared" si="2"/>
        <v>38</v>
      </c>
      <c r="J13" s="51">
        <f t="shared" si="3"/>
        <v>38</v>
      </c>
      <c r="K13" s="259" t="s">
        <v>191</v>
      </c>
      <c r="L13" s="28"/>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row>
    <row r="14" spans="1:57" s="204" customFormat="1" ht="28.5" customHeight="1" thickBot="1">
      <c r="A14" s="82" t="s">
        <v>405</v>
      </c>
      <c r="B14" s="100">
        <v>0</v>
      </c>
      <c r="C14" s="100">
        <v>10</v>
      </c>
      <c r="D14" s="155">
        <f t="shared" si="0"/>
        <v>10</v>
      </c>
      <c r="E14" s="100">
        <v>0</v>
      </c>
      <c r="F14" s="100">
        <v>2</v>
      </c>
      <c r="G14" s="155">
        <f t="shared" si="1"/>
        <v>2</v>
      </c>
      <c r="H14" s="306">
        <f t="shared" si="2"/>
        <v>0</v>
      </c>
      <c r="I14" s="306">
        <f t="shared" si="2"/>
        <v>12</v>
      </c>
      <c r="J14" s="306">
        <f t="shared" si="3"/>
        <v>12</v>
      </c>
      <c r="K14" s="260" t="s">
        <v>406</v>
      </c>
      <c r="L14" s="25"/>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c r="BD14" s="203"/>
      <c r="BE14" s="203"/>
    </row>
    <row r="15" spans="1:57" s="206" customFormat="1" ht="28.5" customHeight="1" thickBot="1">
      <c r="A15" s="83" t="s">
        <v>352</v>
      </c>
      <c r="B15" s="101">
        <v>63</v>
      </c>
      <c r="C15" s="101">
        <v>41</v>
      </c>
      <c r="D15" s="50">
        <f t="shared" si="0"/>
        <v>104</v>
      </c>
      <c r="E15" s="101">
        <v>183</v>
      </c>
      <c r="F15" s="101">
        <v>55</v>
      </c>
      <c r="G15" s="50">
        <f t="shared" si="1"/>
        <v>238</v>
      </c>
      <c r="H15" s="51">
        <f t="shared" si="2"/>
        <v>246</v>
      </c>
      <c r="I15" s="51">
        <f t="shared" si="2"/>
        <v>96</v>
      </c>
      <c r="J15" s="51">
        <f>SUM(H15:I15)</f>
        <v>342</v>
      </c>
      <c r="K15" s="259" t="s">
        <v>30</v>
      </c>
      <c r="L15" s="28"/>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row>
    <row r="16" spans="1:57" s="204" customFormat="1" ht="28.5" customHeight="1" thickBot="1">
      <c r="A16" s="82" t="s">
        <v>353</v>
      </c>
      <c r="B16" s="100">
        <v>0</v>
      </c>
      <c r="C16" s="100">
        <v>10</v>
      </c>
      <c r="D16" s="155">
        <f t="shared" si="0"/>
        <v>10</v>
      </c>
      <c r="E16" s="100">
        <v>0</v>
      </c>
      <c r="F16" s="100">
        <v>3</v>
      </c>
      <c r="G16" s="155">
        <f t="shared" si="1"/>
        <v>3</v>
      </c>
      <c r="H16" s="306">
        <f t="shared" si="2"/>
        <v>0</v>
      </c>
      <c r="I16" s="306">
        <f t="shared" si="2"/>
        <v>13</v>
      </c>
      <c r="J16" s="306">
        <f t="shared" si="3"/>
        <v>13</v>
      </c>
      <c r="K16" s="260" t="s">
        <v>31</v>
      </c>
      <c r="L16" s="25"/>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row>
    <row r="17" spans="1:57" s="207" customFormat="1" ht="28.5" customHeight="1">
      <c r="A17" s="95" t="s">
        <v>415</v>
      </c>
      <c r="B17" s="342">
        <v>15</v>
      </c>
      <c r="C17" s="342">
        <v>29</v>
      </c>
      <c r="D17" s="201">
        <f t="shared" si="0"/>
        <v>44</v>
      </c>
      <c r="E17" s="342">
        <v>22</v>
      </c>
      <c r="F17" s="342">
        <v>16</v>
      </c>
      <c r="G17" s="201">
        <f t="shared" si="1"/>
        <v>38</v>
      </c>
      <c r="H17" s="343">
        <f t="shared" si="2"/>
        <v>37</v>
      </c>
      <c r="I17" s="343">
        <f t="shared" si="2"/>
        <v>45</v>
      </c>
      <c r="J17" s="343">
        <f t="shared" si="3"/>
        <v>82</v>
      </c>
      <c r="K17" s="264" t="s">
        <v>416</v>
      </c>
      <c r="L17" s="25"/>
      <c r="M17" s="203"/>
      <c r="N17" s="203"/>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row>
    <row r="18" spans="1:57" ht="22.5" customHeight="1">
      <c r="A18" s="333" t="s">
        <v>45</v>
      </c>
      <c r="B18" s="194">
        <f>SUM(B9:B17)</f>
        <v>178</v>
      </c>
      <c r="C18" s="194">
        <f t="shared" ref="C18:J18" si="4">SUM(C9:C17)</f>
        <v>166</v>
      </c>
      <c r="D18" s="43">
        <f t="shared" ref="D18" si="5">B18+C18</f>
        <v>344</v>
      </c>
      <c r="E18" s="194">
        <f t="shared" si="4"/>
        <v>608</v>
      </c>
      <c r="F18" s="194">
        <f t="shared" si="4"/>
        <v>177</v>
      </c>
      <c r="G18" s="43">
        <f t="shared" ref="G18" si="6">E18+F18</f>
        <v>785</v>
      </c>
      <c r="H18" s="194">
        <f t="shared" si="4"/>
        <v>786</v>
      </c>
      <c r="I18" s="194">
        <f t="shared" si="4"/>
        <v>343</v>
      </c>
      <c r="J18" s="194">
        <f t="shared" si="4"/>
        <v>1129</v>
      </c>
      <c r="K18" s="334" t="s">
        <v>46</v>
      </c>
    </row>
    <row r="19" spans="1:57" ht="20.100000000000001" customHeight="1">
      <c r="A19" s="494"/>
      <c r="B19" s="494"/>
      <c r="C19" s="494"/>
      <c r="D19" s="494"/>
      <c r="E19" s="494"/>
      <c r="F19" s="493"/>
      <c r="G19" s="493"/>
      <c r="H19" s="493"/>
      <c r="I19" s="493"/>
      <c r="J19" s="493"/>
      <c r="K19" s="493"/>
    </row>
    <row r="22" spans="1:57" ht="20.100000000000001" customHeight="1">
      <c r="B22" s="196"/>
      <c r="C22" s="196"/>
      <c r="D22" s="196"/>
      <c r="E22" s="196"/>
      <c r="F22" s="196"/>
      <c r="G22" s="196"/>
      <c r="H22" s="196"/>
      <c r="I22" s="196"/>
      <c r="J22" s="196"/>
    </row>
    <row r="23" spans="1:57" ht="20.100000000000001" customHeight="1">
      <c r="B23" s="196"/>
      <c r="C23" s="196"/>
      <c r="D23" s="196"/>
      <c r="E23" s="196"/>
      <c r="F23" s="196"/>
      <c r="G23" s="196"/>
      <c r="H23" s="196"/>
      <c r="I23" s="196"/>
      <c r="J23" s="196"/>
    </row>
    <row r="24" spans="1:57" ht="20.100000000000001" customHeight="1">
      <c r="B24" s="196"/>
      <c r="C24" s="196"/>
      <c r="D24" s="196"/>
      <c r="E24" s="196"/>
      <c r="F24" s="196"/>
      <c r="G24" s="196"/>
      <c r="H24" s="196"/>
      <c r="I24" s="196"/>
      <c r="J24" s="196"/>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9"/>
  <sheetViews>
    <sheetView rightToLeft="1" view="pageBreakPreview" zoomScaleNormal="100" zoomScaleSheetLayoutView="100" workbookViewId="0">
      <selection activeCell="A3" sqref="A3:N3"/>
    </sheetView>
  </sheetViews>
  <sheetFormatPr defaultColWidth="9.140625" defaultRowHeight="20.100000000000001" customHeight="1"/>
  <cols>
    <col min="1" max="1" width="18.42578125" style="189" customWidth="1"/>
    <col min="2" max="13" width="7.5703125" style="189" customWidth="1"/>
    <col min="14" max="14" width="22.85546875" style="189" customWidth="1"/>
    <col min="15" max="15" width="9.140625" style="25"/>
    <col min="16" max="60" width="9.140625" style="26"/>
    <col min="61" max="16384" width="9.140625" style="12"/>
  </cols>
  <sheetData>
    <row r="1" spans="1:60" s="182" customFormat="1" ht="41.25" customHeight="1">
      <c r="A1" s="480" t="s">
        <v>554</v>
      </c>
      <c r="B1" s="411"/>
      <c r="C1" s="411"/>
      <c r="D1" s="411"/>
      <c r="E1" s="411"/>
      <c r="F1" s="411"/>
      <c r="G1" s="411"/>
      <c r="H1" s="411"/>
      <c r="I1" s="411"/>
      <c r="J1" s="411"/>
      <c r="K1" s="411"/>
      <c r="L1" s="411"/>
      <c r="M1" s="411"/>
      <c r="N1" s="411"/>
      <c r="O1" s="25"/>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row>
    <row r="2" spans="1:60" s="182" customFormat="1" ht="18">
      <c r="A2" s="462" t="s">
        <v>516</v>
      </c>
      <c r="B2" s="462"/>
      <c r="C2" s="462"/>
      <c r="D2" s="462"/>
      <c r="E2" s="462"/>
      <c r="F2" s="462"/>
      <c r="G2" s="462"/>
      <c r="H2" s="462"/>
      <c r="I2" s="462"/>
      <c r="J2" s="462"/>
      <c r="K2" s="462"/>
      <c r="L2" s="462"/>
      <c r="M2" s="462"/>
      <c r="N2" s="462"/>
      <c r="O2" s="25"/>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row>
    <row r="3" spans="1:60" s="182" customFormat="1" ht="36" customHeight="1">
      <c r="A3" s="412" t="s">
        <v>673</v>
      </c>
      <c r="B3" s="413"/>
      <c r="C3" s="413"/>
      <c r="D3" s="413"/>
      <c r="E3" s="413"/>
      <c r="F3" s="413"/>
      <c r="G3" s="413"/>
      <c r="H3" s="413"/>
      <c r="I3" s="413"/>
      <c r="J3" s="413"/>
      <c r="K3" s="413"/>
      <c r="L3" s="413"/>
      <c r="M3" s="413"/>
      <c r="N3" s="413"/>
      <c r="O3" s="25"/>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row>
    <row r="4" spans="1:60" s="182" customFormat="1" ht="14.25" customHeight="1">
      <c r="A4" s="413" t="s">
        <v>516</v>
      </c>
      <c r="B4" s="413"/>
      <c r="C4" s="413"/>
      <c r="D4" s="413"/>
      <c r="E4" s="413"/>
      <c r="F4" s="413"/>
      <c r="G4" s="413"/>
      <c r="H4" s="413"/>
      <c r="I4" s="413"/>
      <c r="J4" s="413"/>
      <c r="K4" s="413"/>
      <c r="L4" s="413"/>
      <c r="M4" s="413"/>
      <c r="N4" s="413"/>
      <c r="O4" s="25"/>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row>
    <row r="5" spans="1:60" s="185" customFormat="1" ht="15">
      <c r="A5" s="96" t="s">
        <v>472</v>
      </c>
      <c r="B5" s="97"/>
      <c r="C5" s="97"/>
      <c r="D5" s="97"/>
      <c r="E5" s="97"/>
      <c r="F5" s="97"/>
      <c r="G5" s="97"/>
      <c r="H5" s="97"/>
      <c r="I5" s="97"/>
      <c r="J5" s="97"/>
      <c r="K5" s="97"/>
      <c r="L5" s="97"/>
      <c r="M5" s="97"/>
      <c r="N5" s="98" t="s">
        <v>471</v>
      </c>
      <c r="O5" s="183"/>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row>
    <row r="6" spans="1:60" s="16" customFormat="1" ht="22.5" customHeight="1" thickBot="1">
      <c r="A6" s="481" t="s">
        <v>189</v>
      </c>
      <c r="B6" s="459">
        <v>2015</v>
      </c>
      <c r="C6" s="460"/>
      <c r="D6" s="461"/>
      <c r="E6" s="459">
        <v>2016</v>
      </c>
      <c r="F6" s="460"/>
      <c r="G6" s="461"/>
      <c r="H6" s="478" t="s">
        <v>654</v>
      </c>
      <c r="I6" s="478"/>
      <c r="J6" s="479"/>
      <c r="K6" s="478" t="s">
        <v>517</v>
      </c>
      <c r="L6" s="478"/>
      <c r="M6" s="479"/>
      <c r="N6" s="483" t="s">
        <v>507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6.25" customHeight="1">
      <c r="A7" s="482"/>
      <c r="B7" s="302" t="s">
        <v>594</v>
      </c>
      <c r="C7" s="302" t="s">
        <v>593</v>
      </c>
      <c r="D7" s="302" t="s">
        <v>592</v>
      </c>
      <c r="E7" s="302" t="s">
        <v>594</v>
      </c>
      <c r="F7" s="302" t="s">
        <v>593</v>
      </c>
      <c r="G7" s="302" t="s">
        <v>592</v>
      </c>
      <c r="H7" s="302" t="s">
        <v>594</v>
      </c>
      <c r="I7" s="302" t="s">
        <v>593</v>
      </c>
      <c r="J7" s="302" t="s">
        <v>592</v>
      </c>
      <c r="K7" s="302" t="s">
        <v>594</v>
      </c>
      <c r="L7" s="302" t="s">
        <v>593</v>
      </c>
      <c r="M7" s="302" t="s">
        <v>592</v>
      </c>
      <c r="N7" s="484"/>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81" t="s">
        <v>348</v>
      </c>
      <c r="B8" s="197">
        <v>2310</v>
      </c>
      <c r="C8" s="197">
        <v>1514</v>
      </c>
      <c r="D8" s="50">
        <f>B8+C8</f>
        <v>3824</v>
      </c>
      <c r="E8" s="197">
        <v>2738</v>
      </c>
      <c r="F8" s="197">
        <v>1105</v>
      </c>
      <c r="G8" s="50">
        <f>E8+F8</f>
        <v>3843</v>
      </c>
      <c r="H8" s="197">
        <v>1875</v>
      </c>
      <c r="I8" s="197">
        <v>926</v>
      </c>
      <c r="J8" s="50">
        <f t="shared" ref="J8:J17" si="0">H8+I8</f>
        <v>2801</v>
      </c>
      <c r="K8" s="197">
        <v>1936</v>
      </c>
      <c r="L8" s="197">
        <v>820</v>
      </c>
      <c r="M8" s="50">
        <f t="shared" ref="M8:M16" si="1">K8+L8</f>
        <v>2756</v>
      </c>
      <c r="N8" s="257" t="s">
        <v>190</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2" t="s">
        <v>349</v>
      </c>
      <c r="B9" s="198">
        <v>30</v>
      </c>
      <c r="C9" s="198">
        <v>10</v>
      </c>
      <c r="D9" s="155">
        <f t="shared" ref="D9:D17" si="2">B9+C9</f>
        <v>40</v>
      </c>
      <c r="E9" s="198">
        <v>114</v>
      </c>
      <c r="F9" s="198">
        <v>1</v>
      </c>
      <c r="G9" s="155">
        <f t="shared" ref="G9:G17" si="3">E9+F9</f>
        <v>115</v>
      </c>
      <c r="H9" s="198">
        <v>82</v>
      </c>
      <c r="I9" s="198">
        <v>37</v>
      </c>
      <c r="J9" s="155">
        <f t="shared" si="0"/>
        <v>119</v>
      </c>
      <c r="K9" s="198">
        <v>103</v>
      </c>
      <c r="L9" s="198">
        <v>46</v>
      </c>
      <c r="M9" s="155">
        <f t="shared" si="1"/>
        <v>149</v>
      </c>
      <c r="N9" s="260" t="s">
        <v>27</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3" t="s">
        <v>350</v>
      </c>
      <c r="B10" s="199">
        <v>0</v>
      </c>
      <c r="C10" s="199">
        <v>0</v>
      </c>
      <c r="D10" s="50">
        <f t="shared" si="2"/>
        <v>0</v>
      </c>
      <c r="E10" s="199">
        <v>0</v>
      </c>
      <c r="F10" s="199">
        <v>0</v>
      </c>
      <c r="G10" s="50">
        <f t="shared" si="3"/>
        <v>0</v>
      </c>
      <c r="H10" s="199">
        <v>12</v>
      </c>
      <c r="I10" s="199">
        <v>25</v>
      </c>
      <c r="J10" s="50">
        <f t="shared" si="0"/>
        <v>37</v>
      </c>
      <c r="K10" s="199">
        <v>14</v>
      </c>
      <c r="L10" s="199">
        <v>26</v>
      </c>
      <c r="M10" s="50">
        <f t="shared" si="1"/>
        <v>40</v>
      </c>
      <c r="N10" s="259" t="s">
        <v>28</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2" t="s">
        <v>351</v>
      </c>
      <c r="B11" s="198">
        <v>15</v>
      </c>
      <c r="C11" s="198">
        <v>7</v>
      </c>
      <c r="D11" s="155">
        <f t="shared" si="2"/>
        <v>22</v>
      </c>
      <c r="E11" s="198">
        <v>160</v>
      </c>
      <c r="F11" s="198">
        <v>144</v>
      </c>
      <c r="G11" s="155">
        <f t="shared" si="3"/>
        <v>304</v>
      </c>
      <c r="H11" s="198">
        <v>250</v>
      </c>
      <c r="I11" s="198">
        <v>236</v>
      </c>
      <c r="J11" s="155">
        <f t="shared" si="0"/>
        <v>486</v>
      </c>
      <c r="K11" s="198">
        <v>270</v>
      </c>
      <c r="L11" s="198">
        <v>255</v>
      </c>
      <c r="M11" s="155">
        <f t="shared" si="1"/>
        <v>525</v>
      </c>
      <c r="N11" s="260" t="s">
        <v>29</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3" t="s">
        <v>404</v>
      </c>
      <c r="B12" s="199">
        <v>347</v>
      </c>
      <c r="C12" s="199">
        <v>143</v>
      </c>
      <c r="D12" s="50">
        <f t="shared" si="2"/>
        <v>490</v>
      </c>
      <c r="E12" s="199">
        <v>194</v>
      </c>
      <c r="F12" s="199">
        <v>163</v>
      </c>
      <c r="G12" s="50">
        <f t="shared" si="3"/>
        <v>357</v>
      </c>
      <c r="H12" s="199">
        <v>165</v>
      </c>
      <c r="I12" s="199">
        <v>119</v>
      </c>
      <c r="J12" s="50">
        <f t="shared" si="0"/>
        <v>284</v>
      </c>
      <c r="K12" s="199">
        <v>324</v>
      </c>
      <c r="L12" s="199">
        <v>250</v>
      </c>
      <c r="M12" s="50">
        <f t="shared" si="1"/>
        <v>574</v>
      </c>
      <c r="N12" s="259" t="s">
        <v>191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2" t="s">
        <v>405</v>
      </c>
      <c r="B13" s="198">
        <v>81</v>
      </c>
      <c r="C13" s="198">
        <v>54</v>
      </c>
      <c r="D13" s="155">
        <f t="shared" si="2"/>
        <v>135</v>
      </c>
      <c r="E13" s="198">
        <v>36</v>
      </c>
      <c r="F13" s="198">
        <v>0</v>
      </c>
      <c r="G13" s="155">
        <f t="shared" si="3"/>
        <v>36</v>
      </c>
      <c r="H13" s="198">
        <v>12</v>
      </c>
      <c r="I13" s="198">
        <v>38</v>
      </c>
      <c r="J13" s="155">
        <f t="shared" si="0"/>
        <v>50</v>
      </c>
      <c r="K13" s="198">
        <v>15</v>
      </c>
      <c r="L13" s="198">
        <v>40</v>
      </c>
      <c r="M13" s="155">
        <f t="shared" si="1"/>
        <v>55</v>
      </c>
      <c r="N13" s="260" t="s">
        <v>406</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3" t="s">
        <v>352</v>
      </c>
      <c r="B14" s="199">
        <v>701</v>
      </c>
      <c r="C14" s="199">
        <v>209</v>
      </c>
      <c r="D14" s="50">
        <f t="shared" si="2"/>
        <v>910</v>
      </c>
      <c r="E14" s="199">
        <v>222</v>
      </c>
      <c r="F14" s="199">
        <v>8</v>
      </c>
      <c r="G14" s="50">
        <f t="shared" si="3"/>
        <v>230</v>
      </c>
      <c r="H14" s="199">
        <v>284</v>
      </c>
      <c r="I14" s="199">
        <v>71</v>
      </c>
      <c r="J14" s="50">
        <f t="shared" si="0"/>
        <v>355</v>
      </c>
      <c r="K14" s="199">
        <v>307</v>
      </c>
      <c r="L14" s="199">
        <v>98</v>
      </c>
      <c r="M14" s="50">
        <f t="shared" si="1"/>
        <v>405</v>
      </c>
      <c r="N14" s="259" t="s">
        <v>30</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82" t="s">
        <v>353</v>
      </c>
      <c r="B15" s="198">
        <v>97</v>
      </c>
      <c r="C15" s="198">
        <v>37</v>
      </c>
      <c r="D15" s="155">
        <f t="shared" si="2"/>
        <v>134</v>
      </c>
      <c r="E15" s="198">
        <v>1</v>
      </c>
      <c r="F15" s="198">
        <v>2</v>
      </c>
      <c r="G15" s="155">
        <f t="shared" si="3"/>
        <v>3</v>
      </c>
      <c r="H15" s="198">
        <v>15</v>
      </c>
      <c r="I15" s="198">
        <v>26</v>
      </c>
      <c r="J15" s="155">
        <f t="shared" si="0"/>
        <v>41</v>
      </c>
      <c r="K15" s="198">
        <v>38</v>
      </c>
      <c r="L15" s="198">
        <v>41</v>
      </c>
      <c r="M15" s="155">
        <f t="shared" si="1"/>
        <v>79</v>
      </c>
      <c r="N15" s="260" t="s">
        <v>31</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95" t="s">
        <v>415</v>
      </c>
      <c r="B16" s="200">
        <v>241</v>
      </c>
      <c r="C16" s="200">
        <v>240</v>
      </c>
      <c r="D16" s="201">
        <f t="shared" si="2"/>
        <v>481</v>
      </c>
      <c r="E16" s="200">
        <v>204</v>
      </c>
      <c r="F16" s="200">
        <v>71</v>
      </c>
      <c r="G16" s="201">
        <f t="shared" si="3"/>
        <v>275</v>
      </c>
      <c r="H16" s="200">
        <v>191</v>
      </c>
      <c r="I16" s="200">
        <v>71</v>
      </c>
      <c r="J16" s="201">
        <f t="shared" si="0"/>
        <v>262</v>
      </c>
      <c r="K16" s="200">
        <v>191</v>
      </c>
      <c r="L16" s="200">
        <v>71</v>
      </c>
      <c r="M16" s="201">
        <f t="shared" si="1"/>
        <v>262</v>
      </c>
      <c r="N16" s="264" t="s">
        <v>416</v>
      </c>
    </row>
    <row r="17" spans="1:63" ht="27" customHeight="1">
      <c r="A17" s="333" t="s">
        <v>45</v>
      </c>
      <c r="B17" s="194">
        <f t="shared" ref="B17:C17" si="4">SUM(B8:B16)</f>
        <v>3822</v>
      </c>
      <c r="C17" s="194">
        <f t="shared" si="4"/>
        <v>2214</v>
      </c>
      <c r="D17" s="202">
        <f t="shared" si="2"/>
        <v>6036</v>
      </c>
      <c r="E17" s="194">
        <f t="shared" ref="E17:F17" si="5">SUM(E8:E16)</f>
        <v>3669</v>
      </c>
      <c r="F17" s="194">
        <f t="shared" si="5"/>
        <v>1494</v>
      </c>
      <c r="G17" s="202">
        <f t="shared" si="3"/>
        <v>5163</v>
      </c>
      <c r="H17" s="194">
        <v>2886</v>
      </c>
      <c r="I17" s="194">
        <f t="shared" ref="I17" si="6">SUM(I8:I16)</f>
        <v>1549</v>
      </c>
      <c r="J17" s="202">
        <f t="shared" si="0"/>
        <v>4435</v>
      </c>
      <c r="K17" s="194">
        <f t="shared" ref="K17:L17" si="7">SUM(K8:K16)</f>
        <v>3198</v>
      </c>
      <c r="L17" s="194">
        <f t="shared" si="7"/>
        <v>1647</v>
      </c>
      <c r="M17" s="202">
        <f t="shared" ref="M17" si="8">K17+L17</f>
        <v>4845</v>
      </c>
      <c r="N17" s="334" t="s">
        <v>46</v>
      </c>
    </row>
    <row r="18" spans="1:63" s="25" customFormat="1" ht="15">
      <c r="A18" s="498" t="s">
        <v>549</v>
      </c>
      <c r="B18" s="498"/>
      <c r="C18" s="283"/>
      <c r="D18" s="283"/>
      <c r="E18" s="283"/>
      <c r="F18" s="283"/>
      <c r="G18" s="283"/>
      <c r="H18" s="283"/>
      <c r="I18" s="283"/>
      <c r="J18" s="283"/>
      <c r="K18" s="283"/>
      <c r="L18" s="283"/>
      <c r="M18" s="283"/>
      <c r="N18" s="256" t="s">
        <v>550</v>
      </c>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12"/>
      <c r="BJ18" s="12"/>
      <c r="BK18" s="12"/>
    </row>
    <row r="19" spans="1:63" ht="50.25" customHeight="1">
      <c r="A19" s="494" t="s">
        <v>419</v>
      </c>
      <c r="B19" s="494"/>
      <c r="C19" s="494"/>
      <c r="D19" s="494"/>
      <c r="E19" s="494"/>
      <c r="F19" s="494"/>
      <c r="G19" s="494"/>
      <c r="H19" s="497" t="s">
        <v>639</v>
      </c>
      <c r="I19" s="497"/>
      <c r="J19" s="497"/>
      <c r="K19" s="497"/>
      <c r="L19" s="497"/>
      <c r="M19" s="497"/>
      <c r="N19" s="497"/>
    </row>
  </sheetData>
  <mergeCells count="13">
    <mergeCell ref="A19:G19"/>
    <mergeCell ref="H19:N19"/>
    <mergeCell ref="A1:N1"/>
    <mergeCell ref="A2:N2"/>
    <mergeCell ref="A3:N3"/>
    <mergeCell ref="A4:N4"/>
    <mergeCell ref="A6:A7"/>
    <mergeCell ref="B6:D6"/>
    <mergeCell ref="E6:G6"/>
    <mergeCell ref="H6:J6"/>
    <mergeCell ref="K6:M6"/>
    <mergeCell ref="N6:N7"/>
    <mergeCell ref="A18:B18"/>
  </mergeCells>
  <printOptions horizontalCentered="1" verticalCentered="1"/>
  <pageMargins left="0" right="0" top="0" bottom="0" header="0" footer="0"/>
  <pageSetup paperSize="9" scale="95" orientation="landscape" r:id="rId1"/>
  <colBreaks count="1" manualBreakCount="1">
    <brk id="14"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A3" sqref="A3:K3"/>
    </sheetView>
  </sheetViews>
  <sheetFormatPr defaultColWidth="9.140625" defaultRowHeight="20.100000000000001" customHeight="1"/>
  <cols>
    <col min="1" max="1" width="23.42578125" style="189" customWidth="1"/>
    <col min="2" max="3" width="10.140625" style="189" customWidth="1"/>
    <col min="4" max="4" width="10" style="189" customWidth="1"/>
    <col min="5" max="5" width="9.28515625" style="189" customWidth="1"/>
    <col min="6" max="6" width="9.5703125" style="189" customWidth="1"/>
    <col min="7" max="7" width="8.7109375" style="189" customWidth="1"/>
    <col min="8" max="8" width="8.85546875" style="189" customWidth="1"/>
    <col min="9" max="10" width="8.7109375" style="189" customWidth="1"/>
    <col min="11" max="11" width="25.7109375" style="189" customWidth="1"/>
    <col min="12" max="12" width="9.140625" style="25"/>
    <col min="13" max="57" width="9.140625" style="26"/>
    <col min="58" max="16384" width="9.140625" style="12"/>
  </cols>
  <sheetData>
    <row r="1" spans="1:57" s="182" customFormat="1" ht="40.5" customHeight="1">
      <c r="A1" s="480" t="s">
        <v>553</v>
      </c>
      <c r="B1" s="411"/>
      <c r="C1" s="411"/>
      <c r="D1" s="411"/>
      <c r="E1" s="411"/>
      <c r="F1" s="411"/>
      <c r="G1" s="411"/>
      <c r="H1" s="411"/>
      <c r="I1" s="411"/>
      <c r="J1" s="411"/>
      <c r="K1" s="411"/>
      <c r="L1" s="25"/>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2" spans="1:57" s="182" customFormat="1" ht="18">
      <c r="A2" s="462">
        <v>2018</v>
      </c>
      <c r="B2" s="462"/>
      <c r="C2" s="462"/>
      <c r="D2" s="462"/>
      <c r="E2" s="462"/>
      <c r="F2" s="462"/>
      <c r="G2" s="462"/>
      <c r="H2" s="462"/>
      <c r="I2" s="462"/>
      <c r="J2" s="462"/>
      <c r="K2" s="462"/>
      <c r="L2" s="25"/>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row>
    <row r="3" spans="1:57" s="182" customFormat="1" ht="52.5" customHeight="1">
      <c r="A3" s="412" t="s">
        <v>674</v>
      </c>
      <c r="B3" s="413"/>
      <c r="C3" s="413"/>
      <c r="D3" s="413"/>
      <c r="E3" s="413"/>
      <c r="F3" s="413"/>
      <c r="G3" s="413"/>
      <c r="H3" s="413"/>
      <c r="I3" s="413"/>
      <c r="J3" s="413"/>
      <c r="K3" s="413"/>
      <c r="L3" s="25"/>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row>
    <row r="4" spans="1:57" s="182" customFormat="1" ht="18" customHeight="1">
      <c r="A4" s="413">
        <v>2018</v>
      </c>
      <c r="B4" s="413"/>
      <c r="C4" s="413"/>
      <c r="D4" s="413"/>
      <c r="E4" s="413"/>
      <c r="F4" s="413"/>
      <c r="G4" s="413"/>
      <c r="H4" s="413"/>
      <c r="I4" s="413"/>
      <c r="J4" s="413"/>
      <c r="K4" s="413"/>
      <c r="L4" s="25"/>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row>
    <row r="5" spans="1:57" s="19" customFormat="1" ht="15">
      <c r="A5" s="96" t="s">
        <v>496</v>
      </c>
      <c r="B5" s="97"/>
      <c r="C5" s="97"/>
      <c r="D5" s="97"/>
      <c r="E5" s="97"/>
      <c r="F5" s="97"/>
      <c r="G5" s="97"/>
      <c r="H5" s="97"/>
      <c r="I5" s="97"/>
      <c r="J5" s="97"/>
      <c r="K5" s="98" t="s">
        <v>497</v>
      </c>
      <c r="L5" s="193"/>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85" customFormat="1" ht="21" customHeight="1" thickBot="1">
      <c r="A6" s="481" t="s">
        <v>189</v>
      </c>
      <c r="B6" s="488" t="s">
        <v>225</v>
      </c>
      <c r="C6" s="488"/>
      <c r="D6" s="488"/>
      <c r="E6" s="488"/>
      <c r="F6" s="488"/>
      <c r="G6" s="488"/>
      <c r="H6" s="488"/>
      <c r="I6" s="488"/>
      <c r="J6" s="488"/>
      <c r="K6" s="483" t="s">
        <v>507</v>
      </c>
      <c r="L6" s="183"/>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row>
    <row r="7" spans="1:57" s="16" customFormat="1" ht="21" customHeight="1" thickBot="1">
      <c r="A7" s="487"/>
      <c r="B7" s="416" t="s">
        <v>529</v>
      </c>
      <c r="C7" s="416"/>
      <c r="D7" s="416"/>
      <c r="E7" s="416" t="s">
        <v>538</v>
      </c>
      <c r="F7" s="416"/>
      <c r="G7" s="416"/>
      <c r="H7" s="418" t="s">
        <v>539</v>
      </c>
      <c r="I7" s="418"/>
      <c r="J7" s="418"/>
      <c r="K7" s="489"/>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04" customFormat="1" ht="27" customHeight="1">
      <c r="A8" s="482"/>
      <c r="B8" s="302" t="s">
        <v>594</v>
      </c>
      <c r="C8" s="302" t="s">
        <v>593</v>
      </c>
      <c r="D8" s="302" t="s">
        <v>592</v>
      </c>
      <c r="E8" s="302" t="s">
        <v>594</v>
      </c>
      <c r="F8" s="302" t="s">
        <v>593</v>
      </c>
      <c r="G8" s="302" t="s">
        <v>592</v>
      </c>
      <c r="H8" s="302" t="s">
        <v>594</v>
      </c>
      <c r="I8" s="302" t="s">
        <v>593</v>
      </c>
      <c r="J8" s="302" t="s">
        <v>592</v>
      </c>
      <c r="K8" s="484"/>
      <c r="L8" s="25"/>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c r="BD8" s="203"/>
      <c r="BE8" s="203"/>
    </row>
    <row r="9" spans="1:57" s="206" customFormat="1" ht="23.25" customHeight="1" thickBot="1">
      <c r="A9" s="81" t="s">
        <v>348</v>
      </c>
      <c r="B9" s="99">
        <v>858</v>
      </c>
      <c r="C9" s="99">
        <v>503</v>
      </c>
      <c r="D9" s="50">
        <f t="shared" ref="D9:D17" si="0">B9+C9</f>
        <v>1361</v>
      </c>
      <c r="E9" s="99">
        <v>1078</v>
      </c>
      <c r="F9" s="99">
        <v>317</v>
      </c>
      <c r="G9" s="50">
        <f t="shared" ref="G9:G17" si="1">E9+F9</f>
        <v>1395</v>
      </c>
      <c r="H9" s="50">
        <f t="shared" ref="H9:I17" si="2">(B9+E9)</f>
        <v>1936</v>
      </c>
      <c r="I9" s="50">
        <f t="shared" si="2"/>
        <v>820</v>
      </c>
      <c r="J9" s="50">
        <f>SUM(H9:I9)</f>
        <v>2756</v>
      </c>
      <c r="K9" s="257" t="s">
        <v>190</v>
      </c>
      <c r="L9" s="28"/>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row>
    <row r="10" spans="1:57" s="204" customFormat="1" ht="23.25" customHeight="1" thickBot="1">
      <c r="A10" s="82" t="s">
        <v>349</v>
      </c>
      <c r="B10" s="100">
        <v>10</v>
      </c>
      <c r="C10" s="100">
        <v>23</v>
      </c>
      <c r="D10" s="155">
        <f t="shared" si="0"/>
        <v>33</v>
      </c>
      <c r="E10" s="100">
        <v>93</v>
      </c>
      <c r="F10" s="100">
        <v>23</v>
      </c>
      <c r="G10" s="155">
        <f t="shared" si="1"/>
        <v>116</v>
      </c>
      <c r="H10" s="306">
        <f t="shared" si="2"/>
        <v>103</v>
      </c>
      <c r="I10" s="306">
        <f t="shared" si="2"/>
        <v>46</v>
      </c>
      <c r="J10" s="306">
        <f t="shared" ref="J10:J17" si="3">SUM(H10:I10)</f>
        <v>149</v>
      </c>
      <c r="K10" s="260" t="s">
        <v>27</v>
      </c>
      <c r="L10" s="25"/>
      <c r="M10" s="203"/>
      <c r="N10" s="203"/>
      <c r="O10" s="203"/>
      <c r="P10" s="203"/>
      <c r="Q10" s="203"/>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03"/>
      <c r="BB10" s="203"/>
      <c r="BC10" s="203"/>
      <c r="BD10" s="203"/>
      <c r="BE10" s="203"/>
    </row>
    <row r="11" spans="1:57" s="206" customFormat="1" ht="23.25" customHeight="1" thickBot="1">
      <c r="A11" s="83" t="s">
        <v>350</v>
      </c>
      <c r="B11" s="101">
        <v>4</v>
      </c>
      <c r="C11" s="101">
        <v>10</v>
      </c>
      <c r="D11" s="50">
        <f t="shared" si="0"/>
        <v>14</v>
      </c>
      <c r="E11" s="101">
        <v>10</v>
      </c>
      <c r="F11" s="101">
        <v>16</v>
      </c>
      <c r="G11" s="50">
        <f t="shared" si="1"/>
        <v>26</v>
      </c>
      <c r="H11" s="51">
        <f t="shared" si="2"/>
        <v>14</v>
      </c>
      <c r="I11" s="51">
        <f t="shared" si="2"/>
        <v>26</v>
      </c>
      <c r="J11" s="51">
        <f t="shared" si="3"/>
        <v>40</v>
      </c>
      <c r="K11" s="259" t="s">
        <v>28</v>
      </c>
      <c r="L11" s="28"/>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row>
    <row r="12" spans="1:57" s="204" customFormat="1" ht="23.25" customHeight="1" thickBot="1">
      <c r="A12" s="82" t="s">
        <v>351</v>
      </c>
      <c r="B12" s="100">
        <v>178</v>
      </c>
      <c r="C12" s="100">
        <v>156</v>
      </c>
      <c r="D12" s="155">
        <f t="shared" si="0"/>
        <v>334</v>
      </c>
      <c r="E12" s="100">
        <v>92</v>
      </c>
      <c r="F12" s="100">
        <v>99</v>
      </c>
      <c r="G12" s="155">
        <f t="shared" si="1"/>
        <v>191</v>
      </c>
      <c r="H12" s="306">
        <f t="shared" si="2"/>
        <v>270</v>
      </c>
      <c r="I12" s="306">
        <f t="shared" si="2"/>
        <v>255</v>
      </c>
      <c r="J12" s="306">
        <f t="shared" si="3"/>
        <v>525</v>
      </c>
      <c r="K12" s="260" t="s">
        <v>29</v>
      </c>
      <c r="L12" s="25"/>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03"/>
      <c r="BB12" s="203"/>
      <c r="BC12" s="203"/>
      <c r="BD12" s="203"/>
      <c r="BE12" s="203"/>
    </row>
    <row r="13" spans="1:57" s="206" customFormat="1" ht="23.25" customHeight="1" thickBot="1">
      <c r="A13" s="83" t="s">
        <v>404</v>
      </c>
      <c r="B13" s="101">
        <v>123</v>
      </c>
      <c r="C13" s="101">
        <v>103</v>
      </c>
      <c r="D13" s="50">
        <f t="shared" si="0"/>
        <v>226</v>
      </c>
      <c r="E13" s="101">
        <v>201</v>
      </c>
      <c r="F13" s="101">
        <v>147</v>
      </c>
      <c r="G13" s="50">
        <f t="shared" si="1"/>
        <v>348</v>
      </c>
      <c r="H13" s="51">
        <f t="shared" si="2"/>
        <v>324</v>
      </c>
      <c r="I13" s="51">
        <f t="shared" si="2"/>
        <v>250</v>
      </c>
      <c r="J13" s="51">
        <f t="shared" si="3"/>
        <v>574</v>
      </c>
      <c r="K13" s="259" t="s">
        <v>191</v>
      </c>
      <c r="L13" s="28"/>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row>
    <row r="14" spans="1:57" s="204" customFormat="1" ht="23.25" customHeight="1" thickBot="1">
      <c r="A14" s="82" t="s">
        <v>405</v>
      </c>
      <c r="B14" s="100">
        <v>5</v>
      </c>
      <c r="C14" s="100">
        <v>20</v>
      </c>
      <c r="D14" s="155">
        <f t="shared" si="0"/>
        <v>25</v>
      </c>
      <c r="E14" s="100">
        <v>10</v>
      </c>
      <c r="F14" s="100">
        <v>20</v>
      </c>
      <c r="G14" s="155">
        <f t="shared" si="1"/>
        <v>30</v>
      </c>
      <c r="H14" s="306">
        <f t="shared" si="2"/>
        <v>15</v>
      </c>
      <c r="I14" s="306">
        <f t="shared" si="2"/>
        <v>40</v>
      </c>
      <c r="J14" s="306">
        <f t="shared" si="3"/>
        <v>55</v>
      </c>
      <c r="K14" s="260" t="s">
        <v>406</v>
      </c>
      <c r="L14" s="25"/>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c r="BD14" s="203"/>
      <c r="BE14" s="203"/>
    </row>
    <row r="15" spans="1:57" s="206" customFormat="1" ht="23.25" customHeight="1" thickBot="1">
      <c r="A15" s="83" t="s">
        <v>352</v>
      </c>
      <c r="B15" s="101">
        <v>70</v>
      </c>
      <c r="C15" s="101">
        <v>43</v>
      </c>
      <c r="D15" s="50">
        <f t="shared" si="0"/>
        <v>113</v>
      </c>
      <c r="E15" s="101">
        <v>237</v>
      </c>
      <c r="F15" s="101">
        <v>55</v>
      </c>
      <c r="G15" s="50">
        <f t="shared" si="1"/>
        <v>292</v>
      </c>
      <c r="H15" s="51">
        <f t="shared" si="2"/>
        <v>307</v>
      </c>
      <c r="I15" s="51">
        <f t="shared" si="2"/>
        <v>98</v>
      </c>
      <c r="J15" s="51">
        <f t="shared" si="3"/>
        <v>405</v>
      </c>
      <c r="K15" s="259" t="s">
        <v>30</v>
      </c>
      <c r="L15" s="28"/>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row>
    <row r="16" spans="1:57" s="204" customFormat="1" ht="23.25" customHeight="1" thickBot="1">
      <c r="A16" s="82" t="s">
        <v>353</v>
      </c>
      <c r="B16" s="100">
        <v>15</v>
      </c>
      <c r="C16" s="100">
        <v>20</v>
      </c>
      <c r="D16" s="155">
        <f t="shared" si="0"/>
        <v>35</v>
      </c>
      <c r="E16" s="100">
        <v>23</v>
      </c>
      <c r="F16" s="100">
        <v>21</v>
      </c>
      <c r="G16" s="155">
        <f t="shared" si="1"/>
        <v>44</v>
      </c>
      <c r="H16" s="306">
        <f t="shared" si="2"/>
        <v>38</v>
      </c>
      <c r="I16" s="306">
        <f t="shared" si="2"/>
        <v>41</v>
      </c>
      <c r="J16" s="306">
        <f t="shared" si="3"/>
        <v>79</v>
      </c>
      <c r="K16" s="260" t="s">
        <v>31</v>
      </c>
      <c r="L16" s="25"/>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row>
    <row r="17" spans="1:57" s="207" customFormat="1" ht="23.25" customHeight="1">
      <c r="A17" s="208" t="s">
        <v>415</v>
      </c>
      <c r="B17" s="344">
        <v>65</v>
      </c>
      <c r="C17" s="344">
        <v>49</v>
      </c>
      <c r="D17" s="201">
        <f t="shared" si="0"/>
        <v>114</v>
      </c>
      <c r="E17" s="344">
        <v>126</v>
      </c>
      <c r="F17" s="344">
        <v>22</v>
      </c>
      <c r="G17" s="201">
        <f t="shared" si="1"/>
        <v>148</v>
      </c>
      <c r="H17" s="201">
        <f t="shared" si="2"/>
        <v>191</v>
      </c>
      <c r="I17" s="201">
        <f t="shared" si="2"/>
        <v>71</v>
      </c>
      <c r="J17" s="201">
        <f t="shared" si="3"/>
        <v>262</v>
      </c>
      <c r="K17" s="265" t="s">
        <v>416</v>
      </c>
      <c r="L17" s="25"/>
      <c r="M17" s="203"/>
      <c r="N17" s="203"/>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row>
    <row r="18" spans="1:57" ht="22.5" customHeight="1">
      <c r="A18" s="333" t="s">
        <v>45</v>
      </c>
      <c r="B18" s="194">
        <f>SUM(B9:B17)</f>
        <v>1328</v>
      </c>
      <c r="C18" s="194">
        <f t="shared" ref="C18:J18" si="4">SUM(C9:C17)</f>
        <v>927</v>
      </c>
      <c r="D18" s="43">
        <f t="shared" ref="D18" si="5">B18+C18</f>
        <v>2255</v>
      </c>
      <c r="E18" s="194">
        <f t="shared" si="4"/>
        <v>1870</v>
      </c>
      <c r="F18" s="194">
        <f t="shared" si="4"/>
        <v>720</v>
      </c>
      <c r="G18" s="43">
        <f t="shared" ref="G18" si="6">E18+F18</f>
        <v>2590</v>
      </c>
      <c r="H18" s="194">
        <f t="shared" si="4"/>
        <v>3198</v>
      </c>
      <c r="I18" s="194">
        <f t="shared" si="4"/>
        <v>1647</v>
      </c>
      <c r="J18" s="194">
        <f t="shared" si="4"/>
        <v>4845</v>
      </c>
      <c r="K18" s="334" t="s">
        <v>46</v>
      </c>
    </row>
    <row r="19" spans="1:57" ht="54.75" customHeight="1">
      <c r="A19" s="494" t="s">
        <v>631</v>
      </c>
      <c r="B19" s="494"/>
      <c r="C19" s="494"/>
      <c r="D19" s="494"/>
      <c r="E19" s="494"/>
      <c r="F19" s="493" t="s">
        <v>420</v>
      </c>
      <c r="G19" s="493"/>
      <c r="H19" s="493"/>
      <c r="I19" s="493"/>
      <c r="J19" s="493"/>
      <c r="K19" s="493"/>
    </row>
    <row r="22" spans="1:57" ht="20.100000000000001" customHeight="1">
      <c r="B22" s="196"/>
      <c r="C22" s="196"/>
      <c r="D22" s="196"/>
      <c r="E22" s="196"/>
      <c r="F22" s="196"/>
      <c r="G22" s="196"/>
      <c r="H22" s="196"/>
      <c r="I22" s="196"/>
      <c r="J22" s="196"/>
    </row>
    <row r="23" spans="1:57" ht="20.100000000000001" customHeight="1">
      <c r="B23" s="196"/>
      <c r="C23" s="196"/>
      <c r="D23" s="196"/>
      <c r="E23" s="196"/>
      <c r="F23" s="196"/>
      <c r="G23" s="196"/>
      <c r="H23" s="196"/>
      <c r="I23" s="196"/>
      <c r="J23" s="196"/>
    </row>
    <row r="24" spans="1:57" ht="20.100000000000001" customHeight="1">
      <c r="B24" s="196"/>
      <c r="C24" s="196"/>
      <c r="D24" s="196"/>
      <c r="E24" s="196"/>
      <c r="F24" s="196"/>
      <c r="G24" s="196"/>
      <c r="H24" s="196"/>
      <c r="I24" s="196"/>
      <c r="J24" s="196"/>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6"/>
  <sheetViews>
    <sheetView rightToLeft="1" view="pageBreakPreview" zoomScaleNormal="100" zoomScaleSheetLayoutView="100" workbookViewId="0">
      <selection activeCell="S22" sqref="S22"/>
    </sheetView>
  </sheetViews>
  <sheetFormatPr defaultColWidth="9.140625" defaultRowHeight="20.100000000000001" customHeight="1"/>
  <cols>
    <col min="1" max="1" width="21.5703125" style="189" customWidth="1"/>
    <col min="2" max="13" width="7.85546875" style="189" customWidth="1"/>
    <col min="14" max="14" width="23" style="189" customWidth="1"/>
    <col min="15" max="15" width="9.140625" style="25"/>
    <col min="16" max="60" width="9.140625" style="26"/>
    <col min="61" max="16384" width="9.140625" style="12"/>
  </cols>
  <sheetData>
    <row r="1" spans="1:60" s="182" customFormat="1" ht="41.25" customHeight="1">
      <c r="A1" s="480" t="s">
        <v>482</v>
      </c>
      <c r="B1" s="411"/>
      <c r="C1" s="411"/>
      <c r="D1" s="411"/>
      <c r="E1" s="411"/>
      <c r="F1" s="411"/>
      <c r="G1" s="411"/>
      <c r="H1" s="411"/>
      <c r="I1" s="411"/>
      <c r="J1" s="411"/>
      <c r="K1" s="411"/>
      <c r="L1" s="411"/>
      <c r="M1" s="411"/>
      <c r="N1" s="411"/>
      <c r="O1" s="25"/>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row>
    <row r="2" spans="1:60" s="182" customFormat="1" ht="12.75" customHeight="1">
      <c r="A2" s="462" t="s">
        <v>516</v>
      </c>
      <c r="B2" s="462"/>
      <c r="C2" s="462"/>
      <c r="D2" s="462"/>
      <c r="E2" s="462"/>
      <c r="F2" s="462"/>
      <c r="G2" s="462"/>
      <c r="H2" s="462"/>
      <c r="I2" s="462"/>
      <c r="J2" s="462"/>
      <c r="K2" s="462"/>
      <c r="L2" s="462"/>
      <c r="M2" s="462"/>
      <c r="N2" s="462"/>
      <c r="O2" s="25"/>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row>
    <row r="3" spans="1:60" s="182" customFormat="1" ht="36" customHeight="1">
      <c r="A3" s="412" t="s">
        <v>483</v>
      </c>
      <c r="B3" s="413"/>
      <c r="C3" s="413"/>
      <c r="D3" s="413"/>
      <c r="E3" s="413"/>
      <c r="F3" s="413"/>
      <c r="G3" s="413"/>
      <c r="H3" s="413"/>
      <c r="I3" s="413"/>
      <c r="J3" s="413"/>
      <c r="K3" s="413"/>
      <c r="L3" s="413"/>
      <c r="M3" s="413"/>
      <c r="N3" s="413"/>
      <c r="O3" s="25"/>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row>
    <row r="4" spans="1:60" s="182" customFormat="1" ht="14.25" customHeight="1">
      <c r="A4" s="413" t="s">
        <v>516</v>
      </c>
      <c r="B4" s="413"/>
      <c r="C4" s="413"/>
      <c r="D4" s="413"/>
      <c r="E4" s="413"/>
      <c r="F4" s="413"/>
      <c r="G4" s="413"/>
      <c r="H4" s="413"/>
      <c r="I4" s="413"/>
      <c r="J4" s="413"/>
      <c r="K4" s="413"/>
      <c r="L4" s="413"/>
      <c r="M4" s="413"/>
      <c r="N4" s="413"/>
      <c r="O4" s="25"/>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row>
    <row r="5" spans="1:60" s="185" customFormat="1" ht="12.75" customHeight="1">
      <c r="A5" s="96" t="s">
        <v>498</v>
      </c>
      <c r="B5" s="97"/>
      <c r="C5" s="97"/>
      <c r="D5" s="97"/>
      <c r="E5" s="97"/>
      <c r="F5" s="97"/>
      <c r="G5" s="97"/>
      <c r="H5" s="97"/>
      <c r="I5" s="97"/>
      <c r="J5" s="97"/>
      <c r="K5" s="97"/>
      <c r="L5" s="97"/>
      <c r="M5" s="97"/>
      <c r="N5" s="98" t="s">
        <v>499</v>
      </c>
      <c r="O5" s="183"/>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row>
    <row r="6" spans="1:60" s="16" customFormat="1" ht="23.25" customHeight="1" thickBot="1">
      <c r="A6" s="481" t="s">
        <v>236</v>
      </c>
      <c r="B6" s="459">
        <v>2015</v>
      </c>
      <c r="C6" s="460"/>
      <c r="D6" s="461"/>
      <c r="E6" s="459">
        <v>2016</v>
      </c>
      <c r="F6" s="460"/>
      <c r="G6" s="461"/>
      <c r="H6" s="478" t="s">
        <v>654</v>
      </c>
      <c r="I6" s="478"/>
      <c r="J6" s="479"/>
      <c r="K6" s="478" t="s">
        <v>517</v>
      </c>
      <c r="L6" s="478"/>
      <c r="M6" s="479"/>
      <c r="N6" s="483" t="s">
        <v>192</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c r="A7" s="482"/>
      <c r="B7" s="302" t="s">
        <v>594</v>
      </c>
      <c r="C7" s="302" t="s">
        <v>593</v>
      </c>
      <c r="D7" s="302" t="s">
        <v>592</v>
      </c>
      <c r="E7" s="302" t="s">
        <v>594</v>
      </c>
      <c r="F7" s="302" t="s">
        <v>593</v>
      </c>
      <c r="G7" s="302" t="s">
        <v>592</v>
      </c>
      <c r="H7" s="302" t="s">
        <v>594</v>
      </c>
      <c r="I7" s="302" t="s">
        <v>593</v>
      </c>
      <c r="J7" s="302" t="s">
        <v>592</v>
      </c>
      <c r="K7" s="302" t="s">
        <v>594</v>
      </c>
      <c r="L7" s="302" t="s">
        <v>593</v>
      </c>
      <c r="M7" s="302" t="s">
        <v>592</v>
      </c>
      <c r="N7" s="484"/>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1" customHeight="1" thickBot="1">
      <c r="A8" s="81" t="s">
        <v>366</v>
      </c>
      <c r="B8" s="197">
        <v>40</v>
      </c>
      <c r="C8" s="197">
        <v>34</v>
      </c>
      <c r="D8" s="50">
        <f>B8+C8</f>
        <v>74</v>
      </c>
      <c r="E8" s="197">
        <v>13</v>
      </c>
      <c r="F8" s="197">
        <v>8</v>
      </c>
      <c r="G8" s="50">
        <f>E8+F8</f>
        <v>21</v>
      </c>
      <c r="H8" s="197">
        <v>49</v>
      </c>
      <c r="I8" s="197">
        <v>24</v>
      </c>
      <c r="J8" s="50">
        <f>H8+I8</f>
        <v>73</v>
      </c>
      <c r="K8" s="190">
        <v>27</v>
      </c>
      <c r="L8" s="190">
        <v>14</v>
      </c>
      <c r="M8" s="50">
        <f>K8+L8</f>
        <v>41</v>
      </c>
      <c r="N8" s="257" t="s">
        <v>427</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1" customHeight="1" thickBot="1">
      <c r="A9" s="82" t="s">
        <v>428</v>
      </c>
      <c r="B9" s="198">
        <v>35</v>
      </c>
      <c r="C9" s="198">
        <v>23</v>
      </c>
      <c r="D9" s="155">
        <f t="shared" ref="D9:D24" si="0">B9+C9</f>
        <v>58</v>
      </c>
      <c r="E9" s="198">
        <v>36</v>
      </c>
      <c r="F9" s="198">
        <v>28</v>
      </c>
      <c r="G9" s="155">
        <f t="shared" ref="G9:G24" si="1">E9+F9</f>
        <v>64</v>
      </c>
      <c r="H9" s="198">
        <v>34</v>
      </c>
      <c r="I9" s="198">
        <v>20</v>
      </c>
      <c r="J9" s="155">
        <f t="shared" ref="J9:J24" si="2">H9+I9</f>
        <v>54</v>
      </c>
      <c r="K9" s="159">
        <v>37</v>
      </c>
      <c r="L9" s="159">
        <v>24</v>
      </c>
      <c r="M9" s="155">
        <f t="shared" ref="M9:M24" si="3">K9+L9</f>
        <v>61</v>
      </c>
      <c r="N9" s="260" t="s">
        <v>569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1" customHeight="1" thickBot="1">
      <c r="A10" s="83" t="s">
        <v>429</v>
      </c>
      <c r="B10" s="199">
        <v>2</v>
      </c>
      <c r="C10" s="199">
        <v>1</v>
      </c>
      <c r="D10" s="50">
        <f t="shared" si="0"/>
        <v>3</v>
      </c>
      <c r="E10" s="199">
        <v>2</v>
      </c>
      <c r="F10" s="199">
        <v>2</v>
      </c>
      <c r="G10" s="50">
        <f t="shared" si="1"/>
        <v>4</v>
      </c>
      <c r="H10" s="199">
        <v>3</v>
      </c>
      <c r="I10" s="199">
        <v>1</v>
      </c>
      <c r="J10" s="50">
        <f t="shared" si="2"/>
        <v>4</v>
      </c>
      <c r="K10" s="190">
        <v>2</v>
      </c>
      <c r="L10" s="190">
        <v>0</v>
      </c>
      <c r="M10" s="50">
        <f t="shared" si="3"/>
        <v>2</v>
      </c>
      <c r="N10" s="259" t="s">
        <v>570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4.75" customHeight="1" thickBot="1">
      <c r="A11" s="82" t="s">
        <v>430</v>
      </c>
      <c r="B11" s="198">
        <v>17</v>
      </c>
      <c r="C11" s="198">
        <v>14</v>
      </c>
      <c r="D11" s="155">
        <f t="shared" si="0"/>
        <v>31</v>
      </c>
      <c r="E11" s="198">
        <v>43</v>
      </c>
      <c r="F11" s="198">
        <v>59</v>
      </c>
      <c r="G11" s="155">
        <f t="shared" si="1"/>
        <v>102</v>
      </c>
      <c r="H11" s="198">
        <v>39</v>
      </c>
      <c r="I11" s="198">
        <v>40</v>
      </c>
      <c r="J11" s="155">
        <f t="shared" si="2"/>
        <v>79</v>
      </c>
      <c r="K11" s="159">
        <v>39</v>
      </c>
      <c r="L11" s="159">
        <v>40</v>
      </c>
      <c r="M11" s="155">
        <f t="shared" si="3"/>
        <v>79</v>
      </c>
      <c r="N11" s="260" t="s">
        <v>597</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4.75" customHeight="1" thickBot="1">
      <c r="A12" s="83" t="s">
        <v>431</v>
      </c>
      <c r="B12" s="199">
        <v>0</v>
      </c>
      <c r="C12" s="199">
        <v>5</v>
      </c>
      <c r="D12" s="50">
        <f t="shared" si="0"/>
        <v>5</v>
      </c>
      <c r="E12" s="199">
        <v>3</v>
      </c>
      <c r="F12" s="199">
        <v>4</v>
      </c>
      <c r="G12" s="50">
        <f t="shared" si="1"/>
        <v>7</v>
      </c>
      <c r="H12" s="199">
        <v>3</v>
      </c>
      <c r="I12" s="199">
        <v>3</v>
      </c>
      <c r="J12" s="50">
        <f t="shared" si="2"/>
        <v>6</v>
      </c>
      <c r="K12" s="190">
        <v>2</v>
      </c>
      <c r="L12" s="190">
        <v>5</v>
      </c>
      <c r="M12" s="50">
        <f t="shared" si="3"/>
        <v>7</v>
      </c>
      <c r="N12" s="259" t="s">
        <v>598</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1" customHeight="1" thickBot="1">
      <c r="A13" s="82" t="s">
        <v>432</v>
      </c>
      <c r="B13" s="198">
        <v>6</v>
      </c>
      <c r="C13" s="198">
        <v>13</v>
      </c>
      <c r="D13" s="155">
        <f t="shared" si="0"/>
        <v>19</v>
      </c>
      <c r="E13" s="198">
        <v>24</v>
      </c>
      <c r="F13" s="198">
        <v>34</v>
      </c>
      <c r="G13" s="155">
        <f t="shared" si="1"/>
        <v>58</v>
      </c>
      <c r="H13" s="198">
        <v>36</v>
      </c>
      <c r="I13" s="198">
        <v>24</v>
      </c>
      <c r="J13" s="155">
        <f t="shared" si="2"/>
        <v>60</v>
      </c>
      <c r="K13" s="159">
        <v>31</v>
      </c>
      <c r="L13" s="159">
        <v>42</v>
      </c>
      <c r="M13" s="155">
        <f t="shared" si="3"/>
        <v>73</v>
      </c>
      <c r="N13" s="260" t="s">
        <v>599</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1" customHeight="1" thickBot="1">
      <c r="A14" s="83" t="s">
        <v>433</v>
      </c>
      <c r="B14" s="199">
        <v>0</v>
      </c>
      <c r="C14" s="199">
        <v>2</v>
      </c>
      <c r="D14" s="50">
        <f t="shared" si="0"/>
        <v>2</v>
      </c>
      <c r="E14" s="199">
        <v>0</v>
      </c>
      <c r="F14" s="199">
        <v>3</v>
      </c>
      <c r="G14" s="50">
        <f t="shared" si="1"/>
        <v>3</v>
      </c>
      <c r="H14" s="199">
        <v>0</v>
      </c>
      <c r="I14" s="199">
        <v>3</v>
      </c>
      <c r="J14" s="50">
        <f t="shared" si="2"/>
        <v>3</v>
      </c>
      <c r="K14" s="190">
        <v>0</v>
      </c>
      <c r="L14" s="190">
        <v>2</v>
      </c>
      <c r="M14" s="50">
        <f t="shared" si="3"/>
        <v>2</v>
      </c>
      <c r="N14" s="259" t="s">
        <v>600</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30" customFormat="1" ht="21" customHeight="1" thickBot="1">
      <c r="A15" s="82" t="s">
        <v>434</v>
      </c>
      <c r="B15" s="198">
        <v>5</v>
      </c>
      <c r="C15" s="198">
        <v>6</v>
      </c>
      <c r="D15" s="155">
        <f t="shared" si="0"/>
        <v>11</v>
      </c>
      <c r="E15" s="198">
        <v>5</v>
      </c>
      <c r="F15" s="198">
        <v>5</v>
      </c>
      <c r="G15" s="155">
        <f t="shared" si="1"/>
        <v>10</v>
      </c>
      <c r="H15" s="198">
        <v>20</v>
      </c>
      <c r="I15" s="198">
        <v>6</v>
      </c>
      <c r="J15" s="155">
        <f t="shared" si="2"/>
        <v>26</v>
      </c>
      <c r="K15" s="159">
        <v>20</v>
      </c>
      <c r="L15" s="159">
        <v>6</v>
      </c>
      <c r="M15" s="155">
        <f t="shared" si="3"/>
        <v>26</v>
      </c>
      <c r="N15" s="260" t="s">
        <v>571</v>
      </c>
      <c r="O15" s="28"/>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row>
    <row r="16" spans="1:60" s="27" customFormat="1" ht="21" customHeight="1" thickBot="1">
      <c r="A16" s="83" t="s">
        <v>561</v>
      </c>
      <c r="B16" s="199">
        <v>10</v>
      </c>
      <c r="C16" s="199">
        <v>2</v>
      </c>
      <c r="D16" s="50">
        <f t="shared" si="0"/>
        <v>12</v>
      </c>
      <c r="E16" s="199">
        <v>5</v>
      </c>
      <c r="F16" s="199">
        <v>1</v>
      </c>
      <c r="G16" s="50">
        <f t="shared" si="1"/>
        <v>6</v>
      </c>
      <c r="H16" s="199">
        <v>9</v>
      </c>
      <c r="I16" s="199">
        <v>0</v>
      </c>
      <c r="J16" s="50">
        <f t="shared" si="2"/>
        <v>9</v>
      </c>
      <c r="K16" s="190">
        <v>9</v>
      </c>
      <c r="L16" s="190">
        <v>0</v>
      </c>
      <c r="M16" s="50">
        <f t="shared" si="3"/>
        <v>9</v>
      </c>
      <c r="N16" s="259" t="s">
        <v>596</v>
      </c>
      <c r="O16" s="25"/>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row>
    <row r="17" spans="1:63" s="30" customFormat="1" ht="21" customHeight="1" thickBot="1">
      <c r="A17" s="82" t="s">
        <v>562</v>
      </c>
      <c r="B17" s="198">
        <v>12</v>
      </c>
      <c r="C17" s="198">
        <v>3</v>
      </c>
      <c r="D17" s="155">
        <f t="shared" si="0"/>
        <v>15</v>
      </c>
      <c r="E17" s="198">
        <v>2</v>
      </c>
      <c r="F17" s="198">
        <v>1</v>
      </c>
      <c r="G17" s="155">
        <f t="shared" si="1"/>
        <v>3</v>
      </c>
      <c r="H17" s="198">
        <v>8</v>
      </c>
      <c r="I17" s="198">
        <v>2</v>
      </c>
      <c r="J17" s="155">
        <f t="shared" si="2"/>
        <v>10</v>
      </c>
      <c r="K17" s="159">
        <v>6</v>
      </c>
      <c r="L17" s="159">
        <v>1</v>
      </c>
      <c r="M17" s="155">
        <f t="shared" si="3"/>
        <v>7</v>
      </c>
      <c r="N17" s="260" t="s">
        <v>572</v>
      </c>
      <c r="O17" s="28"/>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row>
    <row r="18" spans="1:63" s="27" customFormat="1" ht="24.75" customHeight="1" thickBot="1">
      <c r="A18" s="83" t="s">
        <v>435</v>
      </c>
      <c r="B18" s="199">
        <v>0</v>
      </c>
      <c r="C18" s="199">
        <v>7</v>
      </c>
      <c r="D18" s="50">
        <f t="shared" si="0"/>
        <v>7</v>
      </c>
      <c r="E18" s="199">
        <v>0</v>
      </c>
      <c r="F18" s="199">
        <v>0</v>
      </c>
      <c r="G18" s="50">
        <f t="shared" si="1"/>
        <v>0</v>
      </c>
      <c r="H18" s="199">
        <v>0</v>
      </c>
      <c r="I18" s="199">
        <v>0</v>
      </c>
      <c r="J18" s="50">
        <f t="shared" si="2"/>
        <v>0</v>
      </c>
      <c r="K18" s="190">
        <v>0</v>
      </c>
      <c r="L18" s="190">
        <v>6</v>
      </c>
      <c r="M18" s="50">
        <f t="shared" si="3"/>
        <v>6</v>
      </c>
      <c r="N18" s="259" t="s">
        <v>573</v>
      </c>
      <c r="O18" s="25"/>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row>
    <row r="19" spans="1:63" s="27" customFormat="1" ht="21" customHeight="1" thickBot="1">
      <c r="A19" s="82" t="s">
        <v>563</v>
      </c>
      <c r="B19" s="198">
        <v>1</v>
      </c>
      <c r="C19" s="198">
        <v>3</v>
      </c>
      <c r="D19" s="155">
        <f t="shared" si="0"/>
        <v>4</v>
      </c>
      <c r="E19" s="198">
        <v>2</v>
      </c>
      <c r="F19" s="198">
        <v>3</v>
      </c>
      <c r="G19" s="155">
        <f t="shared" si="1"/>
        <v>5</v>
      </c>
      <c r="H19" s="198">
        <v>1</v>
      </c>
      <c r="I19" s="198">
        <v>6</v>
      </c>
      <c r="J19" s="155">
        <f t="shared" si="2"/>
        <v>7</v>
      </c>
      <c r="K19" s="159">
        <v>1</v>
      </c>
      <c r="L19" s="159">
        <v>4</v>
      </c>
      <c r="M19" s="155">
        <f t="shared" si="3"/>
        <v>5</v>
      </c>
      <c r="N19" s="260" t="s">
        <v>574</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3" s="30" customFormat="1" ht="21" customHeight="1" thickBot="1">
      <c r="A20" s="83" t="s">
        <v>436</v>
      </c>
      <c r="B20" s="199">
        <v>226</v>
      </c>
      <c r="C20" s="199">
        <v>612</v>
      </c>
      <c r="D20" s="50">
        <f t="shared" si="0"/>
        <v>838</v>
      </c>
      <c r="E20" s="199">
        <v>209</v>
      </c>
      <c r="F20" s="199">
        <v>444</v>
      </c>
      <c r="G20" s="50">
        <f t="shared" si="1"/>
        <v>653</v>
      </c>
      <c r="H20" s="199">
        <v>239</v>
      </c>
      <c r="I20" s="199">
        <v>739</v>
      </c>
      <c r="J20" s="50">
        <f t="shared" si="2"/>
        <v>978</v>
      </c>
      <c r="K20" s="190">
        <v>254</v>
      </c>
      <c r="L20" s="190">
        <v>736</v>
      </c>
      <c r="M20" s="50">
        <f t="shared" si="3"/>
        <v>990</v>
      </c>
      <c r="N20" s="259" t="s">
        <v>437</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3" s="30" customFormat="1" ht="24.75" customHeight="1" thickBot="1">
      <c r="A21" s="82" t="s">
        <v>568</v>
      </c>
      <c r="B21" s="198">
        <v>4</v>
      </c>
      <c r="C21" s="198">
        <v>10</v>
      </c>
      <c r="D21" s="155">
        <f t="shared" si="0"/>
        <v>14</v>
      </c>
      <c r="E21" s="198">
        <v>3</v>
      </c>
      <c r="F21" s="198">
        <v>7</v>
      </c>
      <c r="G21" s="155">
        <f t="shared" si="1"/>
        <v>10</v>
      </c>
      <c r="H21" s="198">
        <v>8</v>
      </c>
      <c r="I21" s="198">
        <v>11</v>
      </c>
      <c r="J21" s="155">
        <f t="shared" si="2"/>
        <v>19</v>
      </c>
      <c r="K21" s="159">
        <v>8</v>
      </c>
      <c r="L21" s="159">
        <v>11</v>
      </c>
      <c r="M21" s="155">
        <f t="shared" si="3"/>
        <v>19</v>
      </c>
      <c r="N21" s="260" t="s">
        <v>601</v>
      </c>
      <c r="O21" s="28"/>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row>
    <row r="22" spans="1:63" s="27" customFormat="1" ht="21" customHeight="1" thickBot="1">
      <c r="A22" s="83" t="s">
        <v>438</v>
      </c>
      <c r="B22" s="199">
        <v>4</v>
      </c>
      <c r="C22" s="199">
        <v>21</v>
      </c>
      <c r="D22" s="50">
        <f t="shared" si="0"/>
        <v>25</v>
      </c>
      <c r="E22" s="199">
        <v>6</v>
      </c>
      <c r="F22" s="199">
        <v>18</v>
      </c>
      <c r="G22" s="50">
        <f t="shared" si="1"/>
        <v>24</v>
      </c>
      <c r="H22" s="199">
        <v>1</v>
      </c>
      <c r="I22" s="199">
        <v>25</v>
      </c>
      <c r="J22" s="50">
        <f t="shared" si="2"/>
        <v>26</v>
      </c>
      <c r="K22" s="190">
        <v>15</v>
      </c>
      <c r="L22" s="190">
        <v>33</v>
      </c>
      <c r="M22" s="50">
        <f t="shared" si="3"/>
        <v>48</v>
      </c>
      <c r="N22" s="259" t="s">
        <v>193</v>
      </c>
      <c r="O22" s="25"/>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row>
    <row r="23" spans="1:63" s="27" customFormat="1" ht="21" customHeight="1" thickBot="1">
      <c r="A23" s="131" t="s">
        <v>439</v>
      </c>
      <c r="B23" s="369">
        <v>37</v>
      </c>
      <c r="C23" s="369">
        <v>29</v>
      </c>
      <c r="D23" s="155">
        <f t="shared" si="0"/>
        <v>66</v>
      </c>
      <c r="E23" s="369">
        <v>69</v>
      </c>
      <c r="F23" s="369">
        <v>25</v>
      </c>
      <c r="G23" s="155">
        <f t="shared" si="1"/>
        <v>94</v>
      </c>
      <c r="H23" s="369">
        <v>62</v>
      </c>
      <c r="I23" s="369">
        <v>28</v>
      </c>
      <c r="J23" s="155">
        <f t="shared" si="2"/>
        <v>90</v>
      </c>
      <c r="K23" s="100">
        <v>62</v>
      </c>
      <c r="L23" s="100">
        <v>28</v>
      </c>
      <c r="M23" s="155">
        <f t="shared" si="3"/>
        <v>90</v>
      </c>
      <c r="N23" s="355" t="s">
        <v>509</v>
      </c>
      <c r="O23" s="25"/>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row>
    <row r="24" spans="1:63" s="30" customFormat="1" ht="21" customHeight="1">
      <c r="A24" s="208" t="s">
        <v>440</v>
      </c>
      <c r="B24" s="370">
        <v>48</v>
      </c>
      <c r="C24" s="370">
        <v>30</v>
      </c>
      <c r="D24" s="201">
        <f t="shared" si="0"/>
        <v>78</v>
      </c>
      <c r="E24" s="370">
        <v>16</v>
      </c>
      <c r="F24" s="370">
        <v>7</v>
      </c>
      <c r="G24" s="201">
        <f t="shared" si="1"/>
        <v>23</v>
      </c>
      <c r="H24" s="370">
        <v>51</v>
      </c>
      <c r="I24" s="370">
        <v>23</v>
      </c>
      <c r="J24" s="128">
        <f t="shared" si="2"/>
        <v>74</v>
      </c>
      <c r="K24" s="371">
        <v>51</v>
      </c>
      <c r="L24" s="371">
        <v>23</v>
      </c>
      <c r="M24" s="128">
        <f t="shared" si="3"/>
        <v>74</v>
      </c>
      <c r="N24" s="265" t="s">
        <v>322</v>
      </c>
      <c r="O24" s="28"/>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row>
    <row r="25" spans="1:63" ht="21" customHeight="1">
      <c r="A25" s="335" t="s">
        <v>45</v>
      </c>
      <c r="B25" s="202">
        <f t="shared" ref="B25:J25" si="4">SUM(B8:B24)</f>
        <v>447</v>
      </c>
      <c r="C25" s="202">
        <f t="shared" si="4"/>
        <v>815</v>
      </c>
      <c r="D25" s="202">
        <f t="shared" si="4"/>
        <v>1262</v>
      </c>
      <c r="E25" s="202">
        <f t="shared" si="4"/>
        <v>438</v>
      </c>
      <c r="F25" s="202">
        <f t="shared" si="4"/>
        <v>649</v>
      </c>
      <c r="G25" s="202">
        <f t="shared" si="4"/>
        <v>1087</v>
      </c>
      <c r="H25" s="202">
        <f t="shared" si="4"/>
        <v>563</v>
      </c>
      <c r="I25" s="202">
        <f t="shared" si="4"/>
        <v>955</v>
      </c>
      <c r="J25" s="43">
        <f t="shared" si="4"/>
        <v>1518</v>
      </c>
      <c r="K25" s="202">
        <f t="shared" ref="K25:M25" si="5">SUM(K8:K24)</f>
        <v>564</v>
      </c>
      <c r="L25" s="202">
        <f t="shared" si="5"/>
        <v>975</v>
      </c>
      <c r="M25" s="43">
        <f t="shared" si="5"/>
        <v>1539</v>
      </c>
      <c r="N25" s="336" t="s">
        <v>11</v>
      </c>
    </row>
    <row r="26" spans="1:63" s="25" customFormat="1" ht="15">
      <c r="A26" s="498" t="s">
        <v>549</v>
      </c>
      <c r="B26" s="498"/>
      <c r="C26" s="283"/>
      <c r="D26" s="283"/>
      <c r="E26" s="283"/>
      <c r="F26" s="283"/>
      <c r="G26" s="283"/>
      <c r="H26" s="283"/>
      <c r="I26" s="283"/>
      <c r="J26" s="283"/>
      <c r="K26" s="283"/>
      <c r="L26" s="283"/>
      <c r="M26" s="283"/>
      <c r="N26" s="256" t="s">
        <v>550</v>
      </c>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12"/>
      <c r="BJ26" s="12"/>
      <c r="BK26" s="12"/>
    </row>
  </sheetData>
  <mergeCells count="11">
    <mergeCell ref="A26:B26"/>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rightToLeft="1" view="pageBreakPreview" zoomScaleNormal="100" zoomScaleSheetLayoutView="100" workbookViewId="0">
      <selection activeCell="A21" sqref="A21"/>
    </sheetView>
  </sheetViews>
  <sheetFormatPr defaultColWidth="9.140625" defaultRowHeight="20.100000000000001" customHeight="1"/>
  <cols>
    <col min="1" max="1" width="23.42578125" style="189" customWidth="1"/>
    <col min="2" max="3" width="10.140625" style="189" customWidth="1"/>
    <col min="4" max="4" width="10" style="189" customWidth="1"/>
    <col min="5" max="5" width="9.28515625" style="189" customWidth="1"/>
    <col min="6" max="6" width="9.5703125" style="189" customWidth="1"/>
    <col min="7" max="7" width="8.7109375" style="189" customWidth="1"/>
    <col min="8" max="8" width="8.85546875" style="189" customWidth="1"/>
    <col min="9" max="10" width="8.7109375" style="189" customWidth="1"/>
    <col min="11" max="11" width="25.7109375" style="189" customWidth="1"/>
    <col min="12" max="12" width="9.140625" style="25"/>
    <col min="13" max="57" width="9.140625" style="203"/>
    <col min="58" max="16384" width="9.140625" style="207"/>
  </cols>
  <sheetData>
    <row r="1" spans="1:57" s="182" customFormat="1" ht="38.25" customHeight="1">
      <c r="A1" s="480" t="s">
        <v>559</v>
      </c>
      <c r="B1" s="411"/>
      <c r="C1" s="411"/>
      <c r="D1" s="411"/>
      <c r="E1" s="411"/>
      <c r="F1" s="411"/>
      <c r="G1" s="411"/>
      <c r="H1" s="411"/>
      <c r="I1" s="411"/>
      <c r="J1" s="411"/>
      <c r="K1" s="411"/>
      <c r="L1" s="25"/>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2" spans="1:57" s="211" customFormat="1" ht="14.25" customHeight="1">
      <c r="A2" s="499">
        <v>2018</v>
      </c>
      <c r="B2" s="499"/>
      <c r="C2" s="499"/>
      <c r="D2" s="499"/>
      <c r="E2" s="499"/>
      <c r="F2" s="499"/>
      <c r="G2" s="499"/>
      <c r="H2" s="499"/>
      <c r="I2" s="499"/>
      <c r="J2" s="499"/>
      <c r="K2" s="499"/>
      <c r="L2" s="209"/>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row>
    <row r="3" spans="1:57" s="182" customFormat="1" ht="33" customHeight="1">
      <c r="A3" s="412" t="s">
        <v>480</v>
      </c>
      <c r="B3" s="413"/>
      <c r="C3" s="413"/>
      <c r="D3" s="413"/>
      <c r="E3" s="413"/>
      <c r="F3" s="413"/>
      <c r="G3" s="413"/>
      <c r="H3" s="413"/>
      <c r="I3" s="413"/>
      <c r="J3" s="413"/>
      <c r="K3" s="413"/>
      <c r="L3" s="25"/>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row>
    <row r="4" spans="1:57" s="182" customFormat="1" ht="14.25" customHeight="1">
      <c r="A4" s="413">
        <v>2018</v>
      </c>
      <c r="B4" s="413"/>
      <c r="C4" s="413"/>
      <c r="D4" s="413"/>
      <c r="E4" s="413"/>
      <c r="F4" s="413"/>
      <c r="G4" s="413"/>
      <c r="H4" s="413"/>
      <c r="I4" s="413"/>
      <c r="J4" s="413"/>
      <c r="K4" s="413"/>
      <c r="L4" s="25"/>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row>
    <row r="5" spans="1:57" s="19" customFormat="1" ht="15">
      <c r="A5" s="96" t="s">
        <v>500</v>
      </c>
      <c r="B5" s="97"/>
      <c r="C5" s="97"/>
      <c r="D5" s="97"/>
      <c r="E5" s="97"/>
      <c r="F5" s="97"/>
      <c r="G5" s="97"/>
      <c r="H5" s="97"/>
      <c r="I5" s="97"/>
      <c r="J5" s="97"/>
      <c r="K5" s="98" t="s">
        <v>501</v>
      </c>
      <c r="L5" s="193"/>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85" customFormat="1" ht="21" customHeight="1" thickBot="1">
      <c r="A6" s="481" t="s">
        <v>236</v>
      </c>
      <c r="B6" s="488" t="s">
        <v>540</v>
      </c>
      <c r="C6" s="488"/>
      <c r="D6" s="488"/>
      <c r="E6" s="488"/>
      <c r="F6" s="488"/>
      <c r="G6" s="488"/>
      <c r="H6" s="488"/>
      <c r="I6" s="488"/>
      <c r="J6" s="488"/>
      <c r="K6" s="483" t="s">
        <v>192</v>
      </c>
      <c r="L6" s="183"/>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row>
    <row r="7" spans="1:57" s="16" customFormat="1" ht="21" customHeight="1" thickBot="1">
      <c r="A7" s="487"/>
      <c r="B7" s="416" t="s">
        <v>529</v>
      </c>
      <c r="C7" s="416"/>
      <c r="D7" s="416"/>
      <c r="E7" s="416" t="s">
        <v>538</v>
      </c>
      <c r="F7" s="416"/>
      <c r="G7" s="416"/>
      <c r="H7" s="418" t="s">
        <v>539</v>
      </c>
      <c r="I7" s="418"/>
      <c r="J7" s="418"/>
      <c r="K7" s="489"/>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04" customFormat="1" ht="25.5" customHeight="1">
      <c r="A8" s="482"/>
      <c r="B8" s="302" t="s">
        <v>594</v>
      </c>
      <c r="C8" s="302" t="s">
        <v>593</v>
      </c>
      <c r="D8" s="302" t="s">
        <v>592</v>
      </c>
      <c r="E8" s="302" t="s">
        <v>594</v>
      </c>
      <c r="F8" s="302" t="s">
        <v>593</v>
      </c>
      <c r="G8" s="302" t="s">
        <v>592</v>
      </c>
      <c r="H8" s="302" t="s">
        <v>594</v>
      </c>
      <c r="I8" s="302" t="s">
        <v>593</v>
      </c>
      <c r="J8" s="302" t="s">
        <v>592</v>
      </c>
      <c r="K8" s="484"/>
      <c r="L8" s="25"/>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c r="BD8" s="203"/>
      <c r="BE8" s="203"/>
    </row>
    <row r="9" spans="1:57" s="206" customFormat="1" ht="21" customHeight="1" thickBot="1">
      <c r="A9" s="186" t="s">
        <v>366</v>
      </c>
      <c r="B9" s="190">
        <v>0</v>
      </c>
      <c r="C9" s="190">
        <v>4</v>
      </c>
      <c r="D9" s="191">
        <f>B9+C9</f>
        <v>4</v>
      </c>
      <c r="E9" s="190">
        <v>27</v>
      </c>
      <c r="F9" s="190">
        <v>10</v>
      </c>
      <c r="G9" s="191">
        <f>E9+F9</f>
        <v>37</v>
      </c>
      <c r="H9" s="191">
        <f>(B9+E9)</f>
        <v>27</v>
      </c>
      <c r="I9" s="191">
        <f>(C9+F9)</f>
        <v>14</v>
      </c>
      <c r="J9" s="191">
        <f>SUM(H9+I9)</f>
        <v>41</v>
      </c>
      <c r="K9" s="257" t="s">
        <v>427</v>
      </c>
      <c r="L9" s="28"/>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row>
    <row r="10" spans="1:57" s="204" customFormat="1" ht="21" customHeight="1" thickBot="1">
      <c r="A10" s="82" t="s">
        <v>428</v>
      </c>
      <c r="B10" s="100">
        <v>0</v>
      </c>
      <c r="C10" s="100">
        <v>0</v>
      </c>
      <c r="D10" s="192">
        <f t="shared" ref="D10:D25" si="0">B10+C10</f>
        <v>0</v>
      </c>
      <c r="E10" s="100">
        <v>37</v>
      </c>
      <c r="F10" s="100">
        <v>24</v>
      </c>
      <c r="G10" s="192">
        <f t="shared" ref="G10:G25" si="1">E10+F10</f>
        <v>61</v>
      </c>
      <c r="H10" s="155">
        <f t="shared" ref="H10:I25" si="2">(B10+E10)</f>
        <v>37</v>
      </c>
      <c r="I10" s="155">
        <f t="shared" si="2"/>
        <v>24</v>
      </c>
      <c r="J10" s="155">
        <f t="shared" ref="J10:J25" si="3">SUM(H10+I10)</f>
        <v>61</v>
      </c>
      <c r="K10" s="260" t="s">
        <v>569</v>
      </c>
      <c r="L10" s="25"/>
      <c r="M10" s="203"/>
      <c r="N10" s="203"/>
      <c r="O10" s="203"/>
      <c r="P10" s="203"/>
      <c r="Q10" s="203"/>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03"/>
      <c r="BB10" s="203"/>
      <c r="BC10" s="203"/>
      <c r="BD10" s="203"/>
      <c r="BE10" s="203"/>
    </row>
    <row r="11" spans="1:57" s="206" customFormat="1" ht="21" customHeight="1" thickBot="1">
      <c r="A11" s="186" t="s">
        <v>429</v>
      </c>
      <c r="B11" s="190">
        <v>0</v>
      </c>
      <c r="C11" s="190">
        <v>0</v>
      </c>
      <c r="D11" s="191">
        <f t="shared" si="0"/>
        <v>0</v>
      </c>
      <c r="E11" s="190">
        <v>2</v>
      </c>
      <c r="F11" s="190">
        <v>0</v>
      </c>
      <c r="G11" s="191">
        <f t="shared" si="1"/>
        <v>2</v>
      </c>
      <c r="H11" s="191">
        <f t="shared" si="2"/>
        <v>2</v>
      </c>
      <c r="I11" s="191">
        <f t="shared" si="2"/>
        <v>0</v>
      </c>
      <c r="J11" s="191">
        <f t="shared" si="3"/>
        <v>2</v>
      </c>
      <c r="K11" s="259" t="s">
        <v>570</v>
      </c>
      <c r="L11" s="28"/>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row>
    <row r="12" spans="1:57" s="204" customFormat="1" ht="24.75" customHeight="1" thickBot="1">
      <c r="A12" s="82" t="s">
        <v>430</v>
      </c>
      <c r="B12" s="100">
        <v>0</v>
      </c>
      <c r="C12" s="100">
        <v>0</v>
      </c>
      <c r="D12" s="192">
        <f t="shared" si="0"/>
        <v>0</v>
      </c>
      <c r="E12" s="100">
        <v>39</v>
      </c>
      <c r="F12" s="100">
        <v>40</v>
      </c>
      <c r="G12" s="192">
        <f t="shared" si="1"/>
        <v>79</v>
      </c>
      <c r="H12" s="155">
        <f t="shared" si="2"/>
        <v>39</v>
      </c>
      <c r="I12" s="155">
        <f t="shared" si="2"/>
        <v>40</v>
      </c>
      <c r="J12" s="155">
        <f t="shared" si="3"/>
        <v>79</v>
      </c>
      <c r="K12" s="260" t="s">
        <v>597</v>
      </c>
      <c r="L12" s="25"/>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03"/>
      <c r="BB12" s="203"/>
      <c r="BC12" s="203"/>
      <c r="BD12" s="203"/>
      <c r="BE12" s="203"/>
    </row>
    <row r="13" spans="1:57" s="206" customFormat="1" ht="24.75" customHeight="1" thickBot="1">
      <c r="A13" s="186" t="s">
        <v>431</v>
      </c>
      <c r="B13" s="190">
        <v>0</v>
      </c>
      <c r="C13" s="190">
        <v>0</v>
      </c>
      <c r="D13" s="191">
        <f t="shared" si="0"/>
        <v>0</v>
      </c>
      <c r="E13" s="190">
        <v>2</v>
      </c>
      <c r="F13" s="190">
        <v>5</v>
      </c>
      <c r="G13" s="191">
        <f t="shared" si="1"/>
        <v>7</v>
      </c>
      <c r="H13" s="191">
        <f t="shared" si="2"/>
        <v>2</v>
      </c>
      <c r="I13" s="191">
        <f t="shared" si="2"/>
        <v>5</v>
      </c>
      <c r="J13" s="191">
        <f t="shared" si="3"/>
        <v>7</v>
      </c>
      <c r="K13" s="259" t="s">
        <v>598</v>
      </c>
      <c r="L13" s="28"/>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row>
    <row r="14" spans="1:57" s="204" customFormat="1" ht="21" customHeight="1" thickBot="1">
      <c r="A14" s="82" t="s">
        <v>432</v>
      </c>
      <c r="B14" s="100">
        <v>0</v>
      </c>
      <c r="C14" s="100">
        <v>6</v>
      </c>
      <c r="D14" s="192">
        <f t="shared" si="0"/>
        <v>6</v>
      </c>
      <c r="E14" s="100">
        <v>31</v>
      </c>
      <c r="F14" s="100">
        <v>36</v>
      </c>
      <c r="G14" s="192">
        <f t="shared" si="1"/>
        <v>67</v>
      </c>
      <c r="H14" s="155">
        <f t="shared" si="2"/>
        <v>31</v>
      </c>
      <c r="I14" s="155">
        <f t="shared" si="2"/>
        <v>42</v>
      </c>
      <c r="J14" s="155">
        <f t="shared" si="3"/>
        <v>73</v>
      </c>
      <c r="K14" s="260" t="s">
        <v>599</v>
      </c>
      <c r="L14" s="25"/>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c r="BD14" s="203"/>
      <c r="BE14" s="203"/>
    </row>
    <row r="15" spans="1:57" s="206" customFormat="1" ht="21" customHeight="1" thickBot="1">
      <c r="A15" s="186" t="s">
        <v>433</v>
      </c>
      <c r="B15" s="190">
        <v>0</v>
      </c>
      <c r="C15" s="190">
        <v>0</v>
      </c>
      <c r="D15" s="191">
        <f t="shared" si="0"/>
        <v>0</v>
      </c>
      <c r="E15" s="190">
        <v>0</v>
      </c>
      <c r="F15" s="190">
        <v>2</v>
      </c>
      <c r="G15" s="191">
        <f t="shared" si="1"/>
        <v>2</v>
      </c>
      <c r="H15" s="191">
        <f t="shared" si="2"/>
        <v>0</v>
      </c>
      <c r="I15" s="191">
        <f t="shared" si="2"/>
        <v>2</v>
      </c>
      <c r="J15" s="191">
        <f t="shared" si="3"/>
        <v>2</v>
      </c>
      <c r="K15" s="259" t="s">
        <v>600</v>
      </c>
      <c r="L15" s="28"/>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row>
    <row r="16" spans="1:57" s="204" customFormat="1" ht="21" customHeight="1" thickBot="1">
      <c r="A16" s="82" t="s">
        <v>441</v>
      </c>
      <c r="B16" s="100">
        <v>2</v>
      </c>
      <c r="C16" s="100">
        <v>1</v>
      </c>
      <c r="D16" s="192">
        <f t="shared" si="0"/>
        <v>3</v>
      </c>
      <c r="E16" s="100">
        <v>18</v>
      </c>
      <c r="F16" s="100">
        <v>5</v>
      </c>
      <c r="G16" s="192">
        <f t="shared" si="1"/>
        <v>23</v>
      </c>
      <c r="H16" s="155">
        <f t="shared" si="2"/>
        <v>20</v>
      </c>
      <c r="I16" s="155">
        <f t="shared" si="2"/>
        <v>6</v>
      </c>
      <c r="J16" s="155">
        <f t="shared" si="3"/>
        <v>26</v>
      </c>
      <c r="K16" s="260" t="s">
        <v>571</v>
      </c>
      <c r="L16" s="25"/>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row>
    <row r="17" spans="1:57" s="206" customFormat="1" ht="21" customHeight="1" thickBot="1">
      <c r="A17" s="186" t="s">
        <v>561</v>
      </c>
      <c r="B17" s="190">
        <v>0</v>
      </c>
      <c r="C17" s="190">
        <v>0</v>
      </c>
      <c r="D17" s="191">
        <f t="shared" si="0"/>
        <v>0</v>
      </c>
      <c r="E17" s="190">
        <v>9</v>
      </c>
      <c r="F17" s="190">
        <v>0</v>
      </c>
      <c r="G17" s="191">
        <f t="shared" si="1"/>
        <v>9</v>
      </c>
      <c r="H17" s="191">
        <f t="shared" si="2"/>
        <v>9</v>
      </c>
      <c r="I17" s="191">
        <f t="shared" si="2"/>
        <v>0</v>
      </c>
      <c r="J17" s="191">
        <f t="shared" si="3"/>
        <v>9</v>
      </c>
      <c r="K17" s="259" t="s">
        <v>596</v>
      </c>
      <c r="L17" s="28"/>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row>
    <row r="18" spans="1:57" s="204" customFormat="1" ht="21" customHeight="1" thickBot="1">
      <c r="A18" s="82" t="s">
        <v>562</v>
      </c>
      <c r="B18" s="100">
        <v>0</v>
      </c>
      <c r="C18" s="100">
        <v>0</v>
      </c>
      <c r="D18" s="192">
        <f t="shared" si="0"/>
        <v>0</v>
      </c>
      <c r="E18" s="100">
        <v>6</v>
      </c>
      <c r="F18" s="100">
        <v>1</v>
      </c>
      <c r="G18" s="192">
        <f t="shared" si="1"/>
        <v>7</v>
      </c>
      <c r="H18" s="155">
        <f t="shared" si="2"/>
        <v>6</v>
      </c>
      <c r="I18" s="155">
        <f t="shared" si="2"/>
        <v>1</v>
      </c>
      <c r="J18" s="155">
        <f t="shared" si="3"/>
        <v>7</v>
      </c>
      <c r="K18" s="260" t="s">
        <v>572</v>
      </c>
      <c r="L18" s="25"/>
      <c r="M18" s="203"/>
      <c r="N18" s="203"/>
      <c r="O18" s="203"/>
      <c r="P18" s="203"/>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3"/>
    </row>
    <row r="19" spans="1:57" s="206" customFormat="1" ht="21" customHeight="1" thickBot="1">
      <c r="A19" s="186" t="s">
        <v>435</v>
      </c>
      <c r="B19" s="190">
        <v>0</v>
      </c>
      <c r="C19" s="190">
        <v>1</v>
      </c>
      <c r="D19" s="191">
        <f t="shared" si="0"/>
        <v>1</v>
      </c>
      <c r="E19" s="190">
        <v>0</v>
      </c>
      <c r="F19" s="190">
        <v>5</v>
      </c>
      <c r="G19" s="191">
        <f t="shared" si="1"/>
        <v>5</v>
      </c>
      <c r="H19" s="191">
        <f t="shared" si="2"/>
        <v>0</v>
      </c>
      <c r="I19" s="191">
        <f t="shared" si="2"/>
        <v>6</v>
      </c>
      <c r="J19" s="191">
        <f t="shared" si="3"/>
        <v>6</v>
      </c>
      <c r="K19" s="259" t="s">
        <v>573</v>
      </c>
      <c r="L19" s="28"/>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row>
    <row r="20" spans="1:57" s="204" customFormat="1" ht="21" customHeight="1" thickBot="1">
      <c r="A20" s="82" t="s">
        <v>367</v>
      </c>
      <c r="B20" s="100">
        <v>0</v>
      </c>
      <c r="C20" s="100">
        <v>0</v>
      </c>
      <c r="D20" s="192">
        <f t="shared" si="0"/>
        <v>0</v>
      </c>
      <c r="E20" s="100">
        <v>1</v>
      </c>
      <c r="F20" s="100">
        <v>4</v>
      </c>
      <c r="G20" s="192">
        <f t="shared" si="1"/>
        <v>5</v>
      </c>
      <c r="H20" s="155">
        <f t="shared" si="2"/>
        <v>1</v>
      </c>
      <c r="I20" s="155">
        <f t="shared" si="2"/>
        <v>4</v>
      </c>
      <c r="J20" s="155">
        <f t="shared" si="3"/>
        <v>5</v>
      </c>
      <c r="K20" s="260" t="s">
        <v>574</v>
      </c>
      <c r="L20" s="25"/>
      <c r="M20" s="203"/>
      <c r="N20" s="203"/>
      <c r="O20" s="203"/>
      <c r="P20" s="203"/>
      <c r="Q20" s="203"/>
      <c r="R20" s="203"/>
      <c r="S20" s="203"/>
      <c r="T20" s="203"/>
      <c r="U20" s="203"/>
      <c r="V20" s="203"/>
      <c r="W20" s="203"/>
      <c r="X20" s="203"/>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c r="BD20" s="203"/>
      <c r="BE20" s="203"/>
    </row>
    <row r="21" spans="1:57" s="206" customFormat="1" ht="21" customHeight="1" thickBot="1">
      <c r="A21" s="186" t="s">
        <v>436</v>
      </c>
      <c r="B21" s="190">
        <v>0</v>
      </c>
      <c r="C21" s="190">
        <v>10</v>
      </c>
      <c r="D21" s="191">
        <f t="shared" si="0"/>
        <v>10</v>
      </c>
      <c r="E21" s="190">
        <v>254</v>
      </c>
      <c r="F21" s="190">
        <v>726</v>
      </c>
      <c r="G21" s="191">
        <f t="shared" si="1"/>
        <v>980</v>
      </c>
      <c r="H21" s="191">
        <f t="shared" si="2"/>
        <v>254</v>
      </c>
      <c r="I21" s="191">
        <f t="shared" si="2"/>
        <v>736</v>
      </c>
      <c r="J21" s="191">
        <f>SUM(H21+I21)</f>
        <v>990</v>
      </c>
      <c r="K21" s="259" t="s">
        <v>437</v>
      </c>
      <c r="L21" s="28"/>
      <c r="M21" s="205"/>
      <c r="N21" s="205"/>
      <c r="O21" s="205"/>
      <c r="P21" s="205"/>
      <c r="Q21" s="205"/>
      <c r="R21" s="205"/>
      <c r="S21" s="205"/>
      <c r="T21" s="205"/>
      <c r="U21" s="205"/>
      <c r="V21" s="205"/>
      <c r="W21" s="205"/>
      <c r="X21" s="205"/>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row>
    <row r="22" spans="1:57" s="204" customFormat="1" ht="24.75" customHeight="1" thickBot="1">
      <c r="A22" s="82" t="s">
        <v>568</v>
      </c>
      <c r="B22" s="100">
        <v>0</v>
      </c>
      <c r="C22" s="100">
        <v>0</v>
      </c>
      <c r="D22" s="192">
        <f t="shared" si="0"/>
        <v>0</v>
      </c>
      <c r="E22" s="100">
        <v>8</v>
      </c>
      <c r="F22" s="100">
        <v>11</v>
      </c>
      <c r="G22" s="192">
        <f t="shared" si="1"/>
        <v>19</v>
      </c>
      <c r="H22" s="155">
        <f t="shared" si="2"/>
        <v>8</v>
      </c>
      <c r="I22" s="155">
        <f t="shared" si="2"/>
        <v>11</v>
      </c>
      <c r="J22" s="155">
        <f t="shared" si="3"/>
        <v>19</v>
      </c>
      <c r="K22" s="260" t="s">
        <v>601</v>
      </c>
      <c r="L22" s="25"/>
      <c r="M22" s="203"/>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c r="BB22" s="203"/>
      <c r="BC22" s="203"/>
      <c r="BD22" s="203"/>
      <c r="BE22" s="203"/>
    </row>
    <row r="23" spans="1:57" s="206" customFormat="1" ht="21" customHeight="1" thickBot="1">
      <c r="A23" s="83" t="s">
        <v>438</v>
      </c>
      <c r="B23" s="190">
        <v>8</v>
      </c>
      <c r="C23" s="190">
        <v>20</v>
      </c>
      <c r="D23" s="191">
        <f t="shared" si="0"/>
        <v>28</v>
      </c>
      <c r="E23" s="190">
        <v>7</v>
      </c>
      <c r="F23" s="190">
        <v>13</v>
      </c>
      <c r="G23" s="191">
        <f t="shared" si="1"/>
        <v>20</v>
      </c>
      <c r="H23" s="191">
        <f>(B23+E23)</f>
        <v>15</v>
      </c>
      <c r="I23" s="191">
        <f>(C23+F23)</f>
        <v>33</v>
      </c>
      <c r="J23" s="191">
        <f>SUM(H23+I23)</f>
        <v>48</v>
      </c>
      <c r="K23" s="259" t="s">
        <v>193</v>
      </c>
      <c r="L23" s="28"/>
      <c r="M23" s="205"/>
      <c r="N23" s="205"/>
      <c r="O23" s="205"/>
      <c r="P23" s="205"/>
      <c r="Q23" s="205"/>
      <c r="R23" s="205"/>
      <c r="S23" s="205"/>
      <c r="T23" s="205"/>
      <c r="U23" s="205"/>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row>
    <row r="24" spans="1:57" s="204" customFormat="1" ht="21" customHeight="1" thickBot="1">
      <c r="A24" s="82" t="s">
        <v>439</v>
      </c>
      <c r="B24" s="100">
        <v>0</v>
      </c>
      <c r="C24" s="100">
        <v>16</v>
      </c>
      <c r="D24" s="192">
        <f t="shared" si="0"/>
        <v>16</v>
      </c>
      <c r="E24" s="100">
        <v>62</v>
      </c>
      <c r="F24" s="100">
        <v>12</v>
      </c>
      <c r="G24" s="192">
        <f t="shared" si="1"/>
        <v>74</v>
      </c>
      <c r="H24" s="155">
        <f t="shared" si="2"/>
        <v>62</v>
      </c>
      <c r="I24" s="155">
        <f t="shared" si="2"/>
        <v>28</v>
      </c>
      <c r="J24" s="155">
        <f t="shared" si="3"/>
        <v>90</v>
      </c>
      <c r="K24" s="355" t="s">
        <v>509</v>
      </c>
      <c r="L24" s="25"/>
      <c r="M24" s="203"/>
      <c r="N24" s="203"/>
      <c r="O24" s="203"/>
      <c r="P24" s="203"/>
      <c r="Q24" s="203"/>
      <c r="R24" s="203"/>
      <c r="S24" s="203"/>
      <c r="T24" s="203"/>
      <c r="U24" s="203"/>
      <c r="V24" s="203"/>
      <c r="W24" s="203"/>
      <c r="X24" s="203"/>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c r="BB24" s="203"/>
      <c r="BC24" s="203"/>
      <c r="BD24" s="203"/>
      <c r="BE24" s="203"/>
    </row>
    <row r="25" spans="1:57" s="206" customFormat="1" ht="21" customHeight="1">
      <c r="A25" s="212" t="s">
        <v>440</v>
      </c>
      <c r="B25" s="345">
        <v>0</v>
      </c>
      <c r="C25" s="345">
        <v>3</v>
      </c>
      <c r="D25" s="346">
        <f t="shared" si="0"/>
        <v>3</v>
      </c>
      <c r="E25" s="345">
        <v>51</v>
      </c>
      <c r="F25" s="345">
        <v>20</v>
      </c>
      <c r="G25" s="346">
        <f t="shared" si="1"/>
        <v>71</v>
      </c>
      <c r="H25" s="346">
        <f t="shared" si="2"/>
        <v>51</v>
      </c>
      <c r="I25" s="346">
        <f t="shared" si="2"/>
        <v>23</v>
      </c>
      <c r="J25" s="346">
        <f t="shared" si="3"/>
        <v>74</v>
      </c>
      <c r="K25" s="265" t="s">
        <v>322</v>
      </c>
      <c r="L25" s="28"/>
      <c r="M25" s="205"/>
      <c r="N25" s="205"/>
      <c r="O25" s="205"/>
      <c r="P25" s="205"/>
      <c r="Q25" s="205"/>
      <c r="R25" s="205"/>
      <c r="S25" s="205"/>
      <c r="T25" s="205"/>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row>
    <row r="26" spans="1:57" s="204" customFormat="1" ht="21" customHeight="1">
      <c r="A26" s="337" t="s">
        <v>45</v>
      </c>
      <c r="B26" s="367">
        <f>SUM(B9:B25)</f>
        <v>10</v>
      </c>
      <c r="C26" s="367">
        <f>SUM(C9:C25)</f>
        <v>61</v>
      </c>
      <c r="D26" s="368">
        <f t="shared" ref="D26" si="4">B26+C26</f>
        <v>71</v>
      </c>
      <c r="E26" s="368">
        <f t="shared" ref="E26:I26" si="5">SUM(E9:E25)</f>
        <v>554</v>
      </c>
      <c r="F26" s="368">
        <f t="shared" si="5"/>
        <v>914</v>
      </c>
      <c r="G26" s="368">
        <f t="shared" si="5"/>
        <v>1468</v>
      </c>
      <c r="H26" s="368">
        <f t="shared" si="5"/>
        <v>564</v>
      </c>
      <c r="I26" s="367">
        <f t="shared" si="5"/>
        <v>975</v>
      </c>
      <c r="J26" s="367">
        <f>SUM(J9:J25)</f>
        <v>1539</v>
      </c>
      <c r="K26" s="338" t="s">
        <v>11</v>
      </c>
      <c r="L26" s="25"/>
      <c r="M26" s="203"/>
      <c r="N26" s="203"/>
      <c r="O26" s="203"/>
      <c r="P26" s="203"/>
      <c r="Q26" s="203"/>
      <c r="R26" s="203"/>
      <c r="S26" s="203"/>
      <c r="T26" s="203"/>
      <c r="U26" s="203"/>
      <c r="V26" s="203"/>
      <c r="W26" s="203"/>
      <c r="X26" s="203"/>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c r="BB26" s="203"/>
      <c r="BC26" s="203"/>
      <c r="BD26" s="203"/>
      <c r="BE26" s="203"/>
    </row>
    <row r="27" spans="1:57" ht="20.100000000000001" customHeight="1">
      <c r="B27" s="195"/>
      <c r="C27" s="196"/>
      <c r="D27" s="196"/>
      <c r="E27" s="196"/>
      <c r="F27" s="196"/>
      <c r="G27" s="196"/>
      <c r="H27" s="196"/>
      <c r="I27" s="196"/>
      <c r="J27" s="196"/>
    </row>
    <row r="28" spans="1:57" ht="20.100000000000001" customHeight="1">
      <c r="B28" s="196"/>
      <c r="C28" s="196"/>
      <c r="D28" s="196"/>
      <c r="E28" s="196"/>
      <c r="F28" s="196"/>
      <c r="G28" s="196"/>
      <c r="H28" s="196"/>
      <c r="I28" s="196"/>
      <c r="J28" s="196"/>
    </row>
    <row r="29" spans="1:57" ht="20.100000000000001" customHeight="1">
      <c r="B29" s="196"/>
      <c r="C29" s="196"/>
      <c r="D29" s="196"/>
      <c r="E29" s="196"/>
      <c r="F29" s="196"/>
      <c r="G29" s="196"/>
      <c r="H29" s="196"/>
      <c r="I29" s="196"/>
      <c r="J29" s="196"/>
    </row>
    <row r="30" spans="1:57" ht="20.100000000000001" customHeight="1">
      <c r="B30" s="196"/>
      <c r="C30" s="196"/>
      <c r="D30" s="196"/>
      <c r="E30" s="196"/>
      <c r="F30" s="196"/>
      <c r="G30" s="196"/>
      <c r="H30" s="196"/>
      <c r="I30" s="196"/>
      <c r="J30" s="196"/>
    </row>
    <row r="31" spans="1:57" ht="20.100000000000001" customHeight="1">
      <c r="B31" s="196"/>
      <c r="C31" s="196"/>
      <c r="D31" s="196"/>
      <c r="E31" s="196"/>
      <c r="F31" s="196"/>
      <c r="G31" s="196"/>
      <c r="H31" s="196"/>
      <c r="I31" s="196"/>
      <c r="J31" s="196"/>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8"/>
  <sheetViews>
    <sheetView rightToLeft="1" view="pageBreakPreview" zoomScaleNormal="100" zoomScaleSheetLayoutView="100" workbookViewId="0">
      <selection activeCell="H6" sqref="H6:J6"/>
    </sheetView>
  </sheetViews>
  <sheetFormatPr defaultColWidth="9.140625" defaultRowHeight="20.100000000000001" customHeight="1"/>
  <cols>
    <col min="1" max="1" width="20" style="189" customWidth="1"/>
    <col min="2" max="2" width="7.85546875" style="189" customWidth="1"/>
    <col min="3" max="3" width="8.140625" style="189" customWidth="1"/>
    <col min="4" max="4" width="7.5703125" style="189" customWidth="1"/>
    <col min="5" max="5" width="7.85546875" style="189" customWidth="1"/>
    <col min="6" max="6" width="8" style="189" customWidth="1"/>
    <col min="7" max="7" width="8.7109375" style="189" customWidth="1"/>
    <col min="8" max="8" width="7.85546875" style="189" customWidth="1"/>
    <col min="9" max="9" width="8" style="189" customWidth="1"/>
    <col min="10" max="10" width="8.7109375" style="189" customWidth="1"/>
    <col min="11" max="11" width="7.85546875" style="189" customWidth="1"/>
    <col min="12" max="12" width="8" style="189" customWidth="1"/>
    <col min="13" max="13" width="8.7109375" style="189" customWidth="1"/>
    <col min="14" max="14" width="25.7109375" style="189" customWidth="1"/>
    <col min="15" max="15" width="9.140625" style="25"/>
    <col min="16" max="60" width="9.140625" style="26"/>
    <col min="61" max="16384" width="9.140625" style="12"/>
  </cols>
  <sheetData>
    <row r="1" spans="1:60" s="182" customFormat="1" ht="39.75" customHeight="1">
      <c r="A1" s="480" t="s">
        <v>484</v>
      </c>
      <c r="B1" s="411"/>
      <c r="C1" s="411"/>
      <c r="D1" s="411"/>
      <c r="E1" s="411"/>
      <c r="F1" s="411"/>
      <c r="G1" s="411"/>
      <c r="H1" s="411"/>
      <c r="I1" s="411"/>
      <c r="J1" s="411"/>
      <c r="K1" s="411"/>
      <c r="L1" s="411"/>
      <c r="M1" s="411"/>
      <c r="N1" s="411"/>
      <c r="O1" s="25"/>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row>
    <row r="2" spans="1:60" s="182" customFormat="1" ht="18">
      <c r="A2" s="462" t="s">
        <v>516</v>
      </c>
      <c r="B2" s="462"/>
      <c r="C2" s="462"/>
      <c r="D2" s="462"/>
      <c r="E2" s="462"/>
      <c r="F2" s="462"/>
      <c r="G2" s="462"/>
      <c r="H2" s="462"/>
      <c r="I2" s="462"/>
      <c r="J2" s="462"/>
      <c r="K2" s="462"/>
      <c r="L2" s="462"/>
      <c r="M2" s="462"/>
      <c r="N2" s="462"/>
      <c r="O2" s="25"/>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row>
    <row r="3" spans="1:60" s="182" customFormat="1" ht="33" customHeight="1">
      <c r="A3" s="412" t="s">
        <v>485</v>
      </c>
      <c r="B3" s="413"/>
      <c r="C3" s="413"/>
      <c r="D3" s="413"/>
      <c r="E3" s="413"/>
      <c r="F3" s="413"/>
      <c r="G3" s="413"/>
      <c r="H3" s="413"/>
      <c r="I3" s="413"/>
      <c r="J3" s="413"/>
      <c r="K3" s="413"/>
      <c r="L3" s="413"/>
      <c r="M3" s="413"/>
      <c r="N3" s="413"/>
      <c r="O3" s="25"/>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row>
    <row r="4" spans="1:60" s="182" customFormat="1" ht="14.25" customHeight="1">
      <c r="A4" s="413" t="s">
        <v>516</v>
      </c>
      <c r="B4" s="413"/>
      <c r="C4" s="413"/>
      <c r="D4" s="413"/>
      <c r="E4" s="413"/>
      <c r="F4" s="413"/>
      <c r="G4" s="413"/>
      <c r="H4" s="413"/>
      <c r="I4" s="413"/>
      <c r="J4" s="413"/>
      <c r="K4" s="413"/>
      <c r="L4" s="413"/>
      <c r="M4" s="413"/>
      <c r="N4" s="413"/>
      <c r="O4" s="25"/>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row>
    <row r="5" spans="1:60" s="185" customFormat="1" ht="15">
      <c r="A5" s="96" t="s">
        <v>503</v>
      </c>
      <c r="B5" s="97"/>
      <c r="C5" s="97"/>
      <c r="D5" s="97"/>
      <c r="E5" s="97"/>
      <c r="F5" s="97"/>
      <c r="G5" s="97"/>
      <c r="H5" s="97"/>
      <c r="I5" s="97"/>
      <c r="J5" s="97"/>
      <c r="K5" s="97"/>
      <c r="L5" s="97"/>
      <c r="M5" s="97"/>
      <c r="N5" s="98" t="s">
        <v>502</v>
      </c>
      <c r="O5" s="183"/>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row>
    <row r="6" spans="1:60" s="16" customFormat="1" ht="23.25" customHeight="1" thickBot="1">
      <c r="A6" s="481" t="s">
        <v>442</v>
      </c>
      <c r="B6" s="459">
        <v>2015</v>
      </c>
      <c r="C6" s="460"/>
      <c r="D6" s="461"/>
      <c r="E6" s="459">
        <v>2016</v>
      </c>
      <c r="F6" s="460"/>
      <c r="G6" s="461"/>
      <c r="H6" s="478" t="s">
        <v>654</v>
      </c>
      <c r="I6" s="478"/>
      <c r="J6" s="479"/>
      <c r="K6" s="478" t="s">
        <v>517</v>
      </c>
      <c r="L6" s="478"/>
      <c r="M6" s="479"/>
      <c r="N6" s="483" t="s">
        <v>443</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c r="A7" s="482"/>
      <c r="B7" s="302" t="s">
        <v>594</v>
      </c>
      <c r="C7" s="302" t="s">
        <v>593</v>
      </c>
      <c r="D7" s="302" t="s">
        <v>592</v>
      </c>
      <c r="E7" s="302" t="s">
        <v>594</v>
      </c>
      <c r="F7" s="302" t="s">
        <v>593</v>
      </c>
      <c r="G7" s="302" t="s">
        <v>592</v>
      </c>
      <c r="H7" s="302" t="s">
        <v>594</v>
      </c>
      <c r="I7" s="302" t="s">
        <v>593</v>
      </c>
      <c r="J7" s="302" t="s">
        <v>592</v>
      </c>
      <c r="K7" s="302" t="s">
        <v>594</v>
      </c>
      <c r="L7" s="302" t="s">
        <v>593</v>
      </c>
      <c r="M7" s="302" t="s">
        <v>592</v>
      </c>
      <c r="N7" s="484"/>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1.75" customHeight="1" thickBot="1">
      <c r="A8" s="81" t="s">
        <v>510</v>
      </c>
      <c r="B8" s="197">
        <v>14</v>
      </c>
      <c r="C8" s="197">
        <v>9</v>
      </c>
      <c r="D8" s="50">
        <f>B8+C8</f>
        <v>23</v>
      </c>
      <c r="E8" s="197">
        <v>7</v>
      </c>
      <c r="F8" s="197">
        <v>4</v>
      </c>
      <c r="G8" s="50">
        <f>E8+F8</f>
        <v>11</v>
      </c>
      <c r="H8" s="197">
        <v>28</v>
      </c>
      <c r="I8" s="197">
        <v>6</v>
      </c>
      <c r="J8" s="50">
        <f>H8+I8</f>
        <v>34</v>
      </c>
      <c r="K8" s="197">
        <v>29</v>
      </c>
      <c r="L8" s="197">
        <v>6</v>
      </c>
      <c r="M8" s="50">
        <f>K8+L8</f>
        <v>35</v>
      </c>
      <c r="N8" s="257" t="s">
        <v>575</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1.75" customHeight="1" thickBot="1">
      <c r="A9" s="82" t="s">
        <v>444</v>
      </c>
      <c r="B9" s="198">
        <v>12</v>
      </c>
      <c r="C9" s="198">
        <v>20</v>
      </c>
      <c r="D9" s="155">
        <f t="shared" ref="D9:D12" si="0">B9+C9</f>
        <v>32</v>
      </c>
      <c r="E9" s="198">
        <v>26</v>
      </c>
      <c r="F9" s="198">
        <v>36</v>
      </c>
      <c r="G9" s="155">
        <f t="shared" ref="G9:G12" si="1">E9+F9</f>
        <v>62</v>
      </c>
      <c r="H9" s="198">
        <v>32</v>
      </c>
      <c r="I9" s="198">
        <v>31</v>
      </c>
      <c r="J9" s="155">
        <f t="shared" ref="J9:J12" si="2">H9+I9</f>
        <v>63</v>
      </c>
      <c r="K9" s="198">
        <v>31</v>
      </c>
      <c r="L9" s="198">
        <v>42</v>
      </c>
      <c r="M9" s="155">
        <f t="shared" ref="M9:M24" si="3">K9+L9</f>
        <v>73</v>
      </c>
      <c r="N9" s="260" t="s">
        <v>576</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4.75" customHeight="1" thickBot="1">
      <c r="A10" s="81" t="s">
        <v>445</v>
      </c>
      <c r="B10" s="197">
        <v>4</v>
      </c>
      <c r="C10" s="197">
        <v>1</v>
      </c>
      <c r="D10" s="50">
        <f t="shared" si="0"/>
        <v>5</v>
      </c>
      <c r="E10" s="197">
        <v>4</v>
      </c>
      <c r="F10" s="197">
        <v>2</v>
      </c>
      <c r="G10" s="50">
        <f t="shared" si="1"/>
        <v>6</v>
      </c>
      <c r="H10" s="197">
        <v>3</v>
      </c>
      <c r="I10" s="197">
        <v>0</v>
      </c>
      <c r="J10" s="50">
        <f t="shared" si="2"/>
        <v>3</v>
      </c>
      <c r="K10" s="197">
        <v>5</v>
      </c>
      <c r="L10" s="197">
        <v>2</v>
      </c>
      <c r="M10" s="50">
        <f t="shared" si="3"/>
        <v>7</v>
      </c>
      <c r="N10" s="257" t="s">
        <v>577</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1.75" customHeight="1" thickBot="1">
      <c r="A11" s="82" t="s">
        <v>446</v>
      </c>
      <c r="B11" s="198">
        <v>22</v>
      </c>
      <c r="C11" s="198">
        <v>29</v>
      </c>
      <c r="D11" s="155">
        <f t="shared" si="0"/>
        <v>51</v>
      </c>
      <c r="E11" s="198">
        <v>14</v>
      </c>
      <c r="F11" s="198">
        <v>31</v>
      </c>
      <c r="G11" s="155">
        <f t="shared" si="1"/>
        <v>45</v>
      </c>
      <c r="H11" s="198">
        <v>20</v>
      </c>
      <c r="I11" s="198">
        <v>31</v>
      </c>
      <c r="J11" s="155">
        <f t="shared" si="2"/>
        <v>51</v>
      </c>
      <c r="K11" s="198">
        <v>34</v>
      </c>
      <c r="L11" s="198">
        <v>66</v>
      </c>
      <c r="M11" s="155">
        <f t="shared" si="3"/>
        <v>100</v>
      </c>
      <c r="N11" s="260" t="s">
        <v>453</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4" customHeight="1" thickBot="1">
      <c r="A12" s="81" t="s">
        <v>447</v>
      </c>
      <c r="B12" s="197">
        <v>5</v>
      </c>
      <c r="C12" s="197">
        <v>98</v>
      </c>
      <c r="D12" s="50">
        <f t="shared" si="0"/>
        <v>103</v>
      </c>
      <c r="E12" s="197">
        <v>0</v>
      </c>
      <c r="F12" s="197">
        <v>2</v>
      </c>
      <c r="G12" s="50">
        <f t="shared" si="1"/>
        <v>2</v>
      </c>
      <c r="H12" s="197">
        <v>15</v>
      </c>
      <c r="I12" s="197">
        <v>146</v>
      </c>
      <c r="J12" s="50">
        <f t="shared" si="2"/>
        <v>161</v>
      </c>
      <c r="K12" s="197">
        <v>20</v>
      </c>
      <c r="L12" s="197">
        <v>122</v>
      </c>
      <c r="M12" s="50">
        <f t="shared" si="3"/>
        <v>142</v>
      </c>
      <c r="N12" s="257" t="s">
        <v>578</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1.75" customHeight="1" thickBot="1">
      <c r="A13" s="82" t="s">
        <v>643</v>
      </c>
      <c r="B13" s="198">
        <v>14</v>
      </c>
      <c r="C13" s="198">
        <v>17</v>
      </c>
      <c r="D13" s="155">
        <f>B13+C13</f>
        <v>31</v>
      </c>
      <c r="E13" s="198">
        <v>1</v>
      </c>
      <c r="F13" s="198">
        <v>1</v>
      </c>
      <c r="G13" s="155">
        <f>E13+F13</f>
        <v>2</v>
      </c>
      <c r="H13" s="198" t="s">
        <v>591</v>
      </c>
      <c r="I13" s="198" t="s">
        <v>591</v>
      </c>
      <c r="J13" s="155" t="s">
        <v>591</v>
      </c>
      <c r="K13" s="198" t="s">
        <v>591</v>
      </c>
      <c r="L13" s="198" t="s">
        <v>591</v>
      </c>
      <c r="M13" s="155" t="s">
        <v>591</v>
      </c>
      <c r="N13" s="260" t="s">
        <v>644</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1.75" customHeight="1" thickBot="1">
      <c r="A14" s="81" t="s">
        <v>448</v>
      </c>
      <c r="B14" s="197">
        <v>17</v>
      </c>
      <c r="C14" s="197">
        <v>19</v>
      </c>
      <c r="D14" s="50">
        <f t="shared" ref="D14:D24" si="4">B14+C14</f>
        <v>36</v>
      </c>
      <c r="E14" s="197">
        <v>68</v>
      </c>
      <c r="F14" s="197">
        <v>79</v>
      </c>
      <c r="G14" s="50">
        <f t="shared" ref="G14:G24" si="5">E14+F14</f>
        <v>147</v>
      </c>
      <c r="H14" s="197">
        <v>35</v>
      </c>
      <c r="I14" s="197">
        <v>32</v>
      </c>
      <c r="J14" s="50">
        <f t="shared" ref="J14:J17" si="6">H14+I14</f>
        <v>67</v>
      </c>
      <c r="K14" s="197">
        <v>39</v>
      </c>
      <c r="L14" s="197">
        <v>40</v>
      </c>
      <c r="M14" s="50">
        <f t="shared" si="3"/>
        <v>79</v>
      </c>
      <c r="N14" s="257" t="s">
        <v>579</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21.75" customHeight="1" thickBot="1">
      <c r="A15" s="82" t="s">
        <v>449</v>
      </c>
      <c r="B15" s="198">
        <v>34</v>
      </c>
      <c r="C15" s="198">
        <v>24</v>
      </c>
      <c r="D15" s="155">
        <f t="shared" si="4"/>
        <v>58</v>
      </c>
      <c r="E15" s="198">
        <v>13</v>
      </c>
      <c r="F15" s="198">
        <v>9</v>
      </c>
      <c r="G15" s="155">
        <f t="shared" si="5"/>
        <v>22</v>
      </c>
      <c r="H15" s="198">
        <v>29</v>
      </c>
      <c r="I15" s="198">
        <v>14</v>
      </c>
      <c r="J15" s="155">
        <f t="shared" si="6"/>
        <v>43</v>
      </c>
      <c r="K15" s="198">
        <v>37</v>
      </c>
      <c r="L15" s="198">
        <v>24</v>
      </c>
      <c r="M15" s="155">
        <f t="shared" si="3"/>
        <v>61</v>
      </c>
      <c r="N15" s="260" t="s">
        <v>580</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s="30" customFormat="1" ht="24.75" customHeight="1" thickBot="1">
      <c r="A16" s="81" t="s">
        <v>450</v>
      </c>
      <c r="B16" s="197">
        <v>6</v>
      </c>
      <c r="C16" s="197">
        <v>81</v>
      </c>
      <c r="D16" s="50">
        <f t="shared" si="4"/>
        <v>87</v>
      </c>
      <c r="E16" s="197">
        <v>5</v>
      </c>
      <c r="F16" s="197">
        <v>78</v>
      </c>
      <c r="G16" s="50">
        <f t="shared" si="5"/>
        <v>83</v>
      </c>
      <c r="H16" s="197">
        <v>15</v>
      </c>
      <c r="I16" s="197">
        <v>66</v>
      </c>
      <c r="J16" s="50">
        <f t="shared" si="6"/>
        <v>81</v>
      </c>
      <c r="K16" s="197">
        <v>2</v>
      </c>
      <c r="L16" s="197">
        <v>32</v>
      </c>
      <c r="M16" s="50">
        <f t="shared" si="3"/>
        <v>34</v>
      </c>
      <c r="N16" s="257" t="s">
        <v>581</v>
      </c>
      <c r="O16" s="28"/>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row>
    <row r="17" spans="1:63" s="27" customFormat="1" ht="21.75" customHeight="1" thickBot="1">
      <c r="A17" s="82" t="s">
        <v>451</v>
      </c>
      <c r="B17" s="198">
        <v>59</v>
      </c>
      <c r="C17" s="198">
        <v>45</v>
      </c>
      <c r="D17" s="155">
        <f t="shared" si="4"/>
        <v>104</v>
      </c>
      <c r="E17" s="198">
        <v>5</v>
      </c>
      <c r="F17" s="198">
        <v>0</v>
      </c>
      <c r="G17" s="155">
        <f t="shared" si="5"/>
        <v>5</v>
      </c>
      <c r="H17" s="198">
        <v>47</v>
      </c>
      <c r="I17" s="198">
        <v>28</v>
      </c>
      <c r="J17" s="155">
        <f t="shared" si="6"/>
        <v>75</v>
      </c>
      <c r="K17" s="198">
        <v>31</v>
      </c>
      <c r="L17" s="198">
        <v>36</v>
      </c>
      <c r="M17" s="155">
        <f t="shared" si="3"/>
        <v>67</v>
      </c>
      <c r="N17" s="260" t="s">
        <v>582</v>
      </c>
      <c r="O17" s="25"/>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row>
    <row r="18" spans="1:63" s="30" customFormat="1" ht="21.75" customHeight="1" thickBot="1">
      <c r="A18" s="81" t="s">
        <v>452</v>
      </c>
      <c r="B18" s="197">
        <v>8</v>
      </c>
      <c r="C18" s="197">
        <v>111</v>
      </c>
      <c r="D18" s="50">
        <f t="shared" si="4"/>
        <v>119</v>
      </c>
      <c r="E18" s="197">
        <v>2</v>
      </c>
      <c r="F18" s="197">
        <v>0</v>
      </c>
      <c r="G18" s="50">
        <f t="shared" si="5"/>
        <v>2</v>
      </c>
      <c r="H18" s="197">
        <v>94</v>
      </c>
      <c r="I18" s="197">
        <v>243</v>
      </c>
      <c r="J18" s="50">
        <v>337</v>
      </c>
      <c r="K18" s="197">
        <v>94</v>
      </c>
      <c r="L18" s="347">
        <v>243</v>
      </c>
      <c r="M18" s="180">
        <f t="shared" si="3"/>
        <v>337</v>
      </c>
      <c r="N18" s="257" t="s">
        <v>583</v>
      </c>
      <c r="O18" s="28"/>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row>
    <row r="19" spans="1:63" s="27" customFormat="1" ht="21.75" customHeight="1" thickBot="1">
      <c r="A19" s="160" t="s">
        <v>479</v>
      </c>
      <c r="B19" s="348">
        <v>0</v>
      </c>
      <c r="C19" s="348">
        <v>0</v>
      </c>
      <c r="D19" s="155">
        <f t="shared" si="4"/>
        <v>0</v>
      </c>
      <c r="E19" s="348">
        <v>0</v>
      </c>
      <c r="F19" s="348">
        <v>0</v>
      </c>
      <c r="G19" s="155">
        <f t="shared" si="5"/>
        <v>0</v>
      </c>
      <c r="H19" s="348">
        <v>34</v>
      </c>
      <c r="I19" s="348">
        <v>40</v>
      </c>
      <c r="J19" s="155">
        <f t="shared" ref="J19:J24" si="7">H19+I19</f>
        <v>74</v>
      </c>
      <c r="K19" s="348">
        <v>34</v>
      </c>
      <c r="L19" s="348">
        <v>40</v>
      </c>
      <c r="M19" s="155">
        <f t="shared" si="3"/>
        <v>74</v>
      </c>
      <c r="N19" s="258" t="s">
        <v>584</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3" s="30" customFormat="1" ht="21.75" customHeight="1" thickBot="1">
      <c r="A20" s="269" t="s">
        <v>564</v>
      </c>
      <c r="B20" s="349">
        <v>49</v>
      </c>
      <c r="C20" s="349">
        <v>33</v>
      </c>
      <c r="D20" s="180">
        <f t="shared" si="4"/>
        <v>82</v>
      </c>
      <c r="E20" s="349">
        <v>49</v>
      </c>
      <c r="F20" s="349">
        <v>45</v>
      </c>
      <c r="G20" s="180">
        <f t="shared" si="5"/>
        <v>94</v>
      </c>
      <c r="H20" s="349">
        <v>19</v>
      </c>
      <c r="I20" s="349">
        <v>13</v>
      </c>
      <c r="J20" s="180">
        <f t="shared" si="7"/>
        <v>32</v>
      </c>
      <c r="K20" s="349">
        <v>16</v>
      </c>
      <c r="L20" s="349">
        <v>17</v>
      </c>
      <c r="M20" s="180">
        <f t="shared" si="3"/>
        <v>33</v>
      </c>
      <c r="N20" s="356" t="s">
        <v>585</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3" s="27" customFormat="1" ht="21.75" customHeight="1" thickBot="1">
      <c r="A21" s="160" t="s">
        <v>642</v>
      </c>
      <c r="B21" s="348">
        <v>27</v>
      </c>
      <c r="C21" s="348">
        <v>51</v>
      </c>
      <c r="D21" s="155">
        <f t="shared" si="4"/>
        <v>78</v>
      </c>
      <c r="E21" s="348">
        <v>47</v>
      </c>
      <c r="F21" s="348">
        <v>107</v>
      </c>
      <c r="G21" s="155">
        <f t="shared" si="5"/>
        <v>154</v>
      </c>
      <c r="H21" s="348" t="s">
        <v>591</v>
      </c>
      <c r="I21" s="348" t="s">
        <v>591</v>
      </c>
      <c r="J21" s="155" t="s">
        <v>591</v>
      </c>
      <c r="K21" s="348" t="s">
        <v>591</v>
      </c>
      <c r="L21" s="348" t="s">
        <v>591</v>
      </c>
      <c r="M21" s="155" t="s">
        <v>591</v>
      </c>
      <c r="N21" s="258" t="s">
        <v>645</v>
      </c>
      <c r="O21" s="25"/>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row>
    <row r="22" spans="1:63" s="30" customFormat="1" ht="21.75" customHeight="1" thickBot="1">
      <c r="A22" s="269" t="s">
        <v>565</v>
      </c>
      <c r="B22" s="349">
        <v>19</v>
      </c>
      <c r="C22" s="349">
        <v>133</v>
      </c>
      <c r="D22" s="180">
        <f t="shared" si="4"/>
        <v>152</v>
      </c>
      <c r="E22" s="349">
        <v>0</v>
      </c>
      <c r="F22" s="349">
        <v>0</v>
      </c>
      <c r="G22" s="180">
        <f t="shared" si="5"/>
        <v>0</v>
      </c>
      <c r="H22" s="349">
        <v>70</v>
      </c>
      <c r="I22" s="349">
        <v>83</v>
      </c>
      <c r="J22" s="180">
        <f t="shared" si="7"/>
        <v>153</v>
      </c>
      <c r="K22" s="349">
        <v>70</v>
      </c>
      <c r="L22" s="349">
        <v>83</v>
      </c>
      <c r="M22" s="180">
        <f t="shared" si="3"/>
        <v>153</v>
      </c>
      <c r="N22" s="356" t="s">
        <v>586</v>
      </c>
      <c r="O22" s="28"/>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row>
    <row r="23" spans="1:63" ht="21.75" customHeight="1">
      <c r="A23" s="273" t="s">
        <v>566</v>
      </c>
      <c r="B23" s="350">
        <v>130</v>
      </c>
      <c r="C23" s="350">
        <v>171</v>
      </c>
      <c r="D23" s="162">
        <f t="shared" si="4"/>
        <v>301</v>
      </c>
      <c r="E23" s="350">
        <v>122</v>
      </c>
      <c r="F23" s="350">
        <v>214</v>
      </c>
      <c r="G23" s="162">
        <f t="shared" si="5"/>
        <v>336</v>
      </c>
      <c r="H23" s="350">
        <v>118</v>
      </c>
      <c r="I23" s="350">
        <v>210</v>
      </c>
      <c r="J23" s="162">
        <f t="shared" si="7"/>
        <v>328</v>
      </c>
      <c r="K23" s="350">
        <v>118</v>
      </c>
      <c r="L23" s="350">
        <v>210</v>
      </c>
      <c r="M23" s="162">
        <f t="shared" si="3"/>
        <v>328</v>
      </c>
      <c r="N23" s="357" t="s">
        <v>587</v>
      </c>
    </row>
    <row r="24" spans="1:63" ht="21.75" customHeight="1">
      <c r="A24" s="130" t="s">
        <v>478</v>
      </c>
      <c r="B24" s="351">
        <v>0</v>
      </c>
      <c r="C24" s="351">
        <v>0</v>
      </c>
      <c r="D24" s="128">
        <f t="shared" si="4"/>
        <v>0</v>
      </c>
      <c r="E24" s="351">
        <v>0</v>
      </c>
      <c r="F24" s="351">
        <v>0</v>
      </c>
      <c r="G24" s="128">
        <f t="shared" si="5"/>
        <v>0</v>
      </c>
      <c r="H24" s="351">
        <v>4</v>
      </c>
      <c r="I24" s="351">
        <v>12</v>
      </c>
      <c r="J24" s="128">
        <f t="shared" si="7"/>
        <v>16</v>
      </c>
      <c r="K24" s="351">
        <v>4</v>
      </c>
      <c r="L24" s="351">
        <v>12</v>
      </c>
      <c r="M24" s="128">
        <f t="shared" si="3"/>
        <v>16</v>
      </c>
      <c r="N24" s="261" t="s">
        <v>588</v>
      </c>
    </row>
    <row r="25" spans="1:63" ht="20.100000000000001" customHeight="1">
      <c r="A25" s="339" t="s">
        <v>45</v>
      </c>
      <c r="B25" s="352">
        <f t="shared" ref="B25:J25" si="8">SUM(B8:B24)</f>
        <v>420</v>
      </c>
      <c r="C25" s="352">
        <f t="shared" si="8"/>
        <v>842</v>
      </c>
      <c r="D25" s="352">
        <f t="shared" si="8"/>
        <v>1262</v>
      </c>
      <c r="E25" s="352">
        <f t="shared" si="8"/>
        <v>363</v>
      </c>
      <c r="F25" s="352">
        <f t="shared" si="8"/>
        <v>608</v>
      </c>
      <c r="G25" s="352">
        <f t="shared" si="8"/>
        <v>971</v>
      </c>
      <c r="H25" s="352">
        <f t="shared" si="8"/>
        <v>563</v>
      </c>
      <c r="I25" s="352">
        <f t="shared" si="8"/>
        <v>955</v>
      </c>
      <c r="J25" s="352">
        <f t="shared" si="8"/>
        <v>1518</v>
      </c>
      <c r="K25" s="352">
        <f t="shared" ref="K25:M25" si="9">SUM(K8:K24)</f>
        <v>564</v>
      </c>
      <c r="L25" s="352">
        <f t="shared" si="9"/>
        <v>975</v>
      </c>
      <c r="M25" s="352">
        <f t="shared" si="9"/>
        <v>1539</v>
      </c>
      <c r="N25" s="340" t="s">
        <v>11</v>
      </c>
    </row>
    <row r="26" spans="1:63" s="25" customFormat="1" ht="15">
      <c r="A26" s="498" t="s">
        <v>549</v>
      </c>
      <c r="B26" s="498"/>
      <c r="C26" s="283"/>
      <c r="D26" s="283"/>
      <c r="E26" s="283"/>
      <c r="F26" s="283"/>
      <c r="G26" s="283"/>
      <c r="H26" s="283"/>
      <c r="I26" s="283"/>
      <c r="J26" s="283"/>
      <c r="K26" s="283"/>
      <c r="L26" s="283"/>
      <c r="M26" s="473" t="s">
        <v>550</v>
      </c>
      <c r="N26" s="473"/>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12"/>
      <c r="BJ26" s="12"/>
      <c r="BK26" s="12"/>
    </row>
    <row r="27" spans="1:63" ht="33" customHeight="1">
      <c r="A27" s="503" t="s">
        <v>641</v>
      </c>
      <c r="B27" s="504"/>
      <c r="C27" s="504"/>
      <c r="D27" s="504"/>
      <c r="E27" s="504"/>
      <c r="F27" s="504"/>
      <c r="G27" s="504"/>
      <c r="H27" s="493" t="s">
        <v>646</v>
      </c>
      <c r="I27" s="501"/>
      <c r="J27" s="501"/>
      <c r="K27" s="501"/>
      <c r="L27" s="501"/>
      <c r="M27" s="501"/>
      <c r="N27" s="501"/>
    </row>
    <row r="28" spans="1:63" ht="20.100000000000001" customHeight="1">
      <c r="A28" s="500" t="s">
        <v>640</v>
      </c>
      <c r="B28" s="500"/>
      <c r="C28" s="500"/>
      <c r="D28" s="500"/>
      <c r="E28" s="500"/>
      <c r="F28" s="500"/>
      <c r="G28" s="500"/>
      <c r="H28" s="502" t="s">
        <v>647</v>
      </c>
      <c r="I28" s="502"/>
      <c r="J28" s="502"/>
      <c r="K28" s="502"/>
      <c r="L28" s="502"/>
      <c r="M28" s="502"/>
      <c r="N28" s="502"/>
    </row>
  </sheetData>
  <mergeCells count="16">
    <mergeCell ref="A1:N1"/>
    <mergeCell ref="A2:N2"/>
    <mergeCell ref="A3:N3"/>
    <mergeCell ref="A4:N4"/>
    <mergeCell ref="A6:A7"/>
    <mergeCell ref="K6:M6"/>
    <mergeCell ref="N6:N7"/>
    <mergeCell ref="E6:G6"/>
    <mergeCell ref="B6:D6"/>
    <mergeCell ref="A28:G28"/>
    <mergeCell ref="H27:N27"/>
    <mergeCell ref="H28:N28"/>
    <mergeCell ref="M26:N26"/>
    <mergeCell ref="H6:J6"/>
    <mergeCell ref="A26:B26"/>
    <mergeCell ref="A27:G27"/>
  </mergeCells>
  <printOptions horizontalCentered="1" verticalCentered="1"/>
  <pageMargins left="0" right="0" top="0" bottom="0" header="0" footer="0"/>
  <pageSetup paperSize="9" scale="92"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
  <sheetViews>
    <sheetView rightToLeft="1" view="pageBreakPreview" zoomScaleNormal="100" zoomScaleSheetLayoutView="100" workbookViewId="0">
      <selection activeCell="K6" sqref="K6:K8"/>
    </sheetView>
  </sheetViews>
  <sheetFormatPr defaultColWidth="9.140625" defaultRowHeight="20.100000000000001" customHeight="1"/>
  <cols>
    <col min="1" max="1" width="23.42578125" style="189" customWidth="1"/>
    <col min="2" max="3" width="10.140625" style="189" customWidth="1"/>
    <col min="4" max="4" width="10" style="189" customWidth="1"/>
    <col min="5" max="5" width="9.28515625" style="189" customWidth="1"/>
    <col min="6" max="6" width="9.5703125" style="189" customWidth="1"/>
    <col min="7" max="7" width="8.7109375" style="189" customWidth="1"/>
    <col min="8" max="8" width="8.85546875" style="189" customWidth="1"/>
    <col min="9" max="10" width="8.7109375" style="189" customWidth="1"/>
    <col min="11" max="11" width="25.7109375" style="189" customWidth="1"/>
    <col min="12" max="55" width="9.140625" style="203"/>
    <col min="56" max="16384" width="9.140625" style="207"/>
  </cols>
  <sheetData>
    <row r="1" spans="1:55" s="182" customFormat="1" ht="39" customHeight="1">
      <c r="A1" s="480" t="s">
        <v>560</v>
      </c>
      <c r="B1" s="411"/>
      <c r="C1" s="411"/>
      <c r="D1" s="411"/>
      <c r="E1" s="411"/>
      <c r="F1" s="411"/>
      <c r="G1" s="411"/>
      <c r="H1" s="411"/>
      <c r="I1" s="411"/>
      <c r="J1" s="411"/>
      <c r="K1" s="41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row>
    <row r="2" spans="1:55" s="182" customFormat="1" ht="18">
      <c r="A2" s="462">
        <v>2018</v>
      </c>
      <c r="B2" s="462"/>
      <c r="C2" s="462"/>
      <c r="D2" s="462"/>
      <c r="E2" s="462"/>
      <c r="F2" s="462"/>
      <c r="G2" s="462"/>
      <c r="H2" s="462"/>
      <c r="I2" s="462"/>
      <c r="J2" s="462"/>
      <c r="K2" s="462"/>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row>
    <row r="3" spans="1:55" s="182" customFormat="1" ht="34.5" customHeight="1">
      <c r="A3" s="412" t="s">
        <v>481</v>
      </c>
      <c r="B3" s="413"/>
      <c r="C3" s="413"/>
      <c r="D3" s="413"/>
      <c r="E3" s="413"/>
      <c r="F3" s="413"/>
      <c r="G3" s="413"/>
      <c r="H3" s="413"/>
      <c r="I3" s="413"/>
      <c r="J3" s="413"/>
      <c r="K3" s="413"/>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row>
    <row r="4" spans="1:55" s="182" customFormat="1" ht="18">
      <c r="A4" s="413">
        <v>2018</v>
      </c>
      <c r="B4" s="413"/>
      <c r="C4" s="413"/>
      <c r="D4" s="413"/>
      <c r="E4" s="413"/>
      <c r="F4" s="413"/>
      <c r="G4" s="413"/>
      <c r="H4" s="413"/>
      <c r="I4" s="413"/>
      <c r="J4" s="413"/>
      <c r="K4" s="413"/>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row>
    <row r="5" spans="1:55" s="19" customFormat="1" ht="15">
      <c r="A5" s="96" t="s">
        <v>504</v>
      </c>
      <c r="B5" s="97"/>
      <c r="C5" s="97"/>
      <c r="D5" s="97"/>
      <c r="E5" s="97"/>
      <c r="F5" s="97"/>
      <c r="G5" s="97"/>
      <c r="H5" s="97"/>
      <c r="I5" s="97"/>
      <c r="J5" s="97"/>
      <c r="K5" s="98" t="s">
        <v>505</v>
      </c>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row>
    <row r="6" spans="1:55" s="185" customFormat="1" ht="21" customHeight="1" thickBot="1">
      <c r="A6" s="481" t="s">
        <v>442</v>
      </c>
      <c r="B6" s="488" t="s">
        <v>225</v>
      </c>
      <c r="C6" s="488"/>
      <c r="D6" s="488"/>
      <c r="E6" s="488"/>
      <c r="F6" s="488"/>
      <c r="G6" s="488"/>
      <c r="H6" s="488"/>
      <c r="I6" s="488"/>
      <c r="J6" s="505"/>
      <c r="K6" s="483" t="s">
        <v>443</v>
      </c>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row>
    <row r="7" spans="1:55" s="16" customFormat="1" ht="21" customHeight="1" thickBot="1">
      <c r="A7" s="487"/>
      <c r="B7" s="416" t="s">
        <v>529</v>
      </c>
      <c r="C7" s="416"/>
      <c r="D7" s="416"/>
      <c r="E7" s="416" t="s">
        <v>538</v>
      </c>
      <c r="F7" s="416"/>
      <c r="G7" s="416"/>
      <c r="H7" s="418" t="s">
        <v>539</v>
      </c>
      <c r="I7" s="418"/>
      <c r="J7" s="418"/>
      <c r="K7" s="489"/>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row>
    <row r="8" spans="1:55" s="204" customFormat="1" ht="25.5" customHeight="1">
      <c r="A8" s="482"/>
      <c r="B8" s="302" t="s">
        <v>594</v>
      </c>
      <c r="C8" s="302" t="s">
        <v>593</v>
      </c>
      <c r="D8" s="302" t="s">
        <v>592</v>
      </c>
      <c r="E8" s="302" t="s">
        <v>594</v>
      </c>
      <c r="F8" s="302" t="s">
        <v>593</v>
      </c>
      <c r="G8" s="302" t="s">
        <v>592</v>
      </c>
      <c r="H8" s="302" t="s">
        <v>594</v>
      </c>
      <c r="I8" s="302" t="s">
        <v>593</v>
      </c>
      <c r="J8" s="302" t="s">
        <v>592</v>
      </c>
      <c r="K8" s="484"/>
      <c r="L8" s="203"/>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row>
    <row r="9" spans="1:55" s="206" customFormat="1" ht="21" customHeight="1" thickBot="1">
      <c r="A9" s="81" t="s">
        <v>510</v>
      </c>
      <c r="B9" s="190">
        <v>2</v>
      </c>
      <c r="C9" s="190">
        <v>1</v>
      </c>
      <c r="D9" s="191">
        <f>B9+C9</f>
        <v>3</v>
      </c>
      <c r="E9" s="190">
        <v>27</v>
      </c>
      <c r="F9" s="190">
        <v>5</v>
      </c>
      <c r="G9" s="191">
        <f>E9+F9</f>
        <v>32</v>
      </c>
      <c r="H9" s="191">
        <f>(B9+E9)</f>
        <v>29</v>
      </c>
      <c r="I9" s="191">
        <f>(C9+F9)</f>
        <v>6</v>
      </c>
      <c r="J9" s="191">
        <f>SUM(H9:I9)</f>
        <v>35</v>
      </c>
      <c r="K9" s="257" t="s">
        <v>575</v>
      </c>
      <c r="L9" s="205"/>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row>
    <row r="10" spans="1:55" s="204" customFormat="1" ht="21" customHeight="1" thickBot="1">
      <c r="A10" s="82" t="s">
        <v>444</v>
      </c>
      <c r="B10" s="100">
        <v>0</v>
      </c>
      <c r="C10" s="100">
        <v>6</v>
      </c>
      <c r="D10" s="192">
        <f t="shared" ref="D10:D23" si="0">B10+C10</f>
        <v>6</v>
      </c>
      <c r="E10" s="100">
        <v>31</v>
      </c>
      <c r="F10" s="100">
        <v>36</v>
      </c>
      <c r="G10" s="192">
        <f t="shared" ref="G10:G23" si="1">E10+F10</f>
        <v>67</v>
      </c>
      <c r="H10" s="306">
        <f t="shared" ref="H10:I23" si="2">(B10+E10)</f>
        <v>31</v>
      </c>
      <c r="I10" s="306">
        <f t="shared" si="2"/>
        <v>42</v>
      </c>
      <c r="J10" s="155">
        <f t="shared" ref="J10:J23" si="3">SUM(H10:I10)</f>
        <v>73</v>
      </c>
      <c r="K10" s="260" t="s">
        <v>576</v>
      </c>
      <c r="L10" s="203"/>
      <c r="M10" s="203"/>
      <c r="N10" s="203"/>
      <c r="O10" s="203"/>
      <c r="P10" s="203"/>
      <c r="Q10" s="203"/>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03"/>
      <c r="BB10" s="203"/>
      <c r="BC10" s="203"/>
    </row>
    <row r="11" spans="1:55" s="206" customFormat="1" ht="24.75" customHeight="1" thickBot="1">
      <c r="A11" s="81" t="s">
        <v>445</v>
      </c>
      <c r="B11" s="190">
        <v>0</v>
      </c>
      <c r="C11" s="190">
        <v>0</v>
      </c>
      <c r="D11" s="191">
        <f t="shared" si="0"/>
        <v>0</v>
      </c>
      <c r="E11" s="190">
        <v>5</v>
      </c>
      <c r="F11" s="190">
        <v>2</v>
      </c>
      <c r="G11" s="191">
        <f t="shared" si="1"/>
        <v>7</v>
      </c>
      <c r="H11" s="191">
        <f t="shared" si="2"/>
        <v>5</v>
      </c>
      <c r="I11" s="191">
        <f t="shared" si="2"/>
        <v>2</v>
      </c>
      <c r="J11" s="191">
        <f t="shared" si="3"/>
        <v>7</v>
      </c>
      <c r="K11" s="257" t="s">
        <v>577</v>
      </c>
      <c r="L11" s="205"/>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row>
    <row r="12" spans="1:55" s="204" customFormat="1" ht="21" customHeight="1" thickBot="1">
      <c r="A12" s="82" t="s">
        <v>446</v>
      </c>
      <c r="B12" s="100">
        <v>0</v>
      </c>
      <c r="C12" s="100">
        <v>10</v>
      </c>
      <c r="D12" s="192">
        <f t="shared" si="0"/>
        <v>10</v>
      </c>
      <c r="E12" s="100">
        <v>34</v>
      </c>
      <c r="F12" s="100">
        <v>56</v>
      </c>
      <c r="G12" s="192">
        <f t="shared" si="1"/>
        <v>90</v>
      </c>
      <c r="H12" s="306">
        <f t="shared" si="2"/>
        <v>34</v>
      </c>
      <c r="I12" s="306">
        <f t="shared" si="2"/>
        <v>66</v>
      </c>
      <c r="J12" s="155">
        <f t="shared" si="3"/>
        <v>100</v>
      </c>
      <c r="K12" s="260" t="s">
        <v>453</v>
      </c>
      <c r="L12" s="203"/>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03"/>
      <c r="BB12" s="203"/>
      <c r="BC12" s="203"/>
    </row>
    <row r="13" spans="1:55" s="206" customFormat="1" ht="24.75" customHeight="1" thickBot="1">
      <c r="A13" s="81" t="s">
        <v>447</v>
      </c>
      <c r="B13" s="190">
        <v>0</v>
      </c>
      <c r="C13" s="190">
        <v>4</v>
      </c>
      <c r="D13" s="191">
        <f t="shared" si="0"/>
        <v>4</v>
      </c>
      <c r="E13" s="190">
        <v>20</v>
      </c>
      <c r="F13" s="190">
        <v>118</v>
      </c>
      <c r="G13" s="191">
        <f t="shared" si="1"/>
        <v>138</v>
      </c>
      <c r="H13" s="191">
        <f t="shared" si="2"/>
        <v>20</v>
      </c>
      <c r="I13" s="191">
        <f t="shared" si="2"/>
        <v>122</v>
      </c>
      <c r="J13" s="191">
        <f t="shared" si="3"/>
        <v>142</v>
      </c>
      <c r="K13" s="257" t="s">
        <v>578</v>
      </c>
      <c r="L13" s="205"/>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row>
    <row r="14" spans="1:55" s="204" customFormat="1" ht="24" customHeight="1" thickBot="1">
      <c r="A14" s="82" t="s">
        <v>448</v>
      </c>
      <c r="B14" s="100">
        <v>0</v>
      </c>
      <c r="C14" s="100">
        <v>0</v>
      </c>
      <c r="D14" s="192">
        <f t="shared" si="0"/>
        <v>0</v>
      </c>
      <c r="E14" s="100">
        <v>39</v>
      </c>
      <c r="F14" s="100">
        <v>40</v>
      </c>
      <c r="G14" s="192">
        <f t="shared" si="1"/>
        <v>79</v>
      </c>
      <c r="H14" s="306">
        <f t="shared" si="2"/>
        <v>39</v>
      </c>
      <c r="I14" s="306">
        <f t="shared" si="2"/>
        <v>40</v>
      </c>
      <c r="J14" s="155">
        <f t="shared" si="3"/>
        <v>79</v>
      </c>
      <c r="K14" s="260" t="s">
        <v>579</v>
      </c>
      <c r="L14" s="203"/>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row>
    <row r="15" spans="1:55" s="206" customFormat="1" ht="21" customHeight="1" thickBot="1">
      <c r="A15" s="372" t="s">
        <v>449</v>
      </c>
      <c r="B15" s="353">
        <v>0</v>
      </c>
      <c r="C15" s="353">
        <v>0</v>
      </c>
      <c r="D15" s="354">
        <f t="shared" si="0"/>
        <v>0</v>
      </c>
      <c r="E15" s="353">
        <v>37</v>
      </c>
      <c r="F15" s="353">
        <v>24</v>
      </c>
      <c r="G15" s="354">
        <f t="shared" si="1"/>
        <v>61</v>
      </c>
      <c r="H15" s="354">
        <f t="shared" si="2"/>
        <v>37</v>
      </c>
      <c r="I15" s="354">
        <f t="shared" si="2"/>
        <v>24</v>
      </c>
      <c r="J15" s="354">
        <f t="shared" si="3"/>
        <v>61</v>
      </c>
      <c r="K15" s="384" t="s">
        <v>580</v>
      </c>
      <c r="L15" s="205"/>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row>
    <row r="16" spans="1:55" s="204" customFormat="1" ht="24.75" customHeight="1" thickBot="1">
      <c r="A16" s="82" t="s">
        <v>450</v>
      </c>
      <c r="B16" s="100">
        <v>0</v>
      </c>
      <c r="C16" s="100">
        <v>0</v>
      </c>
      <c r="D16" s="192">
        <f t="shared" si="0"/>
        <v>0</v>
      </c>
      <c r="E16" s="100">
        <v>2</v>
      </c>
      <c r="F16" s="100">
        <v>32</v>
      </c>
      <c r="G16" s="192">
        <f t="shared" si="1"/>
        <v>34</v>
      </c>
      <c r="H16" s="306">
        <f t="shared" si="2"/>
        <v>2</v>
      </c>
      <c r="I16" s="306">
        <f t="shared" si="2"/>
        <v>32</v>
      </c>
      <c r="J16" s="155">
        <f t="shared" si="3"/>
        <v>34</v>
      </c>
      <c r="K16" s="260" t="s">
        <v>581</v>
      </c>
      <c r="L16" s="203"/>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row>
    <row r="17" spans="1:58" s="206" customFormat="1" ht="21" customHeight="1" thickBot="1">
      <c r="A17" s="372" t="s">
        <v>451</v>
      </c>
      <c r="B17" s="353">
        <v>1</v>
      </c>
      <c r="C17" s="353">
        <v>1</v>
      </c>
      <c r="D17" s="354">
        <f t="shared" si="0"/>
        <v>2</v>
      </c>
      <c r="E17" s="353">
        <v>30</v>
      </c>
      <c r="F17" s="353">
        <v>35</v>
      </c>
      <c r="G17" s="354">
        <f t="shared" si="1"/>
        <v>65</v>
      </c>
      <c r="H17" s="354">
        <f t="shared" si="2"/>
        <v>31</v>
      </c>
      <c r="I17" s="354">
        <f t="shared" si="2"/>
        <v>36</v>
      </c>
      <c r="J17" s="354">
        <f t="shared" si="3"/>
        <v>67</v>
      </c>
      <c r="K17" s="384" t="s">
        <v>582</v>
      </c>
      <c r="L17" s="205"/>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row>
    <row r="18" spans="1:58" s="204" customFormat="1" ht="21" customHeight="1" thickBot="1">
      <c r="A18" s="82" t="s">
        <v>452</v>
      </c>
      <c r="B18" s="100">
        <v>0</v>
      </c>
      <c r="C18" s="100">
        <v>8</v>
      </c>
      <c r="D18" s="192">
        <f t="shared" si="0"/>
        <v>8</v>
      </c>
      <c r="E18" s="100">
        <v>94</v>
      </c>
      <c r="F18" s="100">
        <v>235</v>
      </c>
      <c r="G18" s="192">
        <f t="shared" si="1"/>
        <v>329</v>
      </c>
      <c r="H18" s="306">
        <f t="shared" si="2"/>
        <v>94</v>
      </c>
      <c r="I18" s="306">
        <f t="shared" si="2"/>
        <v>243</v>
      </c>
      <c r="J18" s="155">
        <f t="shared" si="3"/>
        <v>337</v>
      </c>
      <c r="K18" s="260" t="s">
        <v>583</v>
      </c>
      <c r="L18" s="203"/>
      <c r="M18" s="203"/>
      <c r="N18" s="203"/>
      <c r="O18" s="203"/>
      <c r="P18" s="203"/>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row>
    <row r="19" spans="1:58" s="206" customFormat="1" ht="21" customHeight="1" thickBot="1">
      <c r="A19" s="372" t="s">
        <v>479</v>
      </c>
      <c r="B19" s="353">
        <v>5</v>
      </c>
      <c r="C19" s="353">
        <v>5</v>
      </c>
      <c r="D19" s="354">
        <f t="shared" si="0"/>
        <v>10</v>
      </c>
      <c r="E19" s="353">
        <v>29</v>
      </c>
      <c r="F19" s="353">
        <v>35</v>
      </c>
      <c r="G19" s="354">
        <f t="shared" si="1"/>
        <v>64</v>
      </c>
      <c r="H19" s="354">
        <f t="shared" si="2"/>
        <v>34</v>
      </c>
      <c r="I19" s="354">
        <f t="shared" si="2"/>
        <v>40</v>
      </c>
      <c r="J19" s="354">
        <f t="shared" si="3"/>
        <v>74</v>
      </c>
      <c r="K19" s="384" t="s">
        <v>584</v>
      </c>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row>
    <row r="20" spans="1:58" s="204" customFormat="1" ht="21" customHeight="1" thickBot="1">
      <c r="A20" s="82" t="s">
        <v>564</v>
      </c>
      <c r="B20" s="100">
        <v>0</v>
      </c>
      <c r="C20" s="100">
        <v>1</v>
      </c>
      <c r="D20" s="192">
        <f t="shared" si="0"/>
        <v>1</v>
      </c>
      <c r="E20" s="100">
        <v>16</v>
      </c>
      <c r="F20" s="100">
        <v>16</v>
      </c>
      <c r="G20" s="192">
        <f t="shared" si="1"/>
        <v>32</v>
      </c>
      <c r="H20" s="306">
        <f t="shared" si="2"/>
        <v>16</v>
      </c>
      <c r="I20" s="306">
        <f t="shared" si="2"/>
        <v>17</v>
      </c>
      <c r="J20" s="155">
        <f t="shared" si="3"/>
        <v>33</v>
      </c>
      <c r="K20" s="260" t="s">
        <v>585</v>
      </c>
      <c r="L20" s="203"/>
      <c r="M20" s="203"/>
      <c r="N20" s="203"/>
      <c r="O20" s="203"/>
      <c r="P20" s="203"/>
      <c r="Q20" s="203"/>
      <c r="R20" s="203"/>
      <c r="S20" s="203"/>
      <c r="T20" s="203"/>
      <c r="U20" s="203"/>
      <c r="V20" s="203"/>
      <c r="W20" s="203"/>
      <c r="X20" s="203"/>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row>
    <row r="21" spans="1:58" s="206" customFormat="1" ht="21" customHeight="1" thickBot="1">
      <c r="A21" s="372" t="s">
        <v>565</v>
      </c>
      <c r="B21" s="353">
        <v>1</v>
      </c>
      <c r="C21" s="353">
        <v>2</v>
      </c>
      <c r="D21" s="354">
        <f t="shared" si="0"/>
        <v>3</v>
      </c>
      <c r="E21" s="353">
        <v>69</v>
      </c>
      <c r="F21" s="353">
        <v>81</v>
      </c>
      <c r="G21" s="354">
        <f t="shared" si="1"/>
        <v>150</v>
      </c>
      <c r="H21" s="354">
        <f>(B21+E21)</f>
        <v>70</v>
      </c>
      <c r="I21" s="354">
        <f t="shared" si="2"/>
        <v>83</v>
      </c>
      <c r="J21" s="354">
        <f t="shared" si="3"/>
        <v>153</v>
      </c>
      <c r="K21" s="356" t="s">
        <v>586</v>
      </c>
      <c r="L21" s="205"/>
      <c r="M21" s="205"/>
      <c r="N21" s="205"/>
      <c r="O21" s="205"/>
      <c r="P21" s="205"/>
      <c r="Q21" s="205"/>
      <c r="R21" s="205"/>
      <c r="S21" s="205"/>
      <c r="T21" s="205"/>
      <c r="U21" s="205"/>
      <c r="V21" s="205"/>
      <c r="W21" s="205"/>
      <c r="X21" s="205"/>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row>
    <row r="22" spans="1:58" s="204" customFormat="1" ht="21" customHeight="1" thickBot="1">
      <c r="A22" s="82" t="s">
        <v>566</v>
      </c>
      <c r="B22" s="100">
        <v>0</v>
      </c>
      <c r="C22" s="100">
        <v>15</v>
      </c>
      <c r="D22" s="192">
        <f t="shared" si="0"/>
        <v>15</v>
      </c>
      <c r="E22" s="100">
        <v>118</v>
      </c>
      <c r="F22" s="100">
        <v>195</v>
      </c>
      <c r="G22" s="192">
        <f t="shared" si="1"/>
        <v>313</v>
      </c>
      <c r="H22" s="306">
        <f t="shared" ref="H22:H23" si="4">(B22+E22)</f>
        <v>118</v>
      </c>
      <c r="I22" s="306">
        <f t="shared" si="2"/>
        <v>210</v>
      </c>
      <c r="J22" s="155">
        <f t="shared" si="3"/>
        <v>328</v>
      </c>
      <c r="K22" s="357" t="s">
        <v>587</v>
      </c>
      <c r="L22" s="203"/>
      <c r="M22" s="203"/>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c r="BB22" s="203"/>
      <c r="BC22" s="203"/>
    </row>
    <row r="23" spans="1:58" s="206" customFormat="1" ht="21" customHeight="1">
      <c r="A23" s="373" t="s">
        <v>478</v>
      </c>
      <c r="B23" s="374">
        <v>1</v>
      </c>
      <c r="C23" s="374">
        <v>8</v>
      </c>
      <c r="D23" s="375">
        <f t="shared" si="0"/>
        <v>9</v>
      </c>
      <c r="E23" s="374">
        <v>3</v>
      </c>
      <c r="F23" s="374">
        <v>4</v>
      </c>
      <c r="G23" s="375">
        <f t="shared" si="1"/>
        <v>7</v>
      </c>
      <c r="H23" s="375">
        <f t="shared" si="4"/>
        <v>4</v>
      </c>
      <c r="I23" s="375">
        <f t="shared" si="2"/>
        <v>12</v>
      </c>
      <c r="J23" s="375">
        <f t="shared" si="3"/>
        <v>16</v>
      </c>
      <c r="K23" s="376" t="s">
        <v>588</v>
      </c>
      <c r="L23" s="205"/>
      <c r="M23" s="205"/>
      <c r="N23" s="205"/>
      <c r="O23" s="205"/>
      <c r="P23" s="205"/>
      <c r="Q23" s="205"/>
      <c r="R23" s="205"/>
      <c r="S23" s="205"/>
      <c r="T23" s="205"/>
      <c r="U23" s="205"/>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row>
    <row r="24" spans="1:58" s="12" customFormat="1" ht="24" customHeight="1">
      <c r="A24" s="335" t="s">
        <v>45</v>
      </c>
      <c r="B24" s="352">
        <f t="shared" ref="B24:J24" si="5">SUM(B9:B23)</f>
        <v>10</v>
      </c>
      <c r="C24" s="43">
        <f t="shared" si="5"/>
        <v>61</v>
      </c>
      <c r="D24" s="43">
        <f t="shared" si="5"/>
        <v>71</v>
      </c>
      <c r="E24" s="43">
        <f t="shared" si="5"/>
        <v>554</v>
      </c>
      <c r="F24" s="43">
        <f t="shared" si="5"/>
        <v>914</v>
      </c>
      <c r="G24" s="43">
        <f t="shared" si="5"/>
        <v>1468</v>
      </c>
      <c r="H24" s="43">
        <f t="shared" si="5"/>
        <v>564</v>
      </c>
      <c r="I24" s="352">
        <f t="shared" si="5"/>
        <v>975</v>
      </c>
      <c r="J24" s="352">
        <f t="shared" si="5"/>
        <v>1539</v>
      </c>
      <c r="K24" s="340" t="s">
        <v>11</v>
      </c>
      <c r="M24" s="25"/>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row>
    <row r="25" spans="1:58" ht="20.100000000000001" customHeight="1">
      <c r="A25" s="382"/>
      <c r="B25" s="196"/>
      <c r="C25" s="196"/>
      <c r="D25" s="196"/>
      <c r="E25" s="196"/>
      <c r="F25" s="196"/>
      <c r="G25" s="196"/>
      <c r="H25" s="196"/>
      <c r="J25" s="203"/>
      <c r="K25" s="381"/>
      <c r="BB25" s="207"/>
      <c r="BC25" s="207"/>
    </row>
    <row r="26" spans="1:58" ht="20.100000000000001" customHeight="1">
      <c r="B26" s="196"/>
      <c r="C26" s="196"/>
      <c r="D26" s="196"/>
      <c r="E26" s="196"/>
      <c r="F26" s="196"/>
      <c r="G26" s="196"/>
      <c r="H26" s="196"/>
      <c r="I26" s="196"/>
      <c r="J26" s="196"/>
    </row>
    <row r="27" spans="1:58" ht="20.100000000000001" customHeight="1">
      <c r="B27" s="196"/>
      <c r="C27" s="196"/>
      <c r="D27" s="196"/>
      <c r="E27" s="196"/>
      <c r="F27" s="196"/>
      <c r="G27" s="196"/>
      <c r="H27" s="196"/>
      <c r="I27" s="196"/>
      <c r="J27" s="196"/>
    </row>
    <row r="28" spans="1:58" ht="20.100000000000001" customHeight="1">
      <c r="B28" s="196"/>
      <c r="C28" s="196"/>
      <c r="D28" s="196"/>
      <c r="E28" s="196"/>
      <c r="F28" s="196"/>
      <c r="G28" s="196"/>
      <c r="H28" s="196"/>
      <c r="I28" s="196"/>
      <c r="J28" s="196"/>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3"/>
  <sheetViews>
    <sheetView showGridLines="0" rightToLeft="1" view="pageBreakPreview" zoomScaleNormal="100" zoomScaleSheetLayoutView="100" workbookViewId="0">
      <selection activeCell="C3" sqref="C3"/>
    </sheetView>
  </sheetViews>
  <sheetFormatPr defaultRowHeight="15"/>
  <cols>
    <col min="1" max="1" width="53.28515625" style="37" customWidth="1"/>
    <col min="2" max="2" width="11.140625" style="41" customWidth="1"/>
    <col min="3" max="3" width="51.42578125" style="35" customWidth="1"/>
    <col min="4" max="256" width="9.140625" style="37"/>
    <col min="257" max="257" width="50.28515625" style="37" customWidth="1"/>
    <col min="258" max="258" width="11.140625" style="37" customWidth="1"/>
    <col min="259" max="259" width="50.28515625" style="37" customWidth="1"/>
    <col min="260" max="512" width="9.140625" style="37"/>
    <col min="513" max="513" width="50.28515625" style="37" customWidth="1"/>
    <col min="514" max="514" width="11.140625" style="37" customWidth="1"/>
    <col min="515" max="515" width="50.28515625" style="37" customWidth="1"/>
    <col min="516" max="768" width="9.140625" style="37"/>
    <col min="769" max="769" width="50.28515625" style="37" customWidth="1"/>
    <col min="770" max="770" width="11.140625" style="37" customWidth="1"/>
    <col min="771" max="771" width="50.28515625" style="37" customWidth="1"/>
    <col min="772" max="1024" width="9.140625" style="37"/>
    <col min="1025" max="1025" width="50.28515625" style="37" customWidth="1"/>
    <col min="1026" max="1026" width="11.140625" style="37" customWidth="1"/>
    <col min="1027" max="1027" width="50.28515625" style="37" customWidth="1"/>
    <col min="1028" max="1280" width="9.140625" style="37"/>
    <col min="1281" max="1281" width="50.28515625" style="37" customWidth="1"/>
    <col min="1282" max="1282" width="11.140625" style="37" customWidth="1"/>
    <col min="1283" max="1283" width="50.28515625" style="37" customWidth="1"/>
    <col min="1284" max="1536" width="9.140625" style="37"/>
    <col min="1537" max="1537" width="50.28515625" style="37" customWidth="1"/>
    <col min="1538" max="1538" width="11.140625" style="37" customWidth="1"/>
    <col min="1539" max="1539" width="50.28515625" style="37" customWidth="1"/>
    <col min="1540" max="1792" width="9.140625" style="37"/>
    <col min="1793" max="1793" width="50.28515625" style="37" customWidth="1"/>
    <col min="1794" max="1794" width="11.140625" style="37" customWidth="1"/>
    <col min="1795" max="1795" width="50.28515625" style="37" customWidth="1"/>
    <col min="1796" max="2048" width="9.140625" style="37"/>
    <col min="2049" max="2049" width="50.28515625" style="37" customWidth="1"/>
    <col min="2050" max="2050" width="11.140625" style="37" customWidth="1"/>
    <col min="2051" max="2051" width="50.28515625" style="37" customWidth="1"/>
    <col min="2052" max="2304" width="9.140625" style="37"/>
    <col min="2305" max="2305" width="50.28515625" style="37" customWidth="1"/>
    <col min="2306" max="2306" width="11.140625" style="37" customWidth="1"/>
    <col min="2307" max="2307" width="50.28515625" style="37" customWidth="1"/>
    <col min="2308" max="2560" width="9.140625" style="37"/>
    <col min="2561" max="2561" width="50.28515625" style="37" customWidth="1"/>
    <col min="2562" max="2562" width="11.140625" style="37" customWidth="1"/>
    <col min="2563" max="2563" width="50.28515625" style="37" customWidth="1"/>
    <col min="2564" max="2816" width="9.140625" style="37"/>
    <col min="2817" max="2817" width="50.28515625" style="37" customWidth="1"/>
    <col min="2818" max="2818" width="11.140625" style="37" customWidth="1"/>
    <col min="2819" max="2819" width="50.28515625" style="37" customWidth="1"/>
    <col min="2820" max="3072" width="9.140625" style="37"/>
    <col min="3073" max="3073" width="50.28515625" style="37" customWidth="1"/>
    <col min="3074" max="3074" width="11.140625" style="37" customWidth="1"/>
    <col min="3075" max="3075" width="50.28515625" style="37" customWidth="1"/>
    <col min="3076" max="3328" width="9.140625" style="37"/>
    <col min="3329" max="3329" width="50.28515625" style="37" customWidth="1"/>
    <col min="3330" max="3330" width="11.140625" style="37" customWidth="1"/>
    <col min="3331" max="3331" width="50.28515625" style="37" customWidth="1"/>
    <col min="3332" max="3584" width="9.140625" style="37"/>
    <col min="3585" max="3585" width="50.28515625" style="37" customWidth="1"/>
    <col min="3586" max="3586" width="11.140625" style="37" customWidth="1"/>
    <col min="3587" max="3587" width="50.28515625" style="37" customWidth="1"/>
    <col min="3588" max="3840" width="9.140625" style="37"/>
    <col min="3841" max="3841" width="50.28515625" style="37" customWidth="1"/>
    <col min="3842" max="3842" width="11.140625" style="37" customWidth="1"/>
    <col min="3843" max="3843" width="50.28515625" style="37" customWidth="1"/>
    <col min="3844" max="4096" width="9.140625" style="37"/>
    <col min="4097" max="4097" width="50.28515625" style="37" customWidth="1"/>
    <col min="4098" max="4098" width="11.140625" style="37" customWidth="1"/>
    <col min="4099" max="4099" width="50.28515625" style="37" customWidth="1"/>
    <col min="4100" max="4352" width="9.140625" style="37"/>
    <col min="4353" max="4353" width="50.28515625" style="37" customWidth="1"/>
    <col min="4354" max="4354" width="11.140625" style="37" customWidth="1"/>
    <col min="4355" max="4355" width="50.28515625" style="37" customWidth="1"/>
    <col min="4356" max="4608" width="9.140625" style="37"/>
    <col min="4609" max="4609" width="50.28515625" style="37" customWidth="1"/>
    <col min="4610" max="4610" width="11.140625" style="37" customWidth="1"/>
    <col min="4611" max="4611" width="50.28515625" style="37" customWidth="1"/>
    <col min="4612" max="4864" width="9.140625" style="37"/>
    <col min="4865" max="4865" width="50.28515625" style="37" customWidth="1"/>
    <col min="4866" max="4866" width="11.140625" style="37" customWidth="1"/>
    <col min="4867" max="4867" width="50.28515625" style="37" customWidth="1"/>
    <col min="4868" max="5120" width="9.140625" style="37"/>
    <col min="5121" max="5121" width="50.28515625" style="37" customWidth="1"/>
    <col min="5122" max="5122" width="11.140625" style="37" customWidth="1"/>
    <col min="5123" max="5123" width="50.28515625" style="37" customWidth="1"/>
    <col min="5124" max="5376" width="9.140625" style="37"/>
    <col min="5377" max="5377" width="50.28515625" style="37" customWidth="1"/>
    <col min="5378" max="5378" width="11.140625" style="37" customWidth="1"/>
    <col min="5379" max="5379" width="50.28515625" style="37" customWidth="1"/>
    <col min="5380" max="5632" width="9.140625" style="37"/>
    <col min="5633" max="5633" width="50.28515625" style="37" customWidth="1"/>
    <col min="5634" max="5634" width="11.140625" style="37" customWidth="1"/>
    <col min="5635" max="5635" width="50.28515625" style="37" customWidth="1"/>
    <col min="5636" max="5888" width="9.140625" style="37"/>
    <col min="5889" max="5889" width="50.28515625" style="37" customWidth="1"/>
    <col min="5890" max="5890" width="11.140625" style="37" customWidth="1"/>
    <col min="5891" max="5891" width="50.28515625" style="37" customWidth="1"/>
    <col min="5892" max="6144" width="9.140625" style="37"/>
    <col min="6145" max="6145" width="50.28515625" style="37" customWidth="1"/>
    <col min="6146" max="6146" width="11.140625" style="37" customWidth="1"/>
    <col min="6147" max="6147" width="50.28515625" style="37" customWidth="1"/>
    <col min="6148" max="6400" width="9.140625" style="37"/>
    <col min="6401" max="6401" width="50.28515625" style="37" customWidth="1"/>
    <col min="6402" max="6402" width="11.140625" style="37" customWidth="1"/>
    <col min="6403" max="6403" width="50.28515625" style="37" customWidth="1"/>
    <col min="6404" max="6656" width="9.140625" style="37"/>
    <col min="6657" max="6657" width="50.28515625" style="37" customWidth="1"/>
    <col min="6658" max="6658" width="11.140625" style="37" customWidth="1"/>
    <col min="6659" max="6659" width="50.28515625" style="37" customWidth="1"/>
    <col min="6660" max="6912" width="9.140625" style="37"/>
    <col min="6913" max="6913" width="50.28515625" style="37" customWidth="1"/>
    <col min="6914" max="6914" width="11.140625" style="37" customWidth="1"/>
    <col min="6915" max="6915" width="50.28515625" style="37" customWidth="1"/>
    <col min="6916" max="7168" width="9.140625" style="37"/>
    <col min="7169" max="7169" width="50.28515625" style="37" customWidth="1"/>
    <col min="7170" max="7170" width="11.140625" style="37" customWidth="1"/>
    <col min="7171" max="7171" width="50.28515625" style="37" customWidth="1"/>
    <col min="7172" max="7424" width="9.140625" style="37"/>
    <col min="7425" max="7425" width="50.28515625" style="37" customWidth="1"/>
    <col min="7426" max="7426" width="11.140625" style="37" customWidth="1"/>
    <col min="7427" max="7427" width="50.28515625" style="37" customWidth="1"/>
    <col min="7428" max="7680" width="9.140625" style="37"/>
    <col min="7681" max="7681" width="50.28515625" style="37" customWidth="1"/>
    <col min="7682" max="7682" width="11.140625" style="37" customWidth="1"/>
    <col min="7683" max="7683" width="50.28515625" style="37" customWidth="1"/>
    <col min="7684" max="7936" width="9.140625" style="37"/>
    <col min="7937" max="7937" width="50.28515625" style="37" customWidth="1"/>
    <col min="7938" max="7938" width="11.140625" style="37" customWidth="1"/>
    <col min="7939" max="7939" width="50.28515625" style="37" customWidth="1"/>
    <col min="7940" max="8192" width="9.140625" style="37"/>
    <col min="8193" max="8193" width="50.28515625" style="37" customWidth="1"/>
    <col min="8194" max="8194" width="11.140625" style="37" customWidth="1"/>
    <col min="8195" max="8195" width="50.28515625" style="37" customWidth="1"/>
    <col min="8196" max="8448" width="9.140625" style="37"/>
    <col min="8449" max="8449" width="50.28515625" style="37" customWidth="1"/>
    <col min="8450" max="8450" width="11.140625" style="37" customWidth="1"/>
    <col min="8451" max="8451" width="50.28515625" style="37" customWidth="1"/>
    <col min="8452" max="8704" width="9.140625" style="37"/>
    <col min="8705" max="8705" width="50.28515625" style="37" customWidth="1"/>
    <col min="8706" max="8706" width="11.140625" style="37" customWidth="1"/>
    <col min="8707" max="8707" width="50.28515625" style="37" customWidth="1"/>
    <col min="8708" max="8960" width="9.140625" style="37"/>
    <col min="8961" max="8961" width="50.28515625" style="37" customWidth="1"/>
    <col min="8962" max="8962" width="11.140625" style="37" customWidth="1"/>
    <col min="8963" max="8963" width="50.28515625" style="37" customWidth="1"/>
    <col min="8964" max="9216" width="9.140625" style="37"/>
    <col min="9217" max="9217" width="50.28515625" style="37" customWidth="1"/>
    <col min="9218" max="9218" width="11.140625" style="37" customWidth="1"/>
    <col min="9219" max="9219" width="50.28515625" style="37" customWidth="1"/>
    <col min="9220" max="9472" width="9.140625" style="37"/>
    <col min="9473" max="9473" width="50.28515625" style="37" customWidth="1"/>
    <col min="9474" max="9474" width="11.140625" style="37" customWidth="1"/>
    <col min="9475" max="9475" width="50.28515625" style="37" customWidth="1"/>
    <col min="9476" max="9728" width="9.140625" style="37"/>
    <col min="9729" max="9729" width="50.28515625" style="37" customWidth="1"/>
    <col min="9730" max="9730" width="11.140625" style="37" customWidth="1"/>
    <col min="9731" max="9731" width="50.28515625" style="37" customWidth="1"/>
    <col min="9732" max="9984" width="9.140625" style="37"/>
    <col min="9985" max="9985" width="50.28515625" style="37" customWidth="1"/>
    <col min="9986" max="9986" width="11.140625" style="37" customWidth="1"/>
    <col min="9987" max="9987" width="50.28515625" style="37" customWidth="1"/>
    <col min="9988" max="10240" width="9.140625" style="37"/>
    <col min="10241" max="10241" width="50.28515625" style="37" customWidth="1"/>
    <col min="10242" max="10242" width="11.140625" style="37" customWidth="1"/>
    <col min="10243" max="10243" width="50.28515625" style="37" customWidth="1"/>
    <col min="10244" max="10496" width="9.140625" style="37"/>
    <col min="10497" max="10497" width="50.28515625" style="37" customWidth="1"/>
    <col min="10498" max="10498" width="11.140625" style="37" customWidth="1"/>
    <col min="10499" max="10499" width="50.28515625" style="37" customWidth="1"/>
    <col min="10500" max="10752" width="9.140625" style="37"/>
    <col min="10753" max="10753" width="50.28515625" style="37" customWidth="1"/>
    <col min="10754" max="10754" width="11.140625" style="37" customWidth="1"/>
    <col min="10755" max="10755" width="50.28515625" style="37" customWidth="1"/>
    <col min="10756" max="11008" width="9.140625" style="37"/>
    <col min="11009" max="11009" width="50.28515625" style="37" customWidth="1"/>
    <col min="11010" max="11010" width="11.140625" style="37" customWidth="1"/>
    <col min="11011" max="11011" width="50.28515625" style="37" customWidth="1"/>
    <col min="11012" max="11264" width="9.140625" style="37"/>
    <col min="11265" max="11265" width="50.28515625" style="37" customWidth="1"/>
    <col min="11266" max="11266" width="11.140625" style="37" customWidth="1"/>
    <col min="11267" max="11267" width="50.28515625" style="37" customWidth="1"/>
    <col min="11268" max="11520" width="9.140625" style="37"/>
    <col min="11521" max="11521" width="50.28515625" style="37" customWidth="1"/>
    <col min="11522" max="11522" width="11.140625" style="37" customWidth="1"/>
    <col min="11523" max="11523" width="50.28515625" style="37" customWidth="1"/>
    <col min="11524" max="11776" width="9.140625" style="37"/>
    <col min="11777" max="11777" width="50.28515625" style="37" customWidth="1"/>
    <col min="11778" max="11778" width="11.140625" style="37" customWidth="1"/>
    <col min="11779" max="11779" width="50.28515625" style="37" customWidth="1"/>
    <col min="11780" max="12032" width="9.140625" style="37"/>
    <col min="12033" max="12033" width="50.28515625" style="37" customWidth="1"/>
    <col min="12034" max="12034" width="11.140625" style="37" customWidth="1"/>
    <col min="12035" max="12035" width="50.28515625" style="37" customWidth="1"/>
    <col min="12036" max="12288" width="9.140625" style="37"/>
    <col min="12289" max="12289" width="50.28515625" style="37" customWidth="1"/>
    <col min="12290" max="12290" width="11.140625" style="37" customWidth="1"/>
    <col min="12291" max="12291" width="50.28515625" style="37" customWidth="1"/>
    <col min="12292" max="12544" width="9.140625" style="37"/>
    <col min="12545" max="12545" width="50.28515625" style="37" customWidth="1"/>
    <col min="12546" max="12546" width="11.140625" style="37" customWidth="1"/>
    <col min="12547" max="12547" width="50.28515625" style="37" customWidth="1"/>
    <col min="12548" max="12800" width="9.140625" style="37"/>
    <col min="12801" max="12801" width="50.28515625" style="37" customWidth="1"/>
    <col min="12802" max="12802" width="11.140625" style="37" customWidth="1"/>
    <col min="12803" max="12803" width="50.28515625" style="37" customWidth="1"/>
    <col min="12804" max="13056" width="9.140625" style="37"/>
    <col min="13057" max="13057" width="50.28515625" style="37" customWidth="1"/>
    <col min="13058" max="13058" width="11.140625" style="37" customWidth="1"/>
    <col min="13059" max="13059" width="50.28515625" style="37" customWidth="1"/>
    <col min="13060" max="13312" width="9.140625" style="37"/>
    <col min="13313" max="13313" width="50.28515625" style="37" customWidth="1"/>
    <col min="13314" max="13314" width="11.140625" style="37" customWidth="1"/>
    <col min="13315" max="13315" width="50.28515625" style="37" customWidth="1"/>
    <col min="13316" max="13568" width="9.140625" style="37"/>
    <col min="13569" max="13569" width="50.28515625" style="37" customWidth="1"/>
    <col min="13570" max="13570" width="11.140625" style="37" customWidth="1"/>
    <col min="13571" max="13571" width="50.28515625" style="37" customWidth="1"/>
    <col min="13572" max="13824" width="9.140625" style="37"/>
    <col min="13825" max="13825" width="50.28515625" style="37" customWidth="1"/>
    <col min="13826" max="13826" width="11.140625" style="37" customWidth="1"/>
    <col min="13827" max="13827" width="50.28515625" style="37" customWidth="1"/>
    <col min="13828" max="14080" width="9.140625" style="37"/>
    <col min="14081" max="14081" width="50.28515625" style="37" customWidth="1"/>
    <col min="14082" max="14082" width="11.140625" style="37" customWidth="1"/>
    <col min="14083" max="14083" width="50.28515625" style="37" customWidth="1"/>
    <col min="14084" max="14336" width="9.140625" style="37"/>
    <col min="14337" max="14337" width="50.28515625" style="37" customWidth="1"/>
    <col min="14338" max="14338" width="11.140625" style="37" customWidth="1"/>
    <col min="14339" max="14339" width="50.28515625" style="37" customWidth="1"/>
    <col min="14340" max="14592" width="9.140625" style="37"/>
    <col min="14593" max="14593" width="50.28515625" style="37" customWidth="1"/>
    <col min="14594" max="14594" width="11.140625" style="37" customWidth="1"/>
    <col min="14595" max="14595" width="50.28515625" style="37" customWidth="1"/>
    <col min="14596" max="14848" width="9.140625" style="37"/>
    <col min="14849" max="14849" width="50.28515625" style="37" customWidth="1"/>
    <col min="14850" max="14850" width="11.140625" style="37" customWidth="1"/>
    <col min="14851" max="14851" width="50.28515625" style="37" customWidth="1"/>
    <col min="14852" max="15104" width="9.140625" style="37"/>
    <col min="15105" max="15105" width="50.28515625" style="37" customWidth="1"/>
    <col min="15106" max="15106" width="11.140625" style="37" customWidth="1"/>
    <col min="15107" max="15107" width="50.28515625" style="37" customWidth="1"/>
    <col min="15108" max="15360" width="9.140625" style="37"/>
    <col min="15361" max="15361" width="50.28515625" style="37" customWidth="1"/>
    <col min="15362" max="15362" width="11.140625" style="37" customWidth="1"/>
    <col min="15363" max="15363" width="50.28515625" style="37" customWidth="1"/>
    <col min="15364" max="15616" width="9.140625" style="37"/>
    <col min="15617" max="15617" width="50.28515625" style="37" customWidth="1"/>
    <col min="15618" max="15618" width="11.140625" style="37" customWidth="1"/>
    <col min="15619" max="15619" width="50.28515625" style="37" customWidth="1"/>
    <col min="15620" max="15872" width="9.140625" style="37"/>
    <col min="15873" max="15873" width="50.28515625" style="37" customWidth="1"/>
    <col min="15874" max="15874" width="11.140625" style="37" customWidth="1"/>
    <col min="15875" max="15875" width="50.28515625" style="37" customWidth="1"/>
    <col min="15876" max="16128" width="9.140625" style="37"/>
    <col min="16129" max="16129" width="50.28515625" style="37" customWidth="1"/>
    <col min="16130" max="16130" width="11.140625" style="37" customWidth="1"/>
    <col min="16131" max="16131" width="50.28515625" style="37" customWidth="1"/>
    <col min="16132" max="16384" width="9.140625" style="37"/>
  </cols>
  <sheetData>
    <row r="2" spans="1:3" ht="29.25" customHeight="1">
      <c r="A2" s="106" t="s">
        <v>198</v>
      </c>
      <c r="B2" s="107" t="s">
        <v>255</v>
      </c>
      <c r="C2" s="108" t="s">
        <v>199</v>
      </c>
    </row>
    <row r="3" spans="1:3" s="49" customFormat="1" ht="23.25" thickBot="1">
      <c r="A3" s="102" t="s">
        <v>208</v>
      </c>
      <c r="B3" s="109">
        <v>1</v>
      </c>
      <c r="C3" s="113" t="s">
        <v>209</v>
      </c>
    </row>
    <row r="4" spans="1:3" s="38" customFormat="1" ht="24" thickTop="1" thickBot="1">
      <c r="A4" s="103" t="s">
        <v>210</v>
      </c>
      <c r="B4" s="110">
        <v>2</v>
      </c>
      <c r="C4" s="114" t="s">
        <v>211</v>
      </c>
    </row>
    <row r="5" spans="1:3" s="49" customFormat="1" ht="17.25" thickTop="1" thickBot="1">
      <c r="A5" s="104" t="s">
        <v>200</v>
      </c>
      <c r="B5" s="111">
        <v>3</v>
      </c>
      <c r="C5" s="115" t="s">
        <v>212</v>
      </c>
    </row>
    <row r="6" spans="1:3" s="38" customFormat="1" ht="27" thickTop="1" thickBot="1">
      <c r="A6" s="103" t="s">
        <v>213</v>
      </c>
      <c r="B6" s="110">
        <v>4</v>
      </c>
      <c r="C6" s="114" t="s">
        <v>214</v>
      </c>
    </row>
    <row r="7" spans="1:3" s="49" customFormat="1" ht="27" thickTop="1" thickBot="1">
      <c r="A7" s="104" t="s">
        <v>215</v>
      </c>
      <c r="B7" s="111">
        <v>5</v>
      </c>
      <c r="C7" s="115" t="s">
        <v>216</v>
      </c>
    </row>
    <row r="8" spans="1:3" s="38" customFormat="1" ht="27" thickTop="1" thickBot="1">
      <c r="A8" s="103" t="s">
        <v>217</v>
      </c>
      <c r="B8" s="110">
        <v>6</v>
      </c>
      <c r="C8" s="114" t="s">
        <v>218</v>
      </c>
    </row>
    <row r="9" spans="1:3" s="49" customFormat="1" ht="27" thickTop="1" thickBot="1">
      <c r="A9" s="104" t="s">
        <v>220</v>
      </c>
      <c r="B9" s="111">
        <v>7</v>
      </c>
      <c r="C9" s="115" t="s">
        <v>219</v>
      </c>
    </row>
    <row r="10" spans="1:3" s="38" customFormat="1" ht="27" thickTop="1" thickBot="1">
      <c r="A10" s="103" t="s">
        <v>223</v>
      </c>
      <c r="B10" s="110">
        <v>8</v>
      </c>
      <c r="C10" s="114" t="s">
        <v>201</v>
      </c>
    </row>
    <row r="11" spans="1:3" s="49" customFormat="1" ht="27" thickTop="1" thickBot="1">
      <c r="A11" s="104" t="s">
        <v>222</v>
      </c>
      <c r="B11" s="111">
        <v>9</v>
      </c>
      <c r="C11" s="115" t="s">
        <v>221</v>
      </c>
    </row>
    <row r="12" spans="1:3" s="38" customFormat="1" ht="27" thickTop="1" thickBot="1">
      <c r="A12" s="103" t="s">
        <v>274</v>
      </c>
      <c r="B12" s="110">
        <v>10</v>
      </c>
      <c r="C12" s="114" t="s">
        <v>310</v>
      </c>
    </row>
    <row r="13" spans="1:3" s="49" customFormat="1" ht="27" thickTop="1" thickBot="1">
      <c r="A13" s="104" t="s">
        <v>273</v>
      </c>
      <c r="B13" s="111">
        <v>11</v>
      </c>
      <c r="C13" s="115" t="s">
        <v>309</v>
      </c>
    </row>
    <row r="14" spans="1:3" s="38" customFormat="1" ht="27" thickTop="1" thickBot="1">
      <c r="A14" s="103" t="s">
        <v>275</v>
      </c>
      <c r="B14" s="110">
        <v>12</v>
      </c>
      <c r="C14" s="114" t="s">
        <v>308</v>
      </c>
    </row>
    <row r="15" spans="1:3" s="49" customFormat="1" ht="27" thickTop="1" thickBot="1">
      <c r="A15" s="104" t="s">
        <v>276</v>
      </c>
      <c r="B15" s="111">
        <v>13</v>
      </c>
      <c r="C15" s="115" t="s">
        <v>307</v>
      </c>
    </row>
    <row r="16" spans="1:3" s="38" customFormat="1" ht="27" thickTop="1" thickBot="1">
      <c r="A16" s="103" t="s">
        <v>277</v>
      </c>
      <c r="B16" s="110">
        <v>14</v>
      </c>
      <c r="C16" s="114" t="s">
        <v>306</v>
      </c>
    </row>
    <row r="17" spans="1:3" s="49" customFormat="1" ht="27" thickTop="1" thickBot="1">
      <c r="A17" s="104" t="s">
        <v>278</v>
      </c>
      <c r="B17" s="111">
        <v>15</v>
      </c>
      <c r="C17" s="115" t="s">
        <v>305</v>
      </c>
    </row>
    <row r="18" spans="1:3" s="38" customFormat="1" ht="27" thickTop="1" thickBot="1">
      <c r="A18" s="103" t="s">
        <v>279</v>
      </c>
      <c r="B18" s="110">
        <v>16</v>
      </c>
      <c r="C18" s="114" t="s">
        <v>304</v>
      </c>
    </row>
    <row r="19" spans="1:3" s="49" customFormat="1" ht="27" thickTop="1" thickBot="1">
      <c r="A19" s="104" t="s">
        <v>280</v>
      </c>
      <c r="B19" s="111">
        <v>17</v>
      </c>
      <c r="C19" s="115" t="s">
        <v>303</v>
      </c>
    </row>
    <row r="20" spans="1:3" s="38" customFormat="1" ht="27" thickTop="1" thickBot="1">
      <c r="A20" s="103" t="s">
        <v>281</v>
      </c>
      <c r="B20" s="110">
        <v>18</v>
      </c>
      <c r="C20" s="114" t="s">
        <v>302</v>
      </c>
    </row>
    <row r="21" spans="1:3" s="49" customFormat="1" ht="27" thickTop="1" thickBot="1">
      <c r="A21" s="104" t="s">
        <v>282</v>
      </c>
      <c r="B21" s="111">
        <v>19</v>
      </c>
      <c r="C21" s="115" t="s">
        <v>301</v>
      </c>
    </row>
    <row r="22" spans="1:3" s="38" customFormat="1" ht="27" thickTop="1" thickBot="1">
      <c r="A22" s="103" t="s">
        <v>283</v>
      </c>
      <c r="B22" s="110">
        <v>20</v>
      </c>
      <c r="C22" s="114" t="s">
        <v>300</v>
      </c>
    </row>
    <row r="23" spans="1:3" s="49" customFormat="1" ht="27" thickTop="1" thickBot="1">
      <c r="A23" s="104" t="s">
        <v>284</v>
      </c>
      <c r="B23" s="111">
        <v>21</v>
      </c>
      <c r="C23" s="115" t="s">
        <v>299</v>
      </c>
    </row>
    <row r="24" spans="1:3" s="38" customFormat="1" ht="27" thickTop="1" thickBot="1">
      <c r="A24" s="103" t="s">
        <v>285</v>
      </c>
      <c r="B24" s="110">
        <v>22</v>
      </c>
      <c r="C24" s="114" t="s">
        <v>298</v>
      </c>
    </row>
    <row r="25" spans="1:3" s="49" customFormat="1" ht="27" thickTop="1" thickBot="1">
      <c r="A25" s="104" t="s">
        <v>286</v>
      </c>
      <c r="B25" s="111">
        <v>23</v>
      </c>
      <c r="C25" s="115" t="s">
        <v>297</v>
      </c>
    </row>
    <row r="26" spans="1:3" s="38" customFormat="1" ht="27" thickTop="1" thickBot="1">
      <c r="A26" s="103" t="s">
        <v>287</v>
      </c>
      <c r="B26" s="110">
        <v>24</v>
      </c>
      <c r="C26" s="114" t="s">
        <v>296</v>
      </c>
    </row>
    <row r="27" spans="1:3" s="49" customFormat="1" ht="27" thickTop="1" thickBot="1">
      <c r="A27" s="104" t="s">
        <v>288</v>
      </c>
      <c r="B27" s="111">
        <v>25</v>
      </c>
      <c r="C27" s="115" t="s">
        <v>295</v>
      </c>
    </row>
    <row r="28" spans="1:3" s="38" customFormat="1" ht="27" thickTop="1" thickBot="1">
      <c r="A28" s="103" t="s">
        <v>289</v>
      </c>
      <c r="B28" s="110">
        <v>26</v>
      </c>
      <c r="C28" s="114" t="s">
        <v>294</v>
      </c>
    </row>
    <row r="29" spans="1:3" s="49" customFormat="1" ht="27" thickTop="1" thickBot="1">
      <c r="A29" s="104" t="s">
        <v>290</v>
      </c>
      <c r="B29" s="111">
        <v>27</v>
      </c>
      <c r="C29" s="115" t="s">
        <v>293</v>
      </c>
    </row>
    <row r="30" spans="1:3" s="38" customFormat="1" ht="26.25" thickTop="1">
      <c r="A30" s="105" t="s">
        <v>291</v>
      </c>
      <c r="B30" s="112">
        <v>28</v>
      </c>
      <c r="C30" s="116" t="s">
        <v>292</v>
      </c>
    </row>
    <row r="31" spans="1:3" ht="15.75">
      <c r="A31" s="39"/>
      <c r="C31" s="40"/>
    </row>
    <row r="32" spans="1:3" ht="15.75">
      <c r="A32" s="39"/>
      <c r="C32" s="40"/>
    </row>
    <row r="33" spans="1:3" ht="15.75">
      <c r="A33" s="39"/>
      <c r="C33" s="40"/>
    </row>
  </sheetData>
  <sortState ref="A3:C33">
    <sortCondition ref="B25"/>
  </sortState>
  <hyperlinks>
    <hyperlink ref="A3:C3" location="'1'!A1" display="الأفراد ذوي الصعوبات حسب الجنسية والجنس والبلدية (2010)"/>
    <hyperlink ref="A4:C4" location="'2'!A1" display="الأفراد ذوي الصعوبات حسب الجنسية والجنس وفئات العمر (2010)"/>
    <hyperlink ref="A5:C5" location="'3'!A1" display="توزيع الصعوبات حسب الجنسية والجنس ونوع الصعوبة (2010)"/>
    <hyperlink ref="A6:C6" location="'4'!A1" display="توزيع الصعوبات حسب الجنسية والجنس ونوع الصعوبة ودرجة الصعوبة  (2010)"/>
    <hyperlink ref="A7:C7" location="'5'!A1" display="الأفراد ذوي الصعوبات ( 10 سنوات فأكثر )   حسب الجنسية والجنس والحالة التعليمية (2010)"/>
    <hyperlink ref="A8:C8" location="'6'!A1" display="الأفراد ذوي الصعوبات (15 سنة فأكثر) حسب الجنسية والجنس والعلاقة بقوة العمل (2010)"/>
    <hyperlink ref="A9:C9" location="'7'!A1" display="الأفراد ذوي الصعوبات المشتغلون  (15 سنة فأكثر) حسب الجنسية والجنس والمهنة (2010)"/>
    <hyperlink ref="A10:C10" location="'8'!A1" display="الأفراد ذوي الصعوبات المشتغلون  (15 سنة فأكثر) حسب الجنسية والجنس والنشاط الإقتصادى (2010)"/>
    <hyperlink ref="A11:C11" location="'9'!A1" display="الأفراد ذوي الصعوبات المشتغلون  (15 سنة فأكثر) حسب الجنسية والجنس والقطاع (2010)"/>
    <hyperlink ref="A12:C12" location="'10'!A1" display="المسجلون في مراكز ذوي الإعاقة حسب المركز ونوع الإعاقة والجنس (قطريون)"/>
    <hyperlink ref="A13:C13" location="'11'!A1" display="المسجلون في مراكز ذوي الإعاقة حسب المركز ونوع الإعاقة والجنس (غير قطريين) (2010)"/>
    <hyperlink ref="A14:C14" location="'12'!A1" display="المسجلون في مراكز ذوي الإعاقة حسب المركز ونوع الإعاقة والجنس (المجموع) (2010)"/>
    <hyperlink ref="A15:C15" location="'13'!A1" display="المسجلون في مراكز ذوي الإعاقة حسب المركز والفئات العمرية والجنس (قطريون) (2010)"/>
    <hyperlink ref="A16:C16" location="'14'!A1" display="المسجلون في مراكز ذوي الإعاقة حسب المركز والفئات العمرية والجنس (غير قطريين) (2010)"/>
    <hyperlink ref="A17:C17" location="'15'!A1" display="المسجلون في مراكز ذوي الإعاقة حسب المركز والفئات العمرية والجنس (المجموع) (2010)"/>
    <hyperlink ref="A18:C18" location="'16'!A1" display="المشتغلون في مراكز ذوي الإعاقة حسب المركز والجنسية والمهنة والجنس (2010)"/>
    <hyperlink ref="A19:C19" location="'17'!A1" display="الأطفال ذوي الإعاقات (0- 14 سنة ) الذين تم ادخالهم الى مستشفى الرميله حسب نوع الاعاقه والجنس ( المرضى الداخليين) (2008 - 2010)"/>
    <hyperlink ref="A20:C20" location="'18'!A1" display="الأطفال ذوي الإعاقات (0- 14 سنة ) الذين تلقوا خدمات في مستشفى الرميله حسب نوع الاعاقه والجنس (2008 - 2010)"/>
    <hyperlink ref="A30:C30" location="'28'!A1" display="الموظفين الذين يقدمون خدمات للأشخاص ذوي الاعاقات في مستشفى الرميله حسب الاقسام والجنس والجنسيه (2010)"/>
    <hyperlink ref="A22:C22" location="'20'!A1" display="الأطفال ذوي الإعاقات (0- 14 سنة ) الذين تلقوا خدمات في مستشفى الرميله حسب نوع الاعاقه والجنس والجنسيه (2010)"/>
    <hyperlink ref="A23:C23" location="'21'!A1" display="الأشخاص ذوي الإعاقات  البالغين (14 سنة فاكثر) المقيمين في مستشفى الرميله حسب نوع الاعاقه والجنس (المرضى الداخليين) (2008 - 2010)"/>
    <hyperlink ref="A24:C24" location="'22'!A1" display="الأشخاص ذوي الإعاقات  البالغين (14 سنة فاكثر) الذين تلقوا خدمات في  مستشفى الرميله حسب نوع الاعاقه والجنس  (2008-2010)"/>
    <hyperlink ref="A25:C25" location="'23'!A1" display="الأشخاص ذوي الإعاقات  البالغين (14 سنة فاكثر) المقيمين في مستشفى الرميله حسب نوع الاعاقه والجنس والجنسيه  (المرضى الداخليين) (2010)"/>
    <hyperlink ref="A26:C26" location="'24'!A1" display="الأشخاص ذوي الإعاقات  البالغين (14 سنة فاكثر)الذين تلقوا خدمات في  مستشفى الرميله حسب نوع الاعاقه والجنس والجنسيه  (2010)"/>
    <hyperlink ref="A27:C27" location="'25'!A1" display="الموظفين الذين يقدمون خدمات للأشخاص ذوي الاعاقات في مستشفى الرميله حسب المهنه والجنس (2008 - 2010)"/>
    <hyperlink ref="A28:C28" location="'26'!A1" display="الموظفين الذين يقدمون خدمات للأشخاص ذوي الاعاقات في مستشفى الرميله حسب المهنه والجنس والجنسيه (2010)"/>
    <hyperlink ref="A29:C29" location="'27'!A1" display="الموظفين الذين يقدمون خدمات للأشخاص ذوي الاعاقات في مستشفى الرميله حسب الاقسام والجنس (2008 - 2010)"/>
    <hyperlink ref="A21:C21" location="'19'!A1" display="الأطفال ذوي الإعاقات (0- 14 سنة ) الذين تم ادخالهم الى مستشفى الرميله حسب نوع الاعاقه والجنس والجنسيه  ( المرضى الداخليين) (2010)"/>
  </hyperlinks>
  <printOptions horizontalCentered="1"/>
  <pageMargins left="0" right="0" top="0.74803149606299213" bottom="0" header="0" footer="0"/>
  <pageSetup paperSize="9" scale="8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8"/>
  <sheetViews>
    <sheetView rightToLeft="1" view="pageBreakPreview" zoomScaleNormal="100" zoomScaleSheetLayoutView="100" workbookViewId="0">
      <selection activeCell="H8" sqref="H8"/>
    </sheetView>
  </sheetViews>
  <sheetFormatPr defaultColWidth="9.140625" defaultRowHeight="12.75"/>
  <cols>
    <col min="1" max="1" width="23.28515625" style="5" customWidth="1"/>
    <col min="2" max="10" width="8.7109375" style="5" customWidth="1"/>
    <col min="11" max="11" width="25.140625" style="5" customWidth="1"/>
    <col min="12" max="16384" width="9.140625" style="5"/>
  </cols>
  <sheetData>
    <row r="1" spans="1:12" ht="18">
      <c r="A1" s="411" t="s">
        <v>360</v>
      </c>
      <c r="B1" s="411"/>
      <c r="C1" s="411"/>
      <c r="D1" s="411"/>
      <c r="E1" s="411"/>
      <c r="F1" s="411"/>
      <c r="G1" s="411"/>
      <c r="H1" s="411"/>
      <c r="I1" s="411"/>
      <c r="J1" s="411"/>
      <c r="K1" s="411"/>
    </row>
    <row r="2" spans="1:12" ht="18">
      <c r="A2" s="414" t="s">
        <v>224</v>
      </c>
      <c r="B2" s="414"/>
      <c r="C2" s="414"/>
      <c r="D2" s="414"/>
      <c r="E2" s="414"/>
      <c r="F2" s="414"/>
      <c r="G2" s="414"/>
      <c r="H2" s="414"/>
      <c r="I2" s="414"/>
      <c r="J2" s="414"/>
      <c r="K2" s="414"/>
    </row>
    <row r="3" spans="1:12" ht="17.25" customHeight="1">
      <c r="A3" s="412" t="s">
        <v>659</v>
      </c>
      <c r="B3" s="413"/>
      <c r="C3" s="413"/>
      <c r="D3" s="413"/>
      <c r="E3" s="413"/>
      <c r="F3" s="413"/>
      <c r="G3" s="413"/>
      <c r="H3" s="413"/>
      <c r="I3" s="413"/>
      <c r="J3" s="413"/>
      <c r="K3" s="413"/>
    </row>
    <row r="4" spans="1:12" ht="17.25" customHeight="1">
      <c r="A4" s="412" t="s">
        <v>332</v>
      </c>
      <c r="B4" s="413"/>
      <c r="C4" s="413"/>
      <c r="D4" s="413"/>
      <c r="E4" s="413"/>
      <c r="F4" s="413"/>
      <c r="G4" s="413"/>
      <c r="H4" s="413"/>
      <c r="I4" s="413"/>
      <c r="J4" s="413"/>
      <c r="K4" s="413"/>
    </row>
    <row r="5" spans="1:12" ht="15.75">
      <c r="A5" s="173" t="s">
        <v>374</v>
      </c>
      <c r="B5" s="174"/>
      <c r="C5" s="174"/>
      <c r="D5" s="174"/>
      <c r="E5" s="174"/>
      <c r="F5" s="174"/>
      <c r="G5" s="174"/>
      <c r="H5" s="174"/>
      <c r="I5" s="174"/>
      <c r="J5" s="174"/>
      <c r="K5" s="175" t="s">
        <v>375</v>
      </c>
    </row>
    <row r="6" spans="1:12" ht="15.75">
      <c r="A6" s="415" t="s">
        <v>32</v>
      </c>
      <c r="B6" s="416" t="s">
        <v>225</v>
      </c>
      <c r="C6" s="416"/>
      <c r="D6" s="416"/>
      <c r="E6" s="416"/>
      <c r="F6" s="416"/>
      <c r="G6" s="416"/>
      <c r="H6" s="416"/>
      <c r="I6" s="416"/>
      <c r="J6" s="416"/>
      <c r="K6" s="417" t="s">
        <v>33</v>
      </c>
    </row>
    <row r="7" spans="1:12" ht="16.5" customHeight="1">
      <c r="A7" s="415"/>
      <c r="B7" s="416" t="s">
        <v>226</v>
      </c>
      <c r="C7" s="416"/>
      <c r="D7" s="416"/>
      <c r="E7" s="416" t="s">
        <v>227</v>
      </c>
      <c r="F7" s="416"/>
      <c r="G7" s="416"/>
      <c r="H7" s="418" t="s">
        <v>228</v>
      </c>
      <c r="I7" s="418"/>
      <c r="J7" s="418"/>
      <c r="K7" s="417"/>
    </row>
    <row r="8" spans="1:12" ht="25.5">
      <c r="A8" s="415"/>
      <c r="B8" s="42" t="s">
        <v>229</v>
      </c>
      <c r="C8" s="42" t="s">
        <v>230</v>
      </c>
      <c r="D8" s="42" t="s">
        <v>231</v>
      </c>
      <c r="E8" s="42" t="s">
        <v>232</v>
      </c>
      <c r="F8" s="42" t="s">
        <v>233</v>
      </c>
      <c r="G8" s="42" t="s">
        <v>234</v>
      </c>
      <c r="H8" s="42" t="s">
        <v>232</v>
      </c>
      <c r="I8" s="42" t="s">
        <v>233</v>
      </c>
      <c r="J8" s="42" t="s">
        <v>234</v>
      </c>
      <c r="K8" s="417"/>
    </row>
    <row r="9" spans="1:12" ht="33.75" customHeight="1" thickBot="1">
      <c r="A9" s="81" t="s">
        <v>34</v>
      </c>
      <c r="B9" s="224">
        <v>498</v>
      </c>
      <c r="C9" s="224">
        <v>507</v>
      </c>
      <c r="D9" s="214">
        <f>B9+C9</f>
        <v>1005</v>
      </c>
      <c r="E9" s="224">
        <v>1274</v>
      </c>
      <c r="F9" s="224">
        <v>923</v>
      </c>
      <c r="G9" s="214">
        <f>E9+F9</f>
        <v>2197</v>
      </c>
      <c r="H9" s="224">
        <f>B9+E9</f>
        <v>1772</v>
      </c>
      <c r="I9" s="224">
        <f>C9+F9</f>
        <v>1430</v>
      </c>
      <c r="J9" s="214">
        <f>H9+I9</f>
        <v>3202</v>
      </c>
      <c r="K9" s="117" t="s">
        <v>35</v>
      </c>
    </row>
    <row r="10" spans="1:12" ht="33.75" customHeight="1" thickBot="1">
      <c r="A10" s="82" t="s">
        <v>36</v>
      </c>
      <c r="B10" s="225">
        <v>870</v>
      </c>
      <c r="C10" s="225">
        <v>670</v>
      </c>
      <c r="D10" s="216">
        <f t="shared" ref="D10:D15" si="0">B10+C10</f>
        <v>1540</v>
      </c>
      <c r="E10" s="225">
        <v>810</v>
      </c>
      <c r="F10" s="225">
        <v>647</v>
      </c>
      <c r="G10" s="216">
        <f t="shared" ref="G10:G15" si="1">E10+F10</f>
        <v>1457</v>
      </c>
      <c r="H10" s="225">
        <f t="shared" ref="H10:I15" si="2">B10+E10</f>
        <v>1680</v>
      </c>
      <c r="I10" s="225">
        <f t="shared" si="2"/>
        <v>1317</v>
      </c>
      <c r="J10" s="216">
        <f t="shared" ref="J10:J15" si="3">H10+I10</f>
        <v>2997</v>
      </c>
      <c r="K10" s="118" t="s">
        <v>37</v>
      </c>
    </row>
    <row r="11" spans="1:12" ht="33.75" customHeight="1" thickBot="1">
      <c r="A11" s="83" t="s">
        <v>38</v>
      </c>
      <c r="B11" s="226">
        <v>100</v>
      </c>
      <c r="C11" s="226">
        <v>69</v>
      </c>
      <c r="D11" s="217">
        <f t="shared" si="0"/>
        <v>169</v>
      </c>
      <c r="E11" s="226">
        <v>211</v>
      </c>
      <c r="F11" s="226">
        <v>171</v>
      </c>
      <c r="G11" s="217">
        <f t="shared" si="1"/>
        <v>382</v>
      </c>
      <c r="H11" s="226">
        <f t="shared" si="2"/>
        <v>311</v>
      </c>
      <c r="I11" s="226">
        <f t="shared" si="2"/>
        <v>240</v>
      </c>
      <c r="J11" s="217">
        <f t="shared" si="3"/>
        <v>551</v>
      </c>
      <c r="K11" s="119" t="s">
        <v>39</v>
      </c>
    </row>
    <row r="12" spans="1:12" ht="33.75" customHeight="1" thickBot="1">
      <c r="A12" s="82" t="s">
        <v>40</v>
      </c>
      <c r="B12" s="225">
        <v>122</v>
      </c>
      <c r="C12" s="225">
        <v>99</v>
      </c>
      <c r="D12" s="216">
        <f t="shared" si="0"/>
        <v>221</v>
      </c>
      <c r="E12" s="225">
        <v>114</v>
      </c>
      <c r="F12" s="225">
        <v>68</v>
      </c>
      <c r="G12" s="216">
        <f>E12+F12</f>
        <v>182</v>
      </c>
      <c r="H12" s="225">
        <f t="shared" si="2"/>
        <v>236</v>
      </c>
      <c r="I12" s="225">
        <f t="shared" si="2"/>
        <v>167</v>
      </c>
      <c r="J12" s="216">
        <f>H12+I12</f>
        <v>403</v>
      </c>
      <c r="K12" s="118" t="s">
        <v>41</v>
      </c>
    </row>
    <row r="13" spans="1:12" ht="33.75" customHeight="1" thickBot="1">
      <c r="A13" s="83" t="s">
        <v>399</v>
      </c>
      <c r="B13" s="226">
        <v>53</v>
      </c>
      <c r="C13" s="226">
        <v>42</v>
      </c>
      <c r="D13" s="217">
        <f t="shared" si="0"/>
        <v>95</v>
      </c>
      <c r="E13" s="226">
        <v>126</v>
      </c>
      <c r="F13" s="226">
        <v>41</v>
      </c>
      <c r="G13" s="217">
        <f>E13+F13</f>
        <v>167</v>
      </c>
      <c r="H13" s="226">
        <f t="shared" si="2"/>
        <v>179</v>
      </c>
      <c r="I13" s="226">
        <f t="shared" si="2"/>
        <v>83</v>
      </c>
      <c r="J13" s="217">
        <f t="shared" si="3"/>
        <v>262</v>
      </c>
      <c r="K13" s="119" t="s">
        <v>400</v>
      </c>
    </row>
    <row r="14" spans="1:12" ht="33.75" customHeight="1" thickBot="1">
      <c r="A14" s="82" t="s">
        <v>42</v>
      </c>
      <c r="B14" s="225">
        <v>22</v>
      </c>
      <c r="C14" s="225">
        <v>21</v>
      </c>
      <c r="D14" s="216">
        <f t="shared" si="0"/>
        <v>43</v>
      </c>
      <c r="E14" s="225">
        <v>12</v>
      </c>
      <c r="F14" s="225">
        <v>8</v>
      </c>
      <c r="G14" s="216">
        <f>E14+F14</f>
        <v>20</v>
      </c>
      <c r="H14" s="225">
        <f t="shared" si="2"/>
        <v>34</v>
      </c>
      <c r="I14" s="225">
        <f t="shared" si="2"/>
        <v>29</v>
      </c>
      <c r="J14" s="216">
        <f t="shared" si="3"/>
        <v>63</v>
      </c>
      <c r="K14" s="118" t="s">
        <v>43</v>
      </c>
    </row>
    <row r="15" spans="1:12" ht="33.75" customHeight="1">
      <c r="A15" s="95" t="s">
        <v>339</v>
      </c>
      <c r="B15" s="227">
        <v>68</v>
      </c>
      <c r="C15" s="227">
        <v>44</v>
      </c>
      <c r="D15" s="220">
        <f t="shared" si="0"/>
        <v>112</v>
      </c>
      <c r="E15" s="227">
        <v>20</v>
      </c>
      <c r="F15" s="227">
        <v>33</v>
      </c>
      <c r="G15" s="220">
        <f t="shared" si="1"/>
        <v>53</v>
      </c>
      <c r="H15" s="227">
        <f t="shared" si="2"/>
        <v>88</v>
      </c>
      <c r="I15" s="227">
        <f t="shared" si="2"/>
        <v>77</v>
      </c>
      <c r="J15" s="220">
        <f t="shared" si="3"/>
        <v>165</v>
      </c>
      <c r="K15" s="120" t="s">
        <v>44</v>
      </c>
    </row>
    <row r="16" spans="1:12" ht="30" customHeight="1">
      <c r="A16" s="138" t="s">
        <v>45</v>
      </c>
      <c r="B16" s="218">
        <f>SUM(B9:B15)</f>
        <v>1733</v>
      </c>
      <c r="C16" s="218">
        <f t="shared" ref="C16:I16" si="4">SUM(C9:C15)</f>
        <v>1452</v>
      </c>
      <c r="D16" s="218">
        <f t="shared" si="4"/>
        <v>3185</v>
      </c>
      <c r="E16" s="218">
        <f t="shared" si="4"/>
        <v>2567</v>
      </c>
      <c r="F16" s="218">
        <f t="shared" si="4"/>
        <v>1891</v>
      </c>
      <c r="G16" s="218">
        <f t="shared" si="4"/>
        <v>4458</v>
      </c>
      <c r="H16" s="218">
        <f t="shared" si="4"/>
        <v>4300</v>
      </c>
      <c r="I16" s="218">
        <f t="shared" si="4"/>
        <v>3343</v>
      </c>
      <c r="J16" s="218">
        <f>SUM(J9:J15)</f>
        <v>7643</v>
      </c>
      <c r="K16" s="121" t="s">
        <v>46</v>
      </c>
      <c r="L16" s="36"/>
    </row>
    <row r="17" spans="1:57">
      <c r="D17" s="6"/>
      <c r="G17" s="6"/>
      <c r="J17" s="6"/>
    </row>
    <row r="20" spans="1:57" s="11" customFormat="1" ht="20.100000000000001" customHeight="1">
      <c r="B20" s="152" t="s">
        <v>271</v>
      </c>
      <c r="C20" s="152" t="s">
        <v>272</v>
      </c>
      <c r="D20" s="153"/>
      <c r="E20" s="154"/>
      <c r="O20" s="136"/>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row>
    <row r="21" spans="1:57" ht="25.5">
      <c r="A21" s="170" t="s">
        <v>341</v>
      </c>
      <c r="B21" s="157">
        <f>D9</f>
        <v>1005</v>
      </c>
      <c r="C21" s="157">
        <f>G9</f>
        <v>2197</v>
      </c>
    </row>
    <row r="22" spans="1:57" ht="25.5">
      <c r="A22" s="170" t="s">
        <v>342</v>
      </c>
      <c r="B22" s="157">
        <f t="shared" ref="B22:B26" si="5">D10</f>
        <v>1540</v>
      </c>
      <c r="C22" s="157">
        <f t="shared" ref="C22:C27" si="6">G10</f>
        <v>1457</v>
      </c>
    </row>
    <row r="23" spans="1:57" ht="25.5">
      <c r="A23" s="170" t="s">
        <v>343</v>
      </c>
      <c r="B23" s="157">
        <f t="shared" si="5"/>
        <v>169</v>
      </c>
      <c r="C23" s="157">
        <f t="shared" si="6"/>
        <v>382</v>
      </c>
    </row>
    <row r="24" spans="1:57" ht="25.5">
      <c r="A24" s="170" t="s">
        <v>344</v>
      </c>
      <c r="B24" s="157">
        <f t="shared" si="5"/>
        <v>221</v>
      </c>
      <c r="C24" s="157">
        <f t="shared" si="6"/>
        <v>182</v>
      </c>
    </row>
    <row r="25" spans="1:57" ht="25.5">
      <c r="A25" s="170" t="s">
        <v>345</v>
      </c>
      <c r="B25" s="157">
        <f t="shared" si="5"/>
        <v>95</v>
      </c>
      <c r="C25" s="157">
        <f t="shared" si="6"/>
        <v>167</v>
      </c>
    </row>
    <row r="26" spans="1:57" ht="25.5">
      <c r="A26" s="170" t="s">
        <v>346</v>
      </c>
      <c r="B26" s="157">
        <f t="shared" si="5"/>
        <v>43</v>
      </c>
      <c r="C26" s="157">
        <f t="shared" si="6"/>
        <v>20</v>
      </c>
    </row>
    <row r="27" spans="1:57" ht="25.5">
      <c r="A27" s="170" t="s">
        <v>347</v>
      </c>
      <c r="B27" s="157">
        <f>D15</f>
        <v>112</v>
      </c>
      <c r="C27" s="157">
        <f t="shared" si="6"/>
        <v>53</v>
      </c>
    </row>
    <row r="28" spans="1:57">
      <c r="B28" s="286">
        <f>SUM(B21:B27)</f>
        <v>3185</v>
      </c>
      <c r="C28" s="286">
        <f>SUM(C21:C27)</f>
        <v>4458</v>
      </c>
      <c r="D28" s="288"/>
      <c r="E28" s="287">
        <f>SUM(B28:D28)</f>
        <v>7643</v>
      </c>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rightToLeft="1" view="pageBreakPreview" zoomScaleNormal="100" zoomScaleSheetLayoutView="100" workbookViewId="0">
      <selection activeCell="A3" sqref="A3:K3"/>
    </sheetView>
  </sheetViews>
  <sheetFormatPr defaultColWidth="9.140625" defaultRowHeight="12.75"/>
  <cols>
    <col min="1" max="1" width="19.5703125" style="5" customWidth="1"/>
    <col min="2" max="10" width="8.7109375" style="5" customWidth="1"/>
    <col min="11" max="11" width="21.7109375" style="5" customWidth="1"/>
    <col min="12" max="16384" width="9.140625" style="5"/>
  </cols>
  <sheetData>
    <row r="1" spans="1:11" ht="21" customHeight="1">
      <c r="A1" s="411" t="s">
        <v>361</v>
      </c>
      <c r="B1" s="411"/>
      <c r="C1" s="411"/>
      <c r="D1" s="411"/>
      <c r="E1" s="411"/>
      <c r="F1" s="411"/>
      <c r="G1" s="411"/>
      <c r="H1" s="411"/>
      <c r="I1" s="411"/>
      <c r="J1" s="411"/>
      <c r="K1" s="411"/>
    </row>
    <row r="2" spans="1:11" ht="18">
      <c r="A2" s="414" t="s">
        <v>224</v>
      </c>
      <c r="B2" s="414"/>
      <c r="C2" s="414"/>
      <c r="D2" s="414"/>
      <c r="E2" s="414"/>
      <c r="F2" s="414"/>
      <c r="G2" s="414"/>
      <c r="H2" s="414"/>
      <c r="I2" s="414"/>
      <c r="J2" s="414"/>
      <c r="K2" s="414"/>
    </row>
    <row r="3" spans="1:11" ht="34.5" customHeight="1">
      <c r="A3" s="412" t="s">
        <v>660</v>
      </c>
      <c r="B3" s="413"/>
      <c r="C3" s="413"/>
      <c r="D3" s="413"/>
      <c r="E3" s="413"/>
      <c r="F3" s="413"/>
      <c r="G3" s="413"/>
      <c r="H3" s="413"/>
      <c r="I3" s="413"/>
      <c r="J3" s="413"/>
      <c r="K3" s="413"/>
    </row>
    <row r="4" spans="1:11" ht="15.75">
      <c r="A4" s="413" t="s">
        <v>332</v>
      </c>
      <c r="B4" s="413"/>
      <c r="C4" s="413"/>
      <c r="D4" s="413"/>
      <c r="E4" s="413"/>
      <c r="F4" s="413"/>
      <c r="G4" s="413"/>
      <c r="H4" s="413"/>
      <c r="I4" s="413"/>
      <c r="J4" s="413"/>
      <c r="K4" s="413"/>
    </row>
    <row r="5" spans="1:11" ht="15.75">
      <c r="A5" s="173" t="s">
        <v>376</v>
      </c>
      <c r="B5" s="174"/>
      <c r="C5" s="174"/>
      <c r="D5" s="174"/>
      <c r="E5" s="174"/>
      <c r="F5" s="174"/>
      <c r="G5" s="174"/>
      <c r="H5" s="174"/>
      <c r="I5" s="174"/>
      <c r="J5" s="174"/>
      <c r="K5" s="175" t="s">
        <v>377</v>
      </c>
    </row>
    <row r="6" spans="1:11" ht="15.75">
      <c r="A6" s="415" t="s">
        <v>91</v>
      </c>
      <c r="B6" s="416" t="s">
        <v>225</v>
      </c>
      <c r="C6" s="416"/>
      <c r="D6" s="416"/>
      <c r="E6" s="416"/>
      <c r="F6" s="416"/>
      <c r="G6" s="416"/>
      <c r="H6" s="416"/>
      <c r="I6" s="416"/>
      <c r="J6" s="416"/>
      <c r="K6" s="417" t="s">
        <v>92</v>
      </c>
    </row>
    <row r="7" spans="1:11" ht="16.5" customHeight="1">
      <c r="A7" s="415"/>
      <c r="B7" s="416" t="s">
        <v>226</v>
      </c>
      <c r="C7" s="416"/>
      <c r="D7" s="416"/>
      <c r="E7" s="416" t="s">
        <v>227</v>
      </c>
      <c r="F7" s="416"/>
      <c r="G7" s="416"/>
      <c r="H7" s="418" t="s">
        <v>228</v>
      </c>
      <c r="I7" s="418"/>
      <c r="J7" s="418"/>
      <c r="K7" s="417"/>
    </row>
    <row r="8" spans="1:11" ht="25.5">
      <c r="A8" s="415"/>
      <c r="B8" s="42" t="s">
        <v>229</v>
      </c>
      <c r="C8" s="42" t="s">
        <v>230</v>
      </c>
      <c r="D8" s="42" t="s">
        <v>231</v>
      </c>
      <c r="E8" s="42" t="s">
        <v>232</v>
      </c>
      <c r="F8" s="42" t="s">
        <v>233</v>
      </c>
      <c r="G8" s="42" t="s">
        <v>234</v>
      </c>
      <c r="H8" s="42" t="s">
        <v>232</v>
      </c>
      <c r="I8" s="42" t="s">
        <v>233</v>
      </c>
      <c r="J8" s="42" t="s">
        <v>234</v>
      </c>
      <c r="K8" s="417"/>
    </row>
    <row r="9" spans="1:11" ht="17.25" customHeight="1" thickBot="1">
      <c r="A9" s="81" t="s">
        <v>93</v>
      </c>
      <c r="B9" s="224">
        <v>2</v>
      </c>
      <c r="C9" s="224">
        <v>3</v>
      </c>
      <c r="D9" s="214">
        <f>SUM(B9:C9)</f>
        <v>5</v>
      </c>
      <c r="E9" s="224">
        <v>5</v>
      </c>
      <c r="F9" s="224">
        <v>3</v>
      </c>
      <c r="G9" s="214">
        <f>SUM(E9:F9)</f>
        <v>8</v>
      </c>
      <c r="H9" s="224">
        <f>B9+E9</f>
        <v>7</v>
      </c>
      <c r="I9" s="224">
        <f>C9+F9</f>
        <v>6</v>
      </c>
      <c r="J9" s="214">
        <f>SUM(H9:I9)</f>
        <v>13</v>
      </c>
      <c r="K9" s="117" t="s">
        <v>94</v>
      </c>
    </row>
    <row r="10" spans="1:11" ht="17.25" customHeight="1" thickBot="1">
      <c r="A10" s="82" t="s">
        <v>95</v>
      </c>
      <c r="B10" s="225">
        <v>3</v>
      </c>
      <c r="C10" s="225">
        <v>5</v>
      </c>
      <c r="D10" s="216">
        <f t="shared" ref="D10:D29" si="0">SUM(B10:C10)</f>
        <v>8</v>
      </c>
      <c r="E10" s="225">
        <v>3</v>
      </c>
      <c r="F10" s="225">
        <v>3</v>
      </c>
      <c r="G10" s="216">
        <f t="shared" ref="G10:G29" si="1">SUM(E10:F10)</f>
        <v>6</v>
      </c>
      <c r="H10" s="225">
        <f t="shared" ref="H10:I20" si="2">B10+E10</f>
        <v>6</v>
      </c>
      <c r="I10" s="225">
        <f t="shared" si="2"/>
        <v>8</v>
      </c>
      <c r="J10" s="216">
        <f t="shared" ref="J10:J29" si="3">SUM(H10:I10)</f>
        <v>14</v>
      </c>
      <c r="K10" s="118" t="s">
        <v>95</v>
      </c>
    </row>
    <row r="11" spans="1:11" ht="17.25" customHeight="1" thickBot="1">
      <c r="A11" s="83" t="s">
        <v>96</v>
      </c>
      <c r="B11" s="226">
        <v>4</v>
      </c>
      <c r="C11" s="226">
        <v>3</v>
      </c>
      <c r="D11" s="217">
        <f t="shared" si="0"/>
        <v>7</v>
      </c>
      <c r="E11" s="226">
        <v>3</v>
      </c>
      <c r="F11" s="226">
        <v>5</v>
      </c>
      <c r="G11" s="217">
        <f t="shared" si="1"/>
        <v>8</v>
      </c>
      <c r="H11" s="226">
        <f t="shared" si="2"/>
        <v>7</v>
      </c>
      <c r="I11" s="226">
        <f t="shared" si="2"/>
        <v>8</v>
      </c>
      <c r="J11" s="217">
        <f t="shared" si="3"/>
        <v>15</v>
      </c>
      <c r="K11" s="119" t="s">
        <v>96</v>
      </c>
    </row>
    <row r="12" spans="1:11" ht="17.25" customHeight="1" thickBot="1">
      <c r="A12" s="82" t="s">
        <v>97</v>
      </c>
      <c r="B12" s="225">
        <v>10</v>
      </c>
      <c r="C12" s="225">
        <v>11</v>
      </c>
      <c r="D12" s="216">
        <f>SUM(B12:C12)</f>
        <v>21</v>
      </c>
      <c r="E12" s="225">
        <v>38</v>
      </c>
      <c r="F12" s="225">
        <v>34</v>
      </c>
      <c r="G12" s="216">
        <f>SUM(E12:F12)</f>
        <v>72</v>
      </c>
      <c r="H12" s="225">
        <f t="shared" si="2"/>
        <v>48</v>
      </c>
      <c r="I12" s="225">
        <f t="shared" si="2"/>
        <v>45</v>
      </c>
      <c r="J12" s="216">
        <f>SUM(H12:I12)</f>
        <v>93</v>
      </c>
      <c r="K12" s="118" t="s">
        <v>97</v>
      </c>
    </row>
    <row r="13" spans="1:11" ht="17.25" customHeight="1" thickBot="1">
      <c r="A13" s="83" t="s">
        <v>98</v>
      </c>
      <c r="B13" s="226">
        <v>11</v>
      </c>
      <c r="C13" s="226">
        <v>9</v>
      </c>
      <c r="D13" s="217">
        <f>SUM(B13:C13)</f>
        <v>20</v>
      </c>
      <c r="E13" s="226">
        <v>40</v>
      </c>
      <c r="F13" s="226">
        <v>35</v>
      </c>
      <c r="G13" s="217">
        <f>SUM(E13:F13)</f>
        <v>75</v>
      </c>
      <c r="H13" s="226">
        <f t="shared" si="2"/>
        <v>51</v>
      </c>
      <c r="I13" s="226">
        <f t="shared" si="2"/>
        <v>44</v>
      </c>
      <c r="J13" s="217">
        <f>SUM(H13:I13)</f>
        <v>95</v>
      </c>
      <c r="K13" s="119" t="s">
        <v>98</v>
      </c>
    </row>
    <row r="14" spans="1:11" ht="17.25" customHeight="1" thickBot="1">
      <c r="A14" s="82" t="s">
        <v>99</v>
      </c>
      <c r="B14" s="225">
        <v>75</v>
      </c>
      <c r="C14" s="225">
        <v>77</v>
      </c>
      <c r="D14" s="216">
        <f>SUM(B14:C14)</f>
        <v>152</v>
      </c>
      <c r="E14" s="225">
        <v>277</v>
      </c>
      <c r="F14" s="225">
        <v>182</v>
      </c>
      <c r="G14" s="216">
        <f>SUM(E14:F14)</f>
        <v>459</v>
      </c>
      <c r="H14" s="225">
        <f t="shared" si="2"/>
        <v>352</v>
      </c>
      <c r="I14" s="225">
        <f t="shared" si="2"/>
        <v>259</v>
      </c>
      <c r="J14" s="216">
        <f>SUM(H14:I14)</f>
        <v>611</v>
      </c>
      <c r="K14" s="118" t="s">
        <v>100</v>
      </c>
    </row>
    <row r="15" spans="1:11" ht="17.25" customHeight="1" thickBot="1">
      <c r="A15" s="83" t="s">
        <v>101</v>
      </c>
      <c r="B15" s="226">
        <v>120</v>
      </c>
      <c r="C15" s="226">
        <v>77</v>
      </c>
      <c r="D15" s="217">
        <f>SUM(B15:C15)</f>
        <v>197</v>
      </c>
      <c r="E15" s="226">
        <v>235</v>
      </c>
      <c r="F15" s="226">
        <v>212</v>
      </c>
      <c r="G15" s="217">
        <f>SUM(E15:F15)</f>
        <v>447</v>
      </c>
      <c r="H15" s="226">
        <f t="shared" si="2"/>
        <v>355</v>
      </c>
      <c r="I15" s="226">
        <f t="shared" si="2"/>
        <v>289</v>
      </c>
      <c r="J15" s="217">
        <f>SUM(H15:I15)</f>
        <v>644</v>
      </c>
      <c r="K15" s="119" t="s">
        <v>101</v>
      </c>
    </row>
    <row r="16" spans="1:11" ht="17.25" customHeight="1" thickBot="1">
      <c r="A16" s="82" t="s">
        <v>102</v>
      </c>
      <c r="B16" s="225">
        <v>114</v>
      </c>
      <c r="C16" s="225">
        <v>76</v>
      </c>
      <c r="D16" s="216">
        <f>SUM(B16:C16)</f>
        <v>190</v>
      </c>
      <c r="E16" s="225">
        <v>174</v>
      </c>
      <c r="F16" s="225">
        <v>115</v>
      </c>
      <c r="G16" s="216">
        <f>SUM(E16:F16)</f>
        <v>289</v>
      </c>
      <c r="H16" s="225">
        <f t="shared" si="2"/>
        <v>288</v>
      </c>
      <c r="I16" s="225">
        <f t="shared" si="2"/>
        <v>191</v>
      </c>
      <c r="J16" s="216">
        <f>SUM(H16:I16)</f>
        <v>479</v>
      </c>
      <c r="K16" s="118" t="s">
        <v>102</v>
      </c>
    </row>
    <row r="17" spans="1:11" ht="17.25" customHeight="1" thickBot="1">
      <c r="A17" s="83" t="s">
        <v>103</v>
      </c>
      <c r="B17" s="226">
        <v>100</v>
      </c>
      <c r="C17" s="226">
        <v>67</v>
      </c>
      <c r="D17" s="217">
        <f t="shared" si="0"/>
        <v>167</v>
      </c>
      <c r="E17" s="226">
        <v>171</v>
      </c>
      <c r="F17" s="226">
        <v>107</v>
      </c>
      <c r="G17" s="217">
        <f t="shared" si="1"/>
        <v>278</v>
      </c>
      <c r="H17" s="226">
        <f t="shared" si="2"/>
        <v>271</v>
      </c>
      <c r="I17" s="226">
        <f t="shared" si="2"/>
        <v>174</v>
      </c>
      <c r="J17" s="217">
        <f t="shared" si="3"/>
        <v>445</v>
      </c>
      <c r="K17" s="119" t="s">
        <v>103</v>
      </c>
    </row>
    <row r="18" spans="1:11" ht="17.25" customHeight="1" thickBot="1">
      <c r="A18" s="82" t="s">
        <v>104</v>
      </c>
      <c r="B18" s="225">
        <v>81</v>
      </c>
      <c r="C18" s="225">
        <v>44</v>
      </c>
      <c r="D18" s="216">
        <f t="shared" si="0"/>
        <v>125</v>
      </c>
      <c r="E18" s="225">
        <v>180</v>
      </c>
      <c r="F18" s="225">
        <v>126</v>
      </c>
      <c r="G18" s="216">
        <f t="shared" si="1"/>
        <v>306</v>
      </c>
      <c r="H18" s="225">
        <f t="shared" si="2"/>
        <v>261</v>
      </c>
      <c r="I18" s="225">
        <f t="shared" si="2"/>
        <v>170</v>
      </c>
      <c r="J18" s="216">
        <f t="shared" si="3"/>
        <v>431</v>
      </c>
      <c r="K18" s="118" t="s">
        <v>104</v>
      </c>
    </row>
    <row r="19" spans="1:11" ht="17.25" customHeight="1" thickBot="1">
      <c r="A19" s="83" t="s">
        <v>105</v>
      </c>
      <c r="B19" s="226">
        <v>67</v>
      </c>
      <c r="C19" s="226">
        <v>57</v>
      </c>
      <c r="D19" s="217">
        <f t="shared" si="0"/>
        <v>124</v>
      </c>
      <c r="E19" s="226">
        <v>166</v>
      </c>
      <c r="F19" s="226">
        <v>93</v>
      </c>
      <c r="G19" s="217">
        <f t="shared" si="1"/>
        <v>259</v>
      </c>
      <c r="H19" s="226">
        <f t="shared" si="2"/>
        <v>233</v>
      </c>
      <c r="I19" s="226">
        <f t="shared" si="2"/>
        <v>150</v>
      </c>
      <c r="J19" s="217">
        <f t="shared" si="3"/>
        <v>383</v>
      </c>
      <c r="K19" s="119" t="s">
        <v>105</v>
      </c>
    </row>
    <row r="20" spans="1:11" ht="17.25" customHeight="1" thickBot="1">
      <c r="A20" s="82" t="s">
        <v>106</v>
      </c>
      <c r="B20" s="225">
        <v>64</v>
      </c>
      <c r="C20" s="225">
        <v>46</v>
      </c>
      <c r="D20" s="216">
        <f t="shared" si="0"/>
        <v>110</v>
      </c>
      <c r="E20" s="225">
        <v>134</v>
      </c>
      <c r="F20" s="225">
        <v>90</v>
      </c>
      <c r="G20" s="216">
        <f t="shared" si="1"/>
        <v>224</v>
      </c>
      <c r="H20" s="225">
        <f t="shared" si="2"/>
        <v>198</v>
      </c>
      <c r="I20" s="225">
        <f t="shared" si="2"/>
        <v>136</v>
      </c>
      <c r="J20" s="216">
        <f t="shared" si="3"/>
        <v>334</v>
      </c>
      <c r="K20" s="118" t="s">
        <v>106</v>
      </c>
    </row>
    <row r="21" spans="1:11" ht="17.25" customHeight="1" thickBot="1">
      <c r="A21" s="83" t="s">
        <v>107</v>
      </c>
      <c r="B21" s="226">
        <v>58</v>
      </c>
      <c r="C21" s="226">
        <v>43</v>
      </c>
      <c r="D21" s="217">
        <f t="shared" si="0"/>
        <v>101</v>
      </c>
      <c r="E21" s="226">
        <v>123</v>
      </c>
      <c r="F21" s="226">
        <v>119</v>
      </c>
      <c r="G21" s="217">
        <f t="shared" si="1"/>
        <v>242</v>
      </c>
      <c r="H21" s="226">
        <f>B21+E21</f>
        <v>181</v>
      </c>
      <c r="I21" s="226">
        <f>C21+F21</f>
        <v>162</v>
      </c>
      <c r="J21" s="217">
        <f t="shared" si="3"/>
        <v>343</v>
      </c>
      <c r="K21" s="119" t="s">
        <v>107</v>
      </c>
    </row>
    <row r="22" spans="1:11" ht="17.25" customHeight="1" thickBot="1">
      <c r="A22" s="82" t="s">
        <v>108</v>
      </c>
      <c r="B22" s="225">
        <v>49</v>
      </c>
      <c r="C22" s="225">
        <v>52</v>
      </c>
      <c r="D22" s="216">
        <f t="shared" si="0"/>
        <v>101</v>
      </c>
      <c r="E22" s="225">
        <v>162</v>
      </c>
      <c r="F22" s="225">
        <v>132</v>
      </c>
      <c r="G22" s="216">
        <f t="shared" si="1"/>
        <v>294</v>
      </c>
      <c r="H22" s="225">
        <f t="shared" ref="H22:I29" si="4">B22+E22</f>
        <v>211</v>
      </c>
      <c r="I22" s="225">
        <f t="shared" si="4"/>
        <v>184</v>
      </c>
      <c r="J22" s="216">
        <f t="shared" si="3"/>
        <v>395</v>
      </c>
      <c r="K22" s="118" t="s">
        <v>108</v>
      </c>
    </row>
    <row r="23" spans="1:11" ht="17.25" customHeight="1" thickBot="1">
      <c r="A23" s="83" t="s">
        <v>109</v>
      </c>
      <c r="B23" s="226">
        <v>85</v>
      </c>
      <c r="C23" s="226">
        <v>111</v>
      </c>
      <c r="D23" s="217">
        <f t="shared" si="0"/>
        <v>196</v>
      </c>
      <c r="E23" s="226">
        <v>239</v>
      </c>
      <c r="F23" s="226">
        <v>123</v>
      </c>
      <c r="G23" s="217">
        <f t="shared" si="1"/>
        <v>362</v>
      </c>
      <c r="H23" s="226">
        <f t="shared" si="4"/>
        <v>324</v>
      </c>
      <c r="I23" s="226">
        <f t="shared" si="4"/>
        <v>234</v>
      </c>
      <c r="J23" s="217">
        <f t="shared" si="3"/>
        <v>558</v>
      </c>
      <c r="K23" s="119" t="s">
        <v>109</v>
      </c>
    </row>
    <row r="24" spans="1:11" ht="17.25" customHeight="1" thickBot="1">
      <c r="A24" s="82" t="s">
        <v>110</v>
      </c>
      <c r="B24" s="225">
        <v>110</v>
      </c>
      <c r="C24" s="225">
        <v>112</v>
      </c>
      <c r="D24" s="216">
        <f t="shared" si="0"/>
        <v>222</v>
      </c>
      <c r="E24" s="225">
        <v>173</v>
      </c>
      <c r="F24" s="225">
        <v>119</v>
      </c>
      <c r="G24" s="216">
        <f t="shared" si="1"/>
        <v>292</v>
      </c>
      <c r="H24" s="225">
        <f t="shared" si="4"/>
        <v>283</v>
      </c>
      <c r="I24" s="225">
        <f t="shared" si="4"/>
        <v>231</v>
      </c>
      <c r="J24" s="216">
        <f t="shared" si="3"/>
        <v>514</v>
      </c>
      <c r="K24" s="118" t="s">
        <v>110</v>
      </c>
    </row>
    <row r="25" spans="1:11" ht="17.25" customHeight="1" thickBot="1">
      <c r="A25" s="83" t="s">
        <v>111</v>
      </c>
      <c r="B25" s="226">
        <v>101</v>
      </c>
      <c r="C25" s="226">
        <v>118</v>
      </c>
      <c r="D25" s="217">
        <f t="shared" si="0"/>
        <v>219</v>
      </c>
      <c r="E25" s="226">
        <v>131</v>
      </c>
      <c r="F25" s="226">
        <v>120</v>
      </c>
      <c r="G25" s="217">
        <f t="shared" si="1"/>
        <v>251</v>
      </c>
      <c r="H25" s="226">
        <f t="shared" si="4"/>
        <v>232</v>
      </c>
      <c r="I25" s="226">
        <f t="shared" si="4"/>
        <v>238</v>
      </c>
      <c r="J25" s="217">
        <f t="shared" si="3"/>
        <v>470</v>
      </c>
      <c r="K25" s="119" t="s">
        <v>111</v>
      </c>
    </row>
    <row r="26" spans="1:11" ht="17.25" customHeight="1" thickBot="1">
      <c r="A26" s="82" t="s">
        <v>112</v>
      </c>
      <c r="B26" s="225">
        <v>135</v>
      </c>
      <c r="C26" s="225">
        <v>138</v>
      </c>
      <c r="D26" s="216">
        <f t="shared" si="0"/>
        <v>273</v>
      </c>
      <c r="E26" s="225">
        <v>105</v>
      </c>
      <c r="F26" s="225">
        <v>76</v>
      </c>
      <c r="G26" s="216">
        <f t="shared" si="1"/>
        <v>181</v>
      </c>
      <c r="H26" s="225">
        <f t="shared" si="4"/>
        <v>240</v>
      </c>
      <c r="I26" s="225">
        <f t="shared" si="4"/>
        <v>214</v>
      </c>
      <c r="J26" s="216">
        <f t="shared" si="3"/>
        <v>454</v>
      </c>
      <c r="K26" s="118" t="s">
        <v>112</v>
      </c>
    </row>
    <row r="27" spans="1:11" ht="17.25" customHeight="1" thickBot="1">
      <c r="A27" s="83" t="s">
        <v>113</v>
      </c>
      <c r="B27" s="226">
        <v>197</v>
      </c>
      <c r="C27" s="226">
        <v>149</v>
      </c>
      <c r="D27" s="217">
        <f t="shared" si="0"/>
        <v>346</v>
      </c>
      <c r="E27" s="226">
        <v>95</v>
      </c>
      <c r="F27" s="226">
        <v>78</v>
      </c>
      <c r="G27" s="217">
        <f t="shared" si="1"/>
        <v>173</v>
      </c>
      <c r="H27" s="226">
        <f t="shared" si="4"/>
        <v>292</v>
      </c>
      <c r="I27" s="226">
        <f t="shared" si="4"/>
        <v>227</v>
      </c>
      <c r="J27" s="217">
        <f t="shared" si="3"/>
        <v>519</v>
      </c>
      <c r="K27" s="119" t="s">
        <v>113</v>
      </c>
    </row>
    <row r="28" spans="1:11" ht="17.25" customHeight="1" thickBot="1">
      <c r="A28" s="82" t="s">
        <v>114</v>
      </c>
      <c r="B28" s="225">
        <v>176</v>
      </c>
      <c r="C28" s="225">
        <v>124</v>
      </c>
      <c r="D28" s="216">
        <f t="shared" si="0"/>
        <v>300</v>
      </c>
      <c r="E28" s="225">
        <v>66</v>
      </c>
      <c r="F28" s="225">
        <v>52</v>
      </c>
      <c r="G28" s="216">
        <f t="shared" si="1"/>
        <v>118</v>
      </c>
      <c r="H28" s="225">
        <f t="shared" si="4"/>
        <v>242</v>
      </c>
      <c r="I28" s="225">
        <f t="shared" si="4"/>
        <v>176</v>
      </c>
      <c r="J28" s="216">
        <f t="shared" si="3"/>
        <v>418</v>
      </c>
      <c r="K28" s="118" t="s">
        <v>114</v>
      </c>
    </row>
    <row r="29" spans="1:11" ht="17.25" customHeight="1">
      <c r="A29" s="95" t="s">
        <v>115</v>
      </c>
      <c r="B29" s="227">
        <v>171</v>
      </c>
      <c r="C29" s="227">
        <v>130</v>
      </c>
      <c r="D29" s="220">
        <f t="shared" si="0"/>
        <v>301</v>
      </c>
      <c r="E29" s="227">
        <v>47</v>
      </c>
      <c r="F29" s="227">
        <v>67</v>
      </c>
      <c r="G29" s="220">
        <f t="shared" si="1"/>
        <v>114</v>
      </c>
      <c r="H29" s="227">
        <f t="shared" si="4"/>
        <v>218</v>
      </c>
      <c r="I29" s="227">
        <f t="shared" si="4"/>
        <v>197</v>
      </c>
      <c r="J29" s="220">
        <f t="shared" si="3"/>
        <v>415</v>
      </c>
      <c r="K29" s="120" t="s">
        <v>116</v>
      </c>
    </row>
    <row r="30" spans="1:11" ht="27" customHeight="1">
      <c r="A30" s="139" t="s">
        <v>45</v>
      </c>
      <c r="B30" s="218">
        <f>SUM(B9:B29)</f>
        <v>1733</v>
      </c>
      <c r="C30" s="218">
        <f t="shared" ref="C30:J30" si="5">SUM(C9:C29)</f>
        <v>1452</v>
      </c>
      <c r="D30" s="218">
        <f t="shared" si="5"/>
        <v>3185</v>
      </c>
      <c r="E30" s="218">
        <f t="shared" si="5"/>
        <v>2567</v>
      </c>
      <c r="F30" s="218">
        <f t="shared" si="5"/>
        <v>1891</v>
      </c>
      <c r="G30" s="218">
        <f t="shared" si="5"/>
        <v>4458</v>
      </c>
      <c r="H30" s="218">
        <f t="shared" si="5"/>
        <v>4300</v>
      </c>
      <c r="I30" s="218">
        <f t="shared" si="5"/>
        <v>3343</v>
      </c>
      <c r="J30" s="218">
        <f t="shared" si="5"/>
        <v>7643</v>
      </c>
      <c r="K30" s="121" t="s">
        <v>46</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K13" sqref="K13"/>
    </sheetView>
  </sheetViews>
  <sheetFormatPr defaultColWidth="9.140625" defaultRowHeight="12.75"/>
  <cols>
    <col min="1" max="1" width="23" style="5" customWidth="1"/>
    <col min="2" max="10" width="8.7109375" style="5" customWidth="1"/>
    <col min="11" max="11" width="28" style="5" customWidth="1"/>
    <col min="12" max="16384" width="9.140625" style="5"/>
  </cols>
  <sheetData>
    <row r="1" spans="1:11" ht="18">
      <c r="A1" s="411" t="s">
        <v>311</v>
      </c>
      <c r="B1" s="411"/>
      <c r="C1" s="411"/>
      <c r="D1" s="411"/>
      <c r="E1" s="411"/>
      <c r="F1" s="411"/>
      <c r="G1" s="411"/>
      <c r="H1" s="411"/>
      <c r="I1" s="411"/>
      <c r="J1" s="411"/>
      <c r="K1" s="411"/>
    </row>
    <row r="2" spans="1:11" ht="18">
      <c r="A2" s="414" t="s">
        <v>224</v>
      </c>
      <c r="B2" s="414"/>
      <c r="C2" s="414"/>
      <c r="D2" s="414"/>
      <c r="E2" s="414"/>
      <c r="F2" s="414"/>
      <c r="G2" s="414"/>
      <c r="H2" s="414"/>
      <c r="I2" s="414"/>
      <c r="J2" s="414"/>
      <c r="K2" s="414"/>
    </row>
    <row r="3" spans="1:11" ht="17.25" customHeight="1">
      <c r="A3" s="412" t="s">
        <v>336</v>
      </c>
      <c r="B3" s="412"/>
      <c r="C3" s="412"/>
      <c r="D3" s="412"/>
      <c r="E3" s="412"/>
      <c r="F3" s="412"/>
      <c r="G3" s="412"/>
      <c r="H3" s="412"/>
      <c r="I3" s="412"/>
      <c r="J3" s="412"/>
      <c r="K3" s="412"/>
    </row>
    <row r="4" spans="1:11" ht="15.75">
      <c r="A4" s="413" t="s">
        <v>332</v>
      </c>
      <c r="B4" s="413"/>
      <c r="C4" s="413"/>
      <c r="D4" s="413"/>
      <c r="E4" s="413"/>
      <c r="F4" s="413"/>
      <c r="G4" s="413"/>
      <c r="H4" s="413"/>
      <c r="I4" s="413"/>
      <c r="J4" s="413"/>
      <c r="K4" s="413"/>
    </row>
    <row r="5" spans="1:11" ht="15.75">
      <c r="A5" s="173" t="s">
        <v>378</v>
      </c>
      <c r="B5" s="174"/>
      <c r="C5" s="174"/>
      <c r="D5" s="174"/>
      <c r="E5" s="174"/>
      <c r="F5" s="174"/>
      <c r="G5" s="174"/>
      <c r="H5" s="174"/>
      <c r="I5" s="174"/>
      <c r="J5" s="174"/>
      <c r="K5" s="175" t="s">
        <v>379</v>
      </c>
    </row>
    <row r="6" spans="1:11" ht="15.75">
      <c r="A6" s="415" t="s">
        <v>26</v>
      </c>
      <c r="B6" s="416" t="s">
        <v>225</v>
      </c>
      <c r="C6" s="416"/>
      <c r="D6" s="416"/>
      <c r="E6" s="416"/>
      <c r="F6" s="416"/>
      <c r="G6" s="416"/>
      <c r="H6" s="416"/>
      <c r="I6" s="416"/>
      <c r="J6" s="416"/>
      <c r="K6" s="417" t="s">
        <v>661</v>
      </c>
    </row>
    <row r="7" spans="1:11" ht="16.5" customHeight="1">
      <c r="A7" s="415"/>
      <c r="B7" s="416" t="s">
        <v>226</v>
      </c>
      <c r="C7" s="416"/>
      <c r="D7" s="416"/>
      <c r="E7" s="416" t="s">
        <v>227</v>
      </c>
      <c r="F7" s="416"/>
      <c r="G7" s="416"/>
      <c r="H7" s="418" t="s">
        <v>228</v>
      </c>
      <c r="I7" s="418"/>
      <c r="J7" s="418"/>
      <c r="K7" s="417"/>
    </row>
    <row r="8" spans="1:11" ht="25.5">
      <c r="A8" s="415"/>
      <c r="B8" s="42" t="s">
        <v>229</v>
      </c>
      <c r="C8" s="42" t="s">
        <v>230</v>
      </c>
      <c r="D8" s="42" t="s">
        <v>231</v>
      </c>
      <c r="E8" s="42" t="s">
        <v>232</v>
      </c>
      <c r="F8" s="42" t="s">
        <v>233</v>
      </c>
      <c r="G8" s="42" t="s">
        <v>234</v>
      </c>
      <c r="H8" s="42" t="s">
        <v>232</v>
      </c>
      <c r="I8" s="42" t="s">
        <v>233</v>
      </c>
      <c r="J8" s="42" t="s">
        <v>234</v>
      </c>
      <c r="K8" s="417"/>
    </row>
    <row r="9" spans="1:11" ht="27.75" customHeight="1" thickBot="1">
      <c r="A9" s="274" t="s">
        <v>3</v>
      </c>
      <c r="B9" s="224">
        <v>773</v>
      </c>
      <c r="C9" s="224">
        <v>511</v>
      </c>
      <c r="D9" s="214">
        <f t="shared" ref="D9:D16" si="0">SUM(B9:C9)</f>
        <v>1284</v>
      </c>
      <c r="E9" s="224">
        <v>620</v>
      </c>
      <c r="F9" s="224">
        <v>520</v>
      </c>
      <c r="G9" s="214">
        <f>SUM(E9:F9)</f>
        <v>1140</v>
      </c>
      <c r="H9" s="224">
        <f>B9+E9</f>
        <v>1393</v>
      </c>
      <c r="I9" s="224">
        <f>C9+F9</f>
        <v>1031</v>
      </c>
      <c r="J9" s="214">
        <f t="shared" ref="J9:J16" si="1">SUM(H9:I9)</f>
        <v>2424</v>
      </c>
      <c r="K9" s="279" t="s">
        <v>6</v>
      </c>
    </row>
    <row r="10" spans="1:11" ht="27.75" customHeight="1" thickBot="1">
      <c r="A10" s="275" t="s">
        <v>12</v>
      </c>
      <c r="B10" s="225">
        <v>521</v>
      </c>
      <c r="C10" s="225">
        <v>362</v>
      </c>
      <c r="D10" s="216">
        <f t="shared" si="0"/>
        <v>883</v>
      </c>
      <c r="E10" s="225">
        <v>468</v>
      </c>
      <c r="F10" s="225">
        <v>251</v>
      </c>
      <c r="G10" s="216">
        <f>SUM(E10:F10)</f>
        <v>719</v>
      </c>
      <c r="H10" s="225">
        <f t="shared" ref="H10:I16" si="2">B10+E10</f>
        <v>989</v>
      </c>
      <c r="I10" s="225">
        <f t="shared" si="2"/>
        <v>613</v>
      </c>
      <c r="J10" s="216">
        <f t="shared" si="1"/>
        <v>1602</v>
      </c>
      <c r="K10" s="280" t="s">
        <v>13</v>
      </c>
    </row>
    <row r="11" spans="1:11" ht="27.75" customHeight="1" thickBot="1">
      <c r="A11" s="276" t="s">
        <v>14</v>
      </c>
      <c r="B11" s="226">
        <v>494</v>
      </c>
      <c r="C11" s="226">
        <v>348</v>
      </c>
      <c r="D11" s="217">
        <f t="shared" si="0"/>
        <v>842</v>
      </c>
      <c r="E11" s="226">
        <v>702</v>
      </c>
      <c r="F11" s="226">
        <v>354</v>
      </c>
      <c r="G11" s="217">
        <f t="shared" ref="G11:G16" si="3">SUM(E11:F11)</f>
        <v>1056</v>
      </c>
      <c r="H11" s="226">
        <f t="shared" si="2"/>
        <v>1196</v>
      </c>
      <c r="I11" s="226">
        <f t="shared" si="2"/>
        <v>702</v>
      </c>
      <c r="J11" s="217">
        <f t="shared" si="1"/>
        <v>1898</v>
      </c>
      <c r="K11" s="281" t="s">
        <v>15</v>
      </c>
    </row>
    <row r="12" spans="1:11" ht="27.75" customHeight="1" thickBot="1">
      <c r="A12" s="275" t="s">
        <v>16</v>
      </c>
      <c r="B12" s="225">
        <v>948</v>
      </c>
      <c r="C12" s="225">
        <v>941</v>
      </c>
      <c r="D12" s="216">
        <f t="shared" si="0"/>
        <v>1889</v>
      </c>
      <c r="E12" s="225">
        <v>844</v>
      </c>
      <c r="F12" s="225">
        <v>669</v>
      </c>
      <c r="G12" s="216">
        <f t="shared" si="3"/>
        <v>1513</v>
      </c>
      <c r="H12" s="225">
        <f t="shared" si="2"/>
        <v>1792</v>
      </c>
      <c r="I12" s="225">
        <f t="shared" si="2"/>
        <v>1610</v>
      </c>
      <c r="J12" s="216">
        <f t="shared" si="1"/>
        <v>3402</v>
      </c>
      <c r="K12" s="280" t="s">
        <v>17</v>
      </c>
    </row>
    <row r="13" spans="1:11" ht="27.75" customHeight="1" thickBot="1">
      <c r="A13" s="276" t="s">
        <v>18</v>
      </c>
      <c r="B13" s="226">
        <v>670</v>
      </c>
      <c r="C13" s="226">
        <v>585</v>
      </c>
      <c r="D13" s="217">
        <f t="shared" si="0"/>
        <v>1255</v>
      </c>
      <c r="E13" s="226">
        <v>496</v>
      </c>
      <c r="F13" s="226">
        <v>515</v>
      </c>
      <c r="G13" s="217">
        <f t="shared" si="3"/>
        <v>1011</v>
      </c>
      <c r="H13" s="226">
        <f t="shared" si="2"/>
        <v>1166</v>
      </c>
      <c r="I13" s="226">
        <f t="shared" si="2"/>
        <v>1100</v>
      </c>
      <c r="J13" s="217">
        <f t="shared" si="1"/>
        <v>2266</v>
      </c>
      <c r="K13" s="281" t="s">
        <v>675</v>
      </c>
    </row>
    <row r="14" spans="1:11" ht="27.75" customHeight="1" thickBot="1">
      <c r="A14" s="275" t="s">
        <v>19</v>
      </c>
      <c r="B14" s="225">
        <v>742</v>
      </c>
      <c r="C14" s="225">
        <v>732</v>
      </c>
      <c r="D14" s="216">
        <f t="shared" si="0"/>
        <v>1474</v>
      </c>
      <c r="E14" s="225">
        <v>486</v>
      </c>
      <c r="F14" s="225">
        <v>395</v>
      </c>
      <c r="G14" s="216">
        <f t="shared" si="3"/>
        <v>881</v>
      </c>
      <c r="H14" s="225">
        <f t="shared" si="2"/>
        <v>1228</v>
      </c>
      <c r="I14" s="225">
        <f t="shared" si="2"/>
        <v>1127</v>
      </c>
      <c r="J14" s="216">
        <f t="shared" si="1"/>
        <v>2355</v>
      </c>
      <c r="K14" s="280" t="s">
        <v>20</v>
      </c>
    </row>
    <row r="15" spans="1:11" ht="27.75" customHeight="1" thickBot="1">
      <c r="A15" s="276" t="s">
        <v>21</v>
      </c>
      <c r="B15" s="226">
        <v>235</v>
      </c>
      <c r="C15" s="226">
        <v>213</v>
      </c>
      <c r="D15" s="217">
        <f t="shared" si="0"/>
        <v>448</v>
      </c>
      <c r="E15" s="226">
        <v>375</v>
      </c>
      <c r="F15" s="226">
        <v>284</v>
      </c>
      <c r="G15" s="217">
        <f t="shared" si="3"/>
        <v>659</v>
      </c>
      <c r="H15" s="226">
        <f t="shared" si="2"/>
        <v>610</v>
      </c>
      <c r="I15" s="226">
        <f t="shared" si="2"/>
        <v>497</v>
      </c>
      <c r="J15" s="217">
        <f t="shared" si="1"/>
        <v>1107</v>
      </c>
      <c r="K15" s="281" t="s">
        <v>202</v>
      </c>
    </row>
    <row r="16" spans="1:11" ht="27.75" customHeight="1">
      <c r="A16" s="277" t="s">
        <v>22</v>
      </c>
      <c r="B16" s="236">
        <v>396</v>
      </c>
      <c r="C16" s="236">
        <v>228</v>
      </c>
      <c r="D16" s="237">
        <f t="shared" si="0"/>
        <v>624</v>
      </c>
      <c r="E16" s="236">
        <v>307</v>
      </c>
      <c r="F16" s="236">
        <v>178</v>
      </c>
      <c r="G16" s="237">
        <f t="shared" si="3"/>
        <v>485</v>
      </c>
      <c r="H16" s="236">
        <f t="shared" si="2"/>
        <v>703</v>
      </c>
      <c r="I16" s="236">
        <f t="shared" si="2"/>
        <v>406</v>
      </c>
      <c r="J16" s="237">
        <f t="shared" si="1"/>
        <v>1109</v>
      </c>
      <c r="K16" s="282" t="s">
        <v>23</v>
      </c>
    </row>
    <row r="17" spans="1:11" ht="22.5" customHeight="1">
      <c r="A17" s="278" t="s">
        <v>24</v>
      </c>
      <c r="B17" s="57">
        <f>SUM(B9:B16)</f>
        <v>4779</v>
      </c>
      <c r="C17" s="57">
        <f t="shared" ref="C17:J17" si="4">SUM(C9:C16)</f>
        <v>3920</v>
      </c>
      <c r="D17" s="57">
        <f t="shared" si="4"/>
        <v>8699</v>
      </c>
      <c r="E17" s="57">
        <f t="shared" si="4"/>
        <v>4298</v>
      </c>
      <c r="F17" s="57">
        <f t="shared" si="4"/>
        <v>3166</v>
      </c>
      <c r="G17" s="57">
        <f t="shared" si="4"/>
        <v>7464</v>
      </c>
      <c r="H17" s="57">
        <f t="shared" si="4"/>
        <v>9077</v>
      </c>
      <c r="I17" s="57">
        <f t="shared" si="4"/>
        <v>7086</v>
      </c>
      <c r="J17" s="57">
        <f t="shared" si="4"/>
        <v>16163</v>
      </c>
      <c r="K17" s="52" t="s">
        <v>663</v>
      </c>
    </row>
    <row r="18" spans="1:11" ht="22.5" customHeight="1">
      <c r="A18" s="140" t="s">
        <v>25</v>
      </c>
      <c r="B18" s="57">
        <v>1733</v>
      </c>
      <c r="C18" s="57">
        <v>1452</v>
      </c>
      <c r="D18" s="57">
        <f>SUM(B18:C18)</f>
        <v>3185</v>
      </c>
      <c r="E18" s="57">
        <v>2567</v>
      </c>
      <c r="F18" s="57">
        <v>1891</v>
      </c>
      <c r="G18" s="57">
        <f>SUM(E18:F18)</f>
        <v>4458</v>
      </c>
      <c r="H18" s="57">
        <f>B18+E18</f>
        <v>4300</v>
      </c>
      <c r="I18" s="57">
        <f>C18+F18</f>
        <v>3343</v>
      </c>
      <c r="J18" s="57">
        <f>SUM(H18:I18)</f>
        <v>7643</v>
      </c>
      <c r="K18" s="52" t="s">
        <v>662</v>
      </c>
    </row>
    <row r="19" spans="1:11">
      <c r="D19" s="6"/>
      <c r="G19" s="6"/>
      <c r="J19"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rightToLeft="1" view="pageBreakPreview" topLeftCell="A7" zoomScale="98" zoomScaleNormal="100" zoomScaleSheetLayoutView="98" workbookViewId="0">
      <selection activeCell="M25" sqref="M25:M28"/>
    </sheetView>
  </sheetViews>
  <sheetFormatPr defaultColWidth="9.140625" defaultRowHeight="14.25"/>
  <cols>
    <col min="1" max="1" width="17.42578125" style="53" customWidth="1"/>
    <col min="2" max="2" width="13.85546875" style="3" customWidth="1"/>
    <col min="3" max="11" width="8.7109375" style="53" customWidth="1"/>
    <col min="12" max="12" width="18.7109375" style="4" customWidth="1"/>
    <col min="13" max="13" width="18" style="53" customWidth="1"/>
    <col min="14" max="16384" width="9.140625" style="53"/>
  </cols>
  <sheetData>
    <row r="1" spans="1:13" ht="18">
      <c r="A1" s="411" t="s">
        <v>312</v>
      </c>
      <c r="B1" s="411"/>
      <c r="C1" s="411"/>
      <c r="D1" s="411"/>
      <c r="E1" s="411"/>
      <c r="F1" s="411"/>
      <c r="G1" s="411"/>
      <c r="H1" s="411"/>
      <c r="I1" s="411"/>
      <c r="J1" s="411"/>
      <c r="K1" s="411"/>
      <c r="L1" s="411"/>
      <c r="M1" s="411"/>
    </row>
    <row r="2" spans="1:13" s="36" customFormat="1" ht="18">
      <c r="A2" s="414" t="s">
        <v>224</v>
      </c>
      <c r="B2" s="414"/>
      <c r="C2" s="414"/>
      <c r="D2" s="414"/>
      <c r="E2" s="414"/>
      <c r="F2" s="414"/>
      <c r="G2" s="414"/>
      <c r="H2" s="414"/>
      <c r="I2" s="414"/>
      <c r="J2" s="414"/>
      <c r="K2" s="414"/>
      <c r="L2" s="414"/>
      <c r="M2" s="414"/>
    </row>
    <row r="3" spans="1:13" ht="15.75">
      <c r="A3" s="412" t="s">
        <v>337</v>
      </c>
      <c r="B3" s="412"/>
      <c r="C3" s="413"/>
      <c r="D3" s="413"/>
      <c r="E3" s="413"/>
      <c r="F3" s="413"/>
      <c r="G3" s="413"/>
      <c r="H3" s="413"/>
      <c r="I3" s="413"/>
      <c r="J3" s="413"/>
      <c r="K3" s="413"/>
      <c r="L3" s="413"/>
      <c r="M3" s="413"/>
    </row>
    <row r="4" spans="1:13" s="36" customFormat="1" ht="15.75">
      <c r="A4" s="413" t="s">
        <v>332</v>
      </c>
      <c r="B4" s="413"/>
      <c r="C4" s="413"/>
      <c r="D4" s="413"/>
      <c r="E4" s="413"/>
      <c r="F4" s="413"/>
      <c r="G4" s="413"/>
      <c r="H4" s="413"/>
      <c r="I4" s="413"/>
      <c r="J4" s="413"/>
      <c r="K4" s="413"/>
      <c r="L4" s="413"/>
      <c r="M4" s="413"/>
    </row>
    <row r="5" spans="1:13" ht="15.75">
      <c r="A5" s="176" t="s">
        <v>380</v>
      </c>
      <c r="B5" s="96"/>
      <c r="C5" s="97"/>
      <c r="D5" s="97"/>
      <c r="E5" s="97"/>
      <c r="F5" s="97"/>
      <c r="G5" s="97"/>
      <c r="H5" s="97"/>
      <c r="I5" s="97"/>
      <c r="J5" s="97"/>
      <c r="K5" s="97"/>
      <c r="L5" s="177"/>
      <c r="M5" s="98" t="s">
        <v>381</v>
      </c>
    </row>
    <row r="6" spans="1:13" ht="15.75">
      <c r="A6" s="423" t="s">
        <v>26</v>
      </c>
      <c r="B6" s="424" t="s">
        <v>0</v>
      </c>
      <c r="C6" s="425" t="s">
        <v>225</v>
      </c>
      <c r="D6" s="425"/>
      <c r="E6" s="425"/>
      <c r="F6" s="425"/>
      <c r="G6" s="425"/>
      <c r="H6" s="425"/>
      <c r="I6" s="425"/>
      <c r="J6" s="425"/>
      <c r="K6" s="425"/>
      <c r="L6" s="425" t="s">
        <v>1</v>
      </c>
      <c r="M6" s="426" t="s">
        <v>2</v>
      </c>
    </row>
    <row r="7" spans="1:13" ht="15.75">
      <c r="A7" s="423"/>
      <c r="B7" s="424"/>
      <c r="C7" s="425" t="s">
        <v>226</v>
      </c>
      <c r="D7" s="425"/>
      <c r="E7" s="425"/>
      <c r="F7" s="425" t="s">
        <v>227</v>
      </c>
      <c r="G7" s="425"/>
      <c r="H7" s="425"/>
      <c r="I7" s="427" t="s">
        <v>657</v>
      </c>
      <c r="J7" s="427"/>
      <c r="K7" s="427"/>
      <c r="L7" s="425"/>
      <c r="M7" s="426"/>
    </row>
    <row r="8" spans="1:13" ht="25.5">
      <c r="A8" s="423"/>
      <c r="B8" s="424"/>
      <c r="C8" s="54" t="s">
        <v>229</v>
      </c>
      <c r="D8" s="54" t="s">
        <v>230</v>
      </c>
      <c r="E8" s="54" t="s">
        <v>657</v>
      </c>
      <c r="F8" s="54" t="s">
        <v>232</v>
      </c>
      <c r="G8" s="54" t="s">
        <v>233</v>
      </c>
      <c r="H8" s="54" t="s">
        <v>657</v>
      </c>
      <c r="I8" s="54" t="s">
        <v>232</v>
      </c>
      <c r="J8" s="54" t="s">
        <v>233</v>
      </c>
      <c r="K8" s="54" t="s">
        <v>657</v>
      </c>
      <c r="L8" s="425"/>
      <c r="M8" s="426"/>
    </row>
    <row r="9" spans="1:13" ht="18.75" customHeight="1">
      <c r="A9" s="431" t="s">
        <v>3</v>
      </c>
      <c r="B9" s="386" t="s">
        <v>45</v>
      </c>
      <c r="C9" s="238">
        <f>SUM(C10:C12)</f>
        <v>773</v>
      </c>
      <c r="D9" s="238">
        <f t="shared" ref="D9:H9" si="0">SUM(D10:D12)</f>
        <v>511</v>
      </c>
      <c r="E9" s="238">
        <f t="shared" si="0"/>
        <v>1284</v>
      </c>
      <c r="F9" s="238">
        <f t="shared" si="0"/>
        <v>620</v>
      </c>
      <c r="G9" s="238">
        <f t="shared" si="0"/>
        <v>520</v>
      </c>
      <c r="H9" s="238">
        <f t="shared" si="0"/>
        <v>1140</v>
      </c>
      <c r="I9" s="238">
        <f>C9+F9</f>
        <v>1393</v>
      </c>
      <c r="J9" s="238">
        <f>D9+G9</f>
        <v>1031</v>
      </c>
      <c r="K9" s="238">
        <f>I9+J9</f>
        <v>2424</v>
      </c>
      <c r="L9" s="387" t="s">
        <v>11</v>
      </c>
      <c r="M9" s="428" t="s">
        <v>6</v>
      </c>
    </row>
    <row r="10" spans="1:13" ht="18.75" customHeight="1" thickBot="1">
      <c r="A10" s="432"/>
      <c r="B10" s="132" t="s">
        <v>4</v>
      </c>
      <c r="C10" s="224">
        <v>77</v>
      </c>
      <c r="D10" s="224">
        <v>87</v>
      </c>
      <c r="E10" s="214">
        <f>SUM(C10:D10)</f>
        <v>164</v>
      </c>
      <c r="F10" s="224">
        <v>56</v>
      </c>
      <c r="G10" s="224">
        <v>42</v>
      </c>
      <c r="H10" s="214">
        <f>SUM(F10:G10)</f>
        <v>98</v>
      </c>
      <c r="I10" s="224">
        <f>C10+F10</f>
        <v>133</v>
      </c>
      <c r="J10" s="224">
        <f>D10+G10</f>
        <v>129</v>
      </c>
      <c r="K10" s="214">
        <f>I10+J10</f>
        <v>262</v>
      </c>
      <c r="L10" s="133" t="s">
        <v>5</v>
      </c>
      <c r="M10" s="429"/>
    </row>
    <row r="11" spans="1:13" ht="18.75" customHeight="1" thickBot="1">
      <c r="A11" s="432"/>
      <c r="B11" s="76" t="s">
        <v>7</v>
      </c>
      <c r="C11" s="226">
        <v>180</v>
      </c>
      <c r="D11" s="226">
        <v>156</v>
      </c>
      <c r="E11" s="217">
        <f>SUM(C11:D11)</f>
        <v>336</v>
      </c>
      <c r="F11" s="226">
        <v>132</v>
      </c>
      <c r="G11" s="226">
        <v>117</v>
      </c>
      <c r="H11" s="217">
        <f>SUM(F11:G11)</f>
        <v>249</v>
      </c>
      <c r="I11" s="226">
        <f t="shared" ref="I11:J40" si="1">C11+F11</f>
        <v>312</v>
      </c>
      <c r="J11" s="226">
        <f t="shared" si="1"/>
        <v>273</v>
      </c>
      <c r="K11" s="217">
        <f t="shared" ref="K11:K40" si="2">I11+J11</f>
        <v>585</v>
      </c>
      <c r="L11" s="55" t="s">
        <v>8</v>
      </c>
      <c r="M11" s="429"/>
    </row>
    <row r="12" spans="1:13" ht="18.75" customHeight="1" thickBot="1">
      <c r="A12" s="433"/>
      <c r="B12" s="164" t="s">
        <v>9</v>
      </c>
      <c r="C12" s="227">
        <v>516</v>
      </c>
      <c r="D12" s="227">
        <v>268</v>
      </c>
      <c r="E12" s="220">
        <f t="shared" ref="E12:E40" si="3">SUM(C12:D12)</f>
        <v>784</v>
      </c>
      <c r="F12" s="227">
        <v>432</v>
      </c>
      <c r="G12" s="227">
        <v>361</v>
      </c>
      <c r="H12" s="220">
        <f t="shared" ref="H12:H40" si="4">SUM(F12:G12)</f>
        <v>793</v>
      </c>
      <c r="I12" s="227">
        <f t="shared" si="1"/>
        <v>948</v>
      </c>
      <c r="J12" s="227">
        <f t="shared" si="1"/>
        <v>629</v>
      </c>
      <c r="K12" s="220">
        <f t="shared" si="2"/>
        <v>1577</v>
      </c>
      <c r="L12" s="167" t="s">
        <v>10</v>
      </c>
      <c r="M12" s="430"/>
    </row>
    <row r="13" spans="1:13" ht="18.75" customHeight="1" thickBot="1">
      <c r="A13" s="434" t="s">
        <v>12</v>
      </c>
      <c r="B13" s="388" t="s">
        <v>45</v>
      </c>
      <c r="C13" s="219">
        <f t="shared" ref="C13:H13" si="5">SUM(C14:C16)</f>
        <v>521</v>
      </c>
      <c r="D13" s="219">
        <f t="shared" si="5"/>
        <v>362</v>
      </c>
      <c r="E13" s="219">
        <f t="shared" si="5"/>
        <v>883</v>
      </c>
      <c r="F13" s="219">
        <f t="shared" si="5"/>
        <v>468</v>
      </c>
      <c r="G13" s="219">
        <f t="shared" si="5"/>
        <v>251</v>
      </c>
      <c r="H13" s="219">
        <f t="shared" si="5"/>
        <v>719</v>
      </c>
      <c r="I13" s="219">
        <f>C13+F13</f>
        <v>989</v>
      </c>
      <c r="J13" s="219">
        <f>D13+G13</f>
        <v>613</v>
      </c>
      <c r="K13" s="219">
        <f>I13+J13</f>
        <v>1602</v>
      </c>
      <c r="L13" s="389" t="s">
        <v>11</v>
      </c>
      <c r="M13" s="435" t="s">
        <v>13</v>
      </c>
    </row>
    <row r="14" spans="1:13" ht="18.75" customHeight="1" thickBot="1">
      <c r="A14" s="434"/>
      <c r="B14" s="165" t="s">
        <v>4</v>
      </c>
      <c r="C14" s="239">
        <v>62</v>
      </c>
      <c r="D14" s="239">
        <v>61</v>
      </c>
      <c r="E14" s="215">
        <f t="shared" si="3"/>
        <v>123</v>
      </c>
      <c r="F14" s="239">
        <v>123</v>
      </c>
      <c r="G14" s="239">
        <v>42</v>
      </c>
      <c r="H14" s="215">
        <f t="shared" si="4"/>
        <v>165</v>
      </c>
      <c r="I14" s="239">
        <f t="shared" si="1"/>
        <v>185</v>
      </c>
      <c r="J14" s="239">
        <f t="shared" si="1"/>
        <v>103</v>
      </c>
      <c r="K14" s="215">
        <f t="shared" si="2"/>
        <v>288</v>
      </c>
      <c r="L14" s="168" t="s">
        <v>5</v>
      </c>
      <c r="M14" s="435"/>
    </row>
    <row r="15" spans="1:13" ht="18.75" customHeight="1" thickBot="1">
      <c r="A15" s="434"/>
      <c r="B15" s="77" t="s">
        <v>7</v>
      </c>
      <c r="C15" s="225">
        <v>157</v>
      </c>
      <c r="D15" s="225">
        <v>133</v>
      </c>
      <c r="E15" s="216">
        <f t="shared" si="3"/>
        <v>290</v>
      </c>
      <c r="F15" s="225">
        <v>78</v>
      </c>
      <c r="G15" s="225">
        <v>73</v>
      </c>
      <c r="H15" s="216">
        <f t="shared" si="4"/>
        <v>151</v>
      </c>
      <c r="I15" s="225">
        <f t="shared" si="1"/>
        <v>235</v>
      </c>
      <c r="J15" s="225">
        <f t="shared" si="1"/>
        <v>206</v>
      </c>
      <c r="K15" s="216">
        <f t="shared" si="2"/>
        <v>441</v>
      </c>
      <c r="L15" s="123" t="s">
        <v>8</v>
      </c>
      <c r="M15" s="435"/>
    </row>
    <row r="16" spans="1:13" ht="18.75" customHeight="1" thickBot="1">
      <c r="A16" s="434"/>
      <c r="B16" s="166" t="s">
        <v>9</v>
      </c>
      <c r="C16" s="236">
        <v>302</v>
      </c>
      <c r="D16" s="236">
        <v>168</v>
      </c>
      <c r="E16" s="237">
        <f t="shared" si="3"/>
        <v>470</v>
      </c>
      <c r="F16" s="236">
        <v>267</v>
      </c>
      <c r="G16" s="236">
        <v>136</v>
      </c>
      <c r="H16" s="237">
        <f t="shared" si="4"/>
        <v>403</v>
      </c>
      <c r="I16" s="236">
        <f t="shared" si="1"/>
        <v>569</v>
      </c>
      <c r="J16" s="236">
        <f t="shared" si="1"/>
        <v>304</v>
      </c>
      <c r="K16" s="237">
        <f t="shared" si="2"/>
        <v>873</v>
      </c>
      <c r="L16" s="169" t="s">
        <v>10</v>
      </c>
      <c r="M16" s="435"/>
    </row>
    <row r="17" spans="1:13" ht="18.75" customHeight="1" thickBot="1">
      <c r="A17" s="436" t="s">
        <v>14</v>
      </c>
      <c r="B17" s="390" t="s">
        <v>45</v>
      </c>
      <c r="C17" s="222">
        <f t="shared" ref="C17:H17" si="6">SUM(C18:C20)</f>
        <v>494</v>
      </c>
      <c r="D17" s="222">
        <f t="shared" si="6"/>
        <v>348</v>
      </c>
      <c r="E17" s="222">
        <f t="shared" si="6"/>
        <v>842</v>
      </c>
      <c r="F17" s="222">
        <f t="shared" si="6"/>
        <v>702</v>
      </c>
      <c r="G17" s="222">
        <f t="shared" si="6"/>
        <v>354</v>
      </c>
      <c r="H17" s="222">
        <f t="shared" si="6"/>
        <v>1056</v>
      </c>
      <c r="I17" s="222">
        <f>C17+F17</f>
        <v>1196</v>
      </c>
      <c r="J17" s="222">
        <f>D17+G17</f>
        <v>702</v>
      </c>
      <c r="K17" s="222">
        <f>I17+J17</f>
        <v>1898</v>
      </c>
      <c r="L17" s="391" t="s">
        <v>11</v>
      </c>
      <c r="M17" s="437" t="s">
        <v>15</v>
      </c>
    </row>
    <row r="18" spans="1:13" ht="18.75" customHeight="1" thickBot="1">
      <c r="A18" s="436"/>
      <c r="B18" s="132" t="s">
        <v>4</v>
      </c>
      <c r="C18" s="224">
        <v>132</v>
      </c>
      <c r="D18" s="224">
        <v>122</v>
      </c>
      <c r="E18" s="214">
        <f t="shared" si="3"/>
        <v>254</v>
      </c>
      <c r="F18" s="224">
        <v>130</v>
      </c>
      <c r="G18" s="224">
        <v>67</v>
      </c>
      <c r="H18" s="214">
        <f t="shared" si="4"/>
        <v>197</v>
      </c>
      <c r="I18" s="224">
        <f t="shared" si="1"/>
        <v>262</v>
      </c>
      <c r="J18" s="224">
        <f t="shared" si="1"/>
        <v>189</v>
      </c>
      <c r="K18" s="214">
        <f t="shared" si="2"/>
        <v>451</v>
      </c>
      <c r="L18" s="133" t="s">
        <v>5</v>
      </c>
      <c r="M18" s="437"/>
    </row>
    <row r="19" spans="1:13" ht="18.75" customHeight="1" thickBot="1">
      <c r="A19" s="436"/>
      <c r="B19" s="76" t="s">
        <v>7</v>
      </c>
      <c r="C19" s="226">
        <v>155</v>
      </c>
      <c r="D19" s="226">
        <v>103</v>
      </c>
      <c r="E19" s="217">
        <f t="shared" si="3"/>
        <v>258</v>
      </c>
      <c r="F19" s="226">
        <v>135</v>
      </c>
      <c r="G19" s="226">
        <v>92</v>
      </c>
      <c r="H19" s="217">
        <f t="shared" si="4"/>
        <v>227</v>
      </c>
      <c r="I19" s="226">
        <f t="shared" si="1"/>
        <v>290</v>
      </c>
      <c r="J19" s="226">
        <f t="shared" si="1"/>
        <v>195</v>
      </c>
      <c r="K19" s="217">
        <f t="shared" si="2"/>
        <v>485</v>
      </c>
      <c r="L19" s="55" t="s">
        <v>8</v>
      </c>
      <c r="M19" s="437"/>
    </row>
    <row r="20" spans="1:13" ht="18.75" customHeight="1" thickBot="1">
      <c r="A20" s="436"/>
      <c r="B20" s="164" t="s">
        <v>9</v>
      </c>
      <c r="C20" s="227">
        <v>207</v>
      </c>
      <c r="D20" s="227">
        <v>123</v>
      </c>
      <c r="E20" s="220">
        <f t="shared" si="3"/>
        <v>330</v>
      </c>
      <c r="F20" s="227">
        <v>437</v>
      </c>
      <c r="G20" s="227">
        <v>195</v>
      </c>
      <c r="H20" s="220">
        <f t="shared" si="4"/>
        <v>632</v>
      </c>
      <c r="I20" s="227">
        <f t="shared" si="1"/>
        <v>644</v>
      </c>
      <c r="J20" s="227">
        <f t="shared" si="1"/>
        <v>318</v>
      </c>
      <c r="K20" s="220">
        <f t="shared" si="2"/>
        <v>962</v>
      </c>
      <c r="L20" s="167" t="s">
        <v>10</v>
      </c>
      <c r="M20" s="437"/>
    </row>
    <row r="21" spans="1:13" ht="18.75" customHeight="1" thickBot="1">
      <c r="A21" s="434" t="s">
        <v>16</v>
      </c>
      <c r="B21" s="388" t="s">
        <v>45</v>
      </c>
      <c r="C21" s="219">
        <f t="shared" ref="C21:H21" si="7">SUM(C22:C24)</f>
        <v>948</v>
      </c>
      <c r="D21" s="219">
        <f t="shared" si="7"/>
        <v>941</v>
      </c>
      <c r="E21" s="219">
        <f t="shared" si="7"/>
        <v>1889</v>
      </c>
      <c r="F21" s="219">
        <f t="shared" si="7"/>
        <v>844</v>
      </c>
      <c r="G21" s="219">
        <f t="shared" si="7"/>
        <v>669</v>
      </c>
      <c r="H21" s="219">
        <f t="shared" si="7"/>
        <v>1513</v>
      </c>
      <c r="I21" s="219">
        <f>C21+F21</f>
        <v>1792</v>
      </c>
      <c r="J21" s="219">
        <f>D21+G21</f>
        <v>1610</v>
      </c>
      <c r="K21" s="219">
        <f>I21+J21</f>
        <v>3402</v>
      </c>
      <c r="L21" s="389" t="s">
        <v>11</v>
      </c>
      <c r="M21" s="435" t="s">
        <v>17</v>
      </c>
    </row>
    <row r="22" spans="1:13" ht="18.75" customHeight="1" thickBot="1">
      <c r="A22" s="434"/>
      <c r="B22" s="165" t="s">
        <v>4</v>
      </c>
      <c r="C22" s="239">
        <v>206</v>
      </c>
      <c r="D22" s="239">
        <v>214</v>
      </c>
      <c r="E22" s="215">
        <f t="shared" si="3"/>
        <v>420</v>
      </c>
      <c r="F22" s="239">
        <v>115</v>
      </c>
      <c r="G22" s="239">
        <v>99</v>
      </c>
      <c r="H22" s="215">
        <f t="shared" si="4"/>
        <v>214</v>
      </c>
      <c r="I22" s="239">
        <f t="shared" si="1"/>
        <v>321</v>
      </c>
      <c r="J22" s="239">
        <f t="shared" si="1"/>
        <v>313</v>
      </c>
      <c r="K22" s="215">
        <f t="shared" si="2"/>
        <v>634</v>
      </c>
      <c r="L22" s="168" t="s">
        <v>5</v>
      </c>
      <c r="M22" s="435"/>
    </row>
    <row r="23" spans="1:13" ht="18.75" customHeight="1" thickBot="1">
      <c r="A23" s="434"/>
      <c r="B23" s="77" t="s">
        <v>7</v>
      </c>
      <c r="C23" s="225">
        <v>292</v>
      </c>
      <c r="D23" s="225">
        <v>242</v>
      </c>
      <c r="E23" s="216">
        <f t="shared" si="3"/>
        <v>534</v>
      </c>
      <c r="F23" s="225">
        <v>148</v>
      </c>
      <c r="G23" s="225">
        <v>141</v>
      </c>
      <c r="H23" s="216">
        <f t="shared" si="4"/>
        <v>289</v>
      </c>
      <c r="I23" s="225">
        <f t="shared" si="1"/>
        <v>440</v>
      </c>
      <c r="J23" s="225">
        <f t="shared" si="1"/>
        <v>383</v>
      </c>
      <c r="K23" s="216">
        <f t="shared" si="2"/>
        <v>823</v>
      </c>
      <c r="L23" s="123" t="s">
        <v>8</v>
      </c>
      <c r="M23" s="435"/>
    </row>
    <row r="24" spans="1:13" ht="18.75" customHeight="1" thickBot="1">
      <c r="A24" s="434"/>
      <c r="B24" s="166" t="s">
        <v>9</v>
      </c>
      <c r="C24" s="236">
        <v>450</v>
      </c>
      <c r="D24" s="236">
        <v>485</v>
      </c>
      <c r="E24" s="237">
        <f t="shared" si="3"/>
        <v>935</v>
      </c>
      <c r="F24" s="236">
        <v>581</v>
      </c>
      <c r="G24" s="236">
        <v>429</v>
      </c>
      <c r="H24" s="237">
        <f t="shared" si="4"/>
        <v>1010</v>
      </c>
      <c r="I24" s="236">
        <f t="shared" si="1"/>
        <v>1031</v>
      </c>
      <c r="J24" s="236">
        <f t="shared" si="1"/>
        <v>914</v>
      </c>
      <c r="K24" s="237">
        <f t="shared" si="2"/>
        <v>1945</v>
      </c>
      <c r="L24" s="169" t="s">
        <v>10</v>
      </c>
      <c r="M24" s="435"/>
    </row>
    <row r="25" spans="1:13" ht="18.75" customHeight="1" thickBot="1">
      <c r="A25" s="436" t="s">
        <v>18</v>
      </c>
      <c r="B25" s="390" t="s">
        <v>45</v>
      </c>
      <c r="C25" s="222">
        <f t="shared" ref="C25:H25" si="8">SUM(C26:C28)</f>
        <v>670</v>
      </c>
      <c r="D25" s="222">
        <f t="shared" si="8"/>
        <v>585</v>
      </c>
      <c r="E25" s="222">
        <f t="shared" si="8"/>
        <v>1255</v>
      </c>
      <c r="F25" s="222">
        <f t="shared" si="8"/>
        <v>496</v>
      </c>
      <c r="G25" s="222">
        <f t="shared" si="8"/>
        <v>515</v>
      </c>
      <c r="H25" s="222">
        <f t="shared" si="8"/>
        <v>1011</v>
      </c>
      <c r="I25" s="222">
        <f>C25+F25</f>
        <v>1166</v>
      </c>
      <c r="J25" s="222">
        <f>D25+G25</f>
        <v>1100</v>
      </c>
      <c r="K25" s="222">
        <f>I25+J25</f>
        <v>2266</v>
      </c>
      <c r="L25" s="391" t="s">
        <v>11</v>
      </c>
      <c r="M25" s="437" t="s">
        <v>675</v>
      </c>
    </row>
    <row r="26" spans="1:13" ht="18.75" customHeight="1" thickBot="1">
      <c r="A26" s="436"/>
      <c r="B26" s="132" t="s">
        <v>4</v>
      </c>
      <c r="C26" s="224">
        <v>92</v>
      </c>
      <c r="D26" s="224">
        <v>95</v>
      </c>
      <c r="E26" s="214">
        <f t="shared" si="3"/>
        <v>187</v>
      </c>
      <c r="F26" s="224">
        <v>61</v>
      </c>
      <c r="G26" s="224">
        <v>62</v>
      </c>
      <c r="H26" s="214">
        <f t="shared" si="4"/>
        <v>123</v>
      </c>
      <c r="I26" s="224">
        <f t="shared" si="1"/>
        <v>153</v>
      </c>
      <c r="J26" s="224">
        <f t="shared" si="1"/>
        <v>157</v>
      </c>
      <c r="K26" s="214">
        <f t="shared" si="2"/>
        <v>310</v>
      </c>
      <c r="L26" s="133" t="s">
        <v>5</v>
      </c>
      <c r="M26" s="437"/>
    </row>
    <row r="27" spans="1:13" ht="18.75" customHeight="1" thickBot="1">
      <c r="A27" s="436"/>
      <c r="B27" s="76" t="s">
        <v>7</v>
      </c>
      <c r="C27" s="226">
        <v>238</v>
      </c>
      <c r="D27" s="226">
        <v>174</v>
      </c>
      <c r="E27" s="217">
        <f t="shared" si="3"/>
        <v>412</v>
      </c>
      <c r="F27" s="226">
        <v>161</v>
      </c>
      <c r="G27" s="226">
        <v>91</v>
      </c>
      <c r="H27" s="217">
        <f t="shared" si="4"/>
        <v>252</v>
      </c>
      <c r="I27" s="226">
        <f t="shared" si="1"/>
        <v>399</v>
      </c>
      <c r="J27" s="226">
        <f t="shared" si="1"/>
        <v>265</v>
      </c>
      <c r="K27" s="217">
        <f t="shared" si="2"/>
        <v>664</v>
      </c>
      <c r="L27" s="55" t="s">
        <v>8</v>
      </c>
      <c r="M27" s="437"/>
    </row>
    <row r="28" spans="1:13" ht="18.75" customHeight="1" thickBot="1">
      <c r="A28" s="436"/>
      <c r="B28" s="164" t="s">
        <v>9</v>
      </c>
      <c r="C28" s="227">
        <v>340</v>
      </c>
      <c r="D28" s="227">
        <v>316</v>
      </c>
      <c r="E28" s="220">
        <f t="shared" si="3"/>
        <v>656</v>
      </c>
      <c r="F28" s="227">
        <v>274</v>
      </c>
      <c r="G28" s="227">
        <v>362</v>
      </c>
      <c r="H28" s="220">
        <f t="shared" si="4"/>
        <v>636</v>
      </c>
      <c r="I28" s="227">
        <f t="shared" si="1"/>
        <v>614</v>
      </c>
      <c r="J28" s="227">
        <f t="shared" si="1"/>
        <v>678</v>
      </c>
      <c r="K28" s="220">
        <f t="shared" si="2"/>
        <v>1292</v>
      </c>
      <c r="L28" s="167" t="s">
        <v>10</v>
      </c>
      <c r="M28" s="437"/>
    </row>
    <row r="29" spans="1:13" ht="18.75" customHeight="1" thickBot="1">
      <c r="A29" s="434" t="s">
        <v>19</v>
      </c>
      <c r="B29" s="388" t="s">
        <v>45</v>
      </c>
      <c r="C29" s="219">
        <f t="shared" ref="C29:H29" si="9">SUM(C30:C32)</f>
        <v>742</v>
      </c>
      <c r="D29" s="219">
        <f t="shared" si="9"/>
        <v>732</v>
      </c>
      <c r="E29" s="219">
        <f t="shared" si="9"/>
        <v>1474</v>
      </c>
      <c r="F29" s="219">
        <f t="shared" si="9"/>
        <v>486</v>
      </c>
      <c r="G29" s="219">
        <f t="shared" si="9"/>
        <v>395</v>
      </c>
      <c r="H29" s="219">
        <f t="shared" si="9"/>
        <v>881</v>
      </c>
      <c r="I29" s="219">
        <f>C29+F29</f>
        <v>1228</v>
      </c>
      <c r="J29" s="219">
        <f>D29+G29</f>
        <v>1127</v>
      </c>
      <c r="K29" s="219">
        <f>I29+J29</f>
        <v>2355</v>
      </c>
      <c r="L29" s="389" t="s">
        <v>11</v>
      </c>
      <c r="M29" s="435" t="s">
        <v>20</v>
      </c>
    </row>
    <row r="30" spans="1:13" ht="18.75" customHeight="1" thickBot="1">
      <c r="A30" s="434"/>
      <c r="B30" s="165" t="s">
        <v>4</v>
      </c>
      <c r="C30" s="239">
        <v>122</v>
      </c>
      <c r="D30" s="239">
        <v>146</v>
      </c>
      <c r="E30" s="215">
        <f t="shared" si="3"/>
        <v>268</v>
      </c>
      <c r="F30" s="239">
        <v>95</v>
      </c>
      <c r="G30" s="239">
        <v>77</v>
      </c>
      <c r="H30" s="215">
        <f t="shared" si="4"/>
        <v>172</v>
      </c>
      <c r="I30" s="239">
        <f t="shared" si="1"/>
        <v>217</v>
      </c>
      <c r="J30" s="239">
        <f t="shared" si="1"/>
        <v>223</v>
      </c>
      <c r="K30" s="215">
        <f t="shared" si="2"/>
        <v>440</v>
      </c>
      <c r="L30" s="168" t="s">
        <v>5</v>
      </c>
      <c r="M30" s="435"/>
    </row>
    <row r="31" spans="1:13" ht="18.75" customHeight="1" thickBot="1">
      <c r="A31" s="434"/>
      <c r="B31" s="77" t="s">
        <v>7</v>
      </c>
      <c r="C31" s="225">
        <v>205</v>
      </c>
      <c r="D31" s="225">
        <v>180</v>
      </c>
      <c r="E31" s="216">
        <f t="shared" si="3"/>
        <v>385</v>
      </c>
      <c r="F31" s="225">
        <v>101</v>
      </c>
      <c r="G31" s="225">
        <v>76</v>
      </c>
      <c r="H31" s="216">
        <f t="shared" si="4"/>
        <v>177</v>
      </c>
      <c r="I31" s="225">
        <f t="shared" si="1"/>
        <v>306</v>
      </c>
      <c r="J31" s="225">
        <f t="shared" si="1"/>
        <v>256</v>
      </c>
      <c r="K31" s="216">
        <f t="shared" si="2"/>
        <v>562</v>
      </c>
      <c r="L31" s="123" t="s">
        <v>8</v>
      </c>
      <c r="M31" s="435"/>
    </row>
    <row r="32" spans="1:13" ht="18.75" customHeight="1">
      <c r="A32" s="439"/>
      <c r="B32" s="124" t="s">
        <v>9</v>
      </c>
      <c r="C32" s="240">
        <v>415</v>
      </c>
      <c r="D32" s="240">
        <v>406</v>
      </c>
      <c r="E32" s="241">
        <f t="shared" si="3"/>
        <v>821</v>
      </c>
      <c r="F32" s="240">
        <v>290</v>
      </c>
      <c r="G32" s="240">
        <v>242</v>
      </c>
      <c r="H32" s="241">
        <f t="shared" si="4"/>
        <v>532</v>
      </c>
      <c r="I32" s="240">
        <f t="shared" si="1"/>
        <v>705</v>
      </c>
      <c r="J32" s="240">
        <f t="shared" si="1"/>
        <v>648</v>
      </c>
      <c r="K32" s="241">
        <f t="shared" si="2"/>
        <v>1353</v>
      </c>
      <c r="L32" s="125" t="s">
        <v>10</v>
      </c>
      <c r="M32" s="438"/>
    </row>
    <row r="33" spans="1:13" ht="18.75" customHeight="1" thickBot="1">
      <c r="A33" s="433" t="s">
        <v>21</v>
      </c>
      <c r="B33" s="392" t="s">
        <v>45</v>
      </c>
      <c r="C33" s="223">
        <f t="shared" ref="C33:H33" si="10">SUM(C34:C36)</f>
        <v>235</v>
      </c>
      <c r="D33" s="223">
        <f t="shared" si="10"/>
        <v>213</v>
      </c>
      <c r="E33" s="223">
        <f t="shared" si="10"/>
        <v>448</v>
      </c>
      <c r="F33" s="223">
        <f t="shared" si="10"/>
        <v>375</v>
      </c>
      <c r="G33" s="223">
        <f t="shared" si="10"/>
        <v>284</v>
      </c>
      <c r="H33" s="223">
        <f t="shared" si="10"/>
        <v>659</v>
      </c>
      <c r="I33" s="223">
        <f>C33+F33</f>
        <v>610</v>
      </c>
      <c r="J33" s="223">
        <f>D33+G33</f>
        <v>497</v>
      </c>
      <c r="K33" s="223">
        <f>I33+J33</f>
        <v>1107</v>
      </c>
      <c r="L33" s="393" t="s">
        <v>11</v>
      </c>
      <c r="M33" s="430" t="s">
        <v>202</v>
      </c>
    </row>
    <row r="34" spans="1:13" ht="18.75" customHeight="1" thickBot="1">
      <c r="A34" s="436"/>
      <c r="B34" s="132" t="s">
        <v>4</v>
      </c>
      <c r="C34" s="224">
        <v>15</v>
      </c>
      <c r="D34" s="224">
        <v>23</v>
      </c>
      <c r="E34" s="214">
        <f t="shared" si="3"/>
        <v>38</v>
      </c>
      <c r="F34" s="224">
        <v>23</v>
      </c>
      <c r="G34" s="224">
        <v>10</v>
      </c>
      <c r="H34" s="214">
        <f t="shared" si="4"/>
        <v>33</v>
      </c>
      <c r="I34" s="224">
        <f t="shared" si="1"/>
        <v>38</v>
      </c>
      <c r="J34" s="224">
        <f t="shared" si="1"/>
        <v>33</v>
      </c>
      <c r="K34" s="214">
        <f t="shared" si="2"/>
        <v>71</v>
      </c>
      <c r="L34" s="133" t="s">
        <v>5</v>
      </c>
      <c r="M34" s="437"/>
    </row>
    <row r="35" spans="1:13" ht="18.75" customHeight="1" thickBot="1">
      <c r="A35" s="436"/>
      <c r="B35" s="76" t="s">
        <v>7</v>
      </c>
      <c r="C35" s="226">
        <v>91</v>
      </c>
      <c r="D35" s="226">
        <v>59</v>
      </c>
      <c r="E35" s="217">
        <f t="shared" si="3"/>
        <v>150</v>
      </c>
      <c r="F35" s="226">
        <v>66</v>
      </c>
      <c r="G35" s="226">
        <v>40</v>
      </c>
      <c r="H35" s="217">
        <f t="shared" si="4"/>
        <v>106</v>
      </c>
      <c r="I35" s="226">
        <f t="shared" si="1"/>
        <v>157</v>
      </c>
      <c r="J35" s="226">
        <f t="shared" si="1"/>
        <v>99</v>
      </c>
      <c r="K35" s="217">
        <f t="shared" si="2"/>
        <v>256</v>
      </c>
      <c r="L35" s="55" t="s">
        <v>8</v>
      </c>
      <c r="M35" s="437"/>
    </row>
    <row r="36" spans="1:13" ht="18.75" customHeight="1" thickBot="1">
      <c r="A36" s="436"/>
      <c r="B36" s="164" t="s">
        <v>9</v>
      </c>
      <c r="C36" s="227">
        <v>129</v>
      </c>
      <c r="D36" s="227">
        <v>131</v>
      </c>
      <c r="E36" s="220">
        <f t="shared" si="3"/>
        <v>260</v>
      </c>
      <c r="F36" s="227">
        <v>286</v>
      </c>
      <c r="G36" s="227">
        <v>234</v>
      </c>
      <c r="H36" s="220">
        <f t="shared" si="4"/>
        <v>520</v>
      </c>
      <c r="I36" s="227">
        <f t="shared" si="1"/>
        <v>415</v>
      </c>
      <c r="J36" s="227">
        <f t="shared" si="1"/>
        <v>365</v>
      </c>
      <c r="K36" s="220">
        <f t="shared" si="2"/>
        <v>780</v>
      </c>
      <c r="L36" s="167" t="s">
        <v>10</v>
      </c>
      <c r="M36" s="437"/>
    </row>
    <row r="37" spans="1:13" ht="18.75" customHeight="1" thickBot="1">
      <c r="A37" s="434" t="s">
        <v>22</v>
      </c>
      <c r="B37" s="388" t="s">
        <v>45</v>
      </c>
      <c r="C37" s="219">
        <f t="shared" ref="C37:H37" si="11">SUM(C38:C40)</f>
        <v>396</v>
      </c>
      <c r="D37" s="219">
        <f t="shared" si="11"/>
        <v>228</v>
      </c>
      <c r="E37" s="219">
        <f t="shared" si="11"/>
        <v>624</v>
      </c>
      <c r="F37" s="219">
        <f t="shared" si="11"/>
        <v>307</v>
      </c>
      <c r="G37" s="219">
        <f t="shared" si="11"/>
        <v>178</v>
      </c>
      <c r="H37" s="219">
        <f t="shared" si="11"/>
        <v>485</v>
      </c>
      <c r="I37" s="219">
        <f>C37+F37</f>
        <v>703</v>
      </c>
      <c r="J37" s="219">
        <f>D37+G37</f>
        <v>406</v>
      </c>
      <c r="K37" s="219">
        <f>I37+J37</f>
        <v>1109</v>
      </c>
      <c r="L37" s="389" t="s">
        <v>11</v>
      </c>
      <c r="M37" s="435" t="s">
        <v>23</v>
      </c>
    </row>
    <row r="38" spans="1:13" ht="18.75" customHeight="1" thickBot="1">
      <c r="A38" s="434"/>
      <c r="B38" s="165" t="s">
        <v>4</v>
      </c>
      <c r="C38" s="239">
        <v>38</v>
      </c>
      <c r="D38" s="239">
        <v>21</v>
      </c>
      <c r="E38" s="215">
        <f t="shared" si="3"/>
        <v>59</v>
      </c>
      <c r="F38" s="239">
        <v>25</v>
      </c>
      <c r="G38" s="239">
        <v>15</v>
      </c>
      <c r="H38" s="215">
        <f t="shared" si="4"/>
        <v>40</v>
      </c>
      <c r="I38" s="239">
        <f t="shared" si="1"/>
        <v>63</v>
      </c>
      <c r="J38" s="239">
        <f t="shared" si="1"/>
        <v>36</v>
      </c>
      <c r="K38" s="215">
        <f t="shared" si="2"/>
        <v>99</v>
      </c>
      <c r="L38" s="168" t="s">
        <v>5</v>
      </c>
      <c r="M38" s="435"/>
    </row>
    <row r="39" spans="1:13" ht="18.75" customHeight="1" thickBot="1">
      <c r="A39" s="434"/>
      <c r="B39" s="77" t="s">
        <v>7</v>
      </c>
      <c r="C39" s="225">
        <v>135</v>
      </c>
      <c r="D39" s="225">
        <v>99</v>
      </c>
      <c r="E39" s="216">
        <f t="shared" si="3"/>
        <v>234</v>
      </c>
      <c r="F39" s="225">
        <v>82</v>
      </c>
      <c r="G39" s="225">
        <v>49</v>
      </c>
      <c r="H39" s="216">
        <f t="shared" si="4"/>
        <v>131</v>
      </c>
      <c r="I39" s="225">
        <f t="shared" si="1"/>
        <v>217</v>
      </c>
      <c r="J39" s="225">
        <f t="shared" si="1"/>
        <v>148</v>
      </c>
      <c r="K39" s="216">
        <f t="shared" si="2"/>
        <v>365</v>
      </c>
      <c r="L39" s="123" t="s">
        <v>8</v>
      </c>
      <c r="M39" s="435"/>
    </row>
    <row r="40" spans="1:13" ht="18.75" customHeight="1">
      <c r="A40" s="439"/>
      <c r="B40" s="124" t="s">
        <v>9</v>
      </c>
      <c r="C40" s="240">
        <v>223</v>
      </c>
      <c r="D40" s="240">
        <v>108</v>
      </c>
      <c r="E40" s="241">
        <f t="shared" si="3"/>
        <v>331</v>
      </c>
      <c r="F40" s="240">
        <v>200</v>
      </c>
      <c r="G40" s="240">
        <v>114</v>
      </c>
      <c r="H40" s="241">
        <f t="shared" si="4"/>
        <v>314</v>
      </c>
      <c r="I40" s="240">
        <f t="shared" si="1"/>
        <v>423</v>
      </c>
      <c r="J40" s="240">
        <f t="shared" si="1"/>
        <v>222</v>
      </c>
      <c r="K40" s="241">
        <f t="shared" si="2"/>
        <v>645</v>
      </c>
      <c r="L40" s="125" t="s">
        <v>10</v>
      </c>
      <c r="M40" s="438"/>
    </row>
    <row r="41" spans="1:13" ht="30" customHeight="1">
      <c r="A41" s="419" t="s">
        <v>655</v>
      </c>
      <c r="B41" s="420"/>
      <c r="C41" s="56">
        <v>4779</v>
      </c>
      <c r="D41" s="56">
        <v>3920</v>
      </c>
      <c r="E41" s="56">
        <f>SUM(C41:D41)</f>
        <v>8699</v>
      </c>
      <c r="F41" s="56">
        <v>4298</v>
      </c>
      <c r="G41" s="56">
        <v>3166</v>
      </c>
      <c r="H41" s="56">
        <f>SUM(F41:G41)</f>
        <v>7464</v>
      </c>
      <c r="I41" s="56">
        <f>C41+F41</f>
        <v>9077</v>
      </c>
      <c r="J41" s="56">
        <f>D41+G41</f>
        <v>7086</v>
      </c>
      <c r="K41" s="56">
        <f>SUM(I41:J41)</f>
        <v>16163</v>
      </c>
      <c r="L41" s="421" t="s">
        <v>663</v>
      </c>
      <c r="M41" s="422"/>
    </row>
    <row r="42" spans="1:13" ht="30" customHeight="1">
      <c r="A42" s="419" t="s">
        <v>656</v>
      </c>
      <c r="B42" s="420"/>
      <c r="C42" s="56">
        <v>1733</v>
      </c>
      <c r="D42" s="56">
        <v>1452</v>
      </c>
      <c r="E42" s="56">
        <f>SUM(C42:D42)</f>
        <v>3185</v>
      </c>
      <c r="F42" s="56">
        <v>2567</v>
      </c>
      <c r="G42" s="56">
        <v>1891</v>
      </c>
      <c r="H42" s="56">
        <f>SUM(F42:G42)</f>
        <v>4458</v>
      </c>
      <c r="I42" s="56">
        <f>C42+F42</f>
        <v>4300</v>
      </c>
      <c r="J42" s="56">
        <f>D42+G42</f>
        <v>3343</v>
      </c>
      <c r="K42" s="56">
        <f>SUM(I42:J42)</f>
        <v>7643</v>
      </c>
      <c r="L42" s="421" t="s">
        <v>662</v>
      </c>
      <c r="M42" s="422"/>
    </row>
    <row r="43" spans="1:13">
      <c r="E43" s="7"/>
      <c r="H43" s="7"/>
      <c r="K43" s="7"/>
    </row>
  </sheetData>
  <mergeCells count="32">
    <mergeCell ref="M37:M40"/>
    <mergeCell ref="M33:M36"/>
    <mergeCell ref="M29:M32"/>
    <mergeCell ref="A21:A24"/>
    <mergeCell ref="A25:A28"/>
    <mergeCell ref="A29:A32"/>
    <mergeCell ref="A33:A36"/>
    <mergeCell ref="A37:A40"/>
    <mergeCell ref="M21:M24"/>
    <mergeCell ref="M25:M28"/>
    <mergeCell ref="M9:M12"/>
    <mergeCell ref="A9:A12"/>
    <mergeCell ref="A13:A16"/>
    <mergeCell ref="M13:M16"/>
    <mergeCell ref="A17:A20"/>
    <mergeCell ref="M17:M20"/>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K9" sqref="K9:K18"/>
    </sheetView>
  </sheetViews>
  <sheetFormatPr defaultColWidth="9.140625" defaultRowHeight="12.75"/>
  <cols>
    <col min="1" max="1" width="27" style="5" customWidth="1"/>
    <col min="2" max="10" width="8.7109375" style="5" customWidth="1"/>
    <col min="11" max="11" width="27" style="5" customWidth="1"/>
    <col min="12" max="16384" width="9.140625" style="5"/>
  </cols>
  <sheetData>
    <row r="1" spans="1:11" ht="18">
      <c r="A1" s="411" t="s">
        <v>362</v>
      </c>
      <c r="B1" s="411"/>
      <c r="C1" s="411"/>
      <c r="D1" s="411"/>
      <c r="E1" s="411"/>
      <c r="F1" s="411"/>
      <c r="G1" s="411"/>
      <c r="H1" s="411"/>
      <c r="I1" s="411"/>
      <c r="J1" s="411"/>
      <c r="K1" s="411"/>
    </row>
    <row r="2" spans="1:11" ht="18">
      <c r="A2" s="414" t="s">
        <v>224</v>
      </c>
      <c r="B2" s="414"/>
      <c r="C2" s="414"/>
      <c r="D2" s="414"/>
      <c r="E2" s="414"/>
      <c r="F2" s="414"/>
      <c r="G2" s="414"/>
      <c r="H2" s="414"/>
      <c r="I2" s="414"/>
      <c r="J2" s="414"/>
      <c r="K2" s="414"/>
    </row>
    <row r="3" spans="1:11" ht="33.75" customHeight="1">
      <c r="A3" s="412" t="s">
        <v>664</v>
      </c>
      <c r="B3" s="413"/>
      <c r="C3" s="413"/>
      <c r="D3" s="413"/>
      <c r="E3" s="413"/>
      <c r="F3" s="413"/>
      <c r="G3" s="413"/>
      <c r="H3" s="413"/>
      <c r="I3" s="413"/>
      <c r="J3" s="413"/>
      <c r="K3" s="413"/>
    </row>
    <row r="4" spans="1:11" ht="17.25" customHeight="1">
      <c r="A4" s="413" t="s">
        <v>332</v>
      </c>
      <c r="B4" s="413"/>
      <c r="C4" s="413"/>
      <c r="D4" s="413"/>
      <c r="E4" s="413"/>
      <c r="F4" s="413"/>
      <c r="G4" s="413"/>
      <c r="H4" s="413"/>
      <c r="I4" s="413"/>
      <c r="J4" s="413"/>
      <c r="K4" s="413"/>
    </row>
    <row r="5" spans="1:11" ht="15.75">
      <c r="A5" s="173" t="s">
        <v>382</v>
      </c>
      <c r="B5" s="174"/>
      <c r="C5" s="174"/>
      <c r="D5" s="174"/>
      <c r="E5" s="174"/>
      <c r="F5" s="174"/>
      <c r="G5" s="174"/>
      <c r="H5" s="174"/>
      <c r="I5" s="174"/>
      <c r="J5" s="174"/>
      <c r="K5" s="175" t="s">
        <v>383</v>
      </c>
    </row>
    <row r="6" spans="1:11" ht="15.75">
      <c r="A6" s="415" t="s">
        <v>66</v>
      </c>
      <c r="B6" s="416" t="s">
        <v>225</v>
      </c>
      <c r="C6" s="416"/>
      <c r="D6" s="416"/>
      <c r="E6" s="416"/>
      <c r="F6" s="416"/>
      <c r="G6" s="416"/>
      <c r="H6" s="416"/>
      <c r="I6" s="416"/>
      <c r="J6" s="416"/>
      <c r="K6" s="417" t="s">
        <v>67</v>
      </c>
    </row>
    <row r="7" spans="1:11" ht="18.75" customHeight="1">
      <c r="A7" s="415"/>
      <c r="B7" s="416" t="s">
        <v>226</v>
      </c>
      <c r="C7" s="416"/>
      <c r="D7" s="416"/>
      <c r="E7" s="416" t="s">
        <v>227</v>
      </c>
      <c r="F7" s="416"/>
      <c r="G7" s="416"/>
      <c r="H7" s="418" t="s">
        <v>228</v>
      </c>
      <c r="I7" s="418"/>
      <c r="J7" s="418"/>
      <c r="K7" s="417"/>
    </row>
    <row r="8" spans="1:11" ht="25.5">
      <c r="A8" s="415"/>
      <c r="B8" s="42" t="s">
        <v>229</v>
      </c>
      <c r="C8" s="42" t="s">
        <v>230</v>
      </c>
      <c r="D8" s="42" t="s">
        <v>231</v>
      </c>
      <c r="E8" s="42" t="s">
        <v>232</v>
      </c>
      <c r="F8" s="42" t="s">
        <v>233</v>
      </c>
      <c r="G8" s="42" t="s">
        <v>234</v>
      </c>
      <c r="H8" s="42" t="s">
        <v>232</v>
      </c>
      <c r="I8" s="42" t="s">
        <v>233</v>
      </c>
      <c r="J8" s="42" t="s">
        <v>234</v>
      </c>
      <c r="K8" s="417"/>
    </row>
    <row r="9" spans="1:11" ht="27" customHeight="1" thickBot="1">
      <c r="A9" s="81" t="s">
        <v>68</v>
      </c>
      <c r="B9" s="224">
        <v>533</v>
      </c>
      <c r="C9" s="224">
        <v>694</v>
      </c>
      <c r="D9" s="214">
        <f>B9+C9</f>
        <v>1227</v>
      </c>
      <c r="E9" s="224">
        <v>268</v>
      </c>
      <c r="F9" s="224">
        <v>299</v>
      </c>
      <c r="G9" s="214">
        <f>E9+F9</f>
        <v>567</v>
      </c>
      <c r="H9" s="224">
        <f t="shared" ref="H9:I18" si="0">B9+E9</f>
        <v>801</v>
      </c>
      <c r="I9" s="224">
        <f t="shared" si="0"/>
        <v>993</v>
      </c>
      <c r="J9" s="214">
        <f>H9+I9</f>
        <v>1794</v>
      </c>
      <c r="K9" s="117" t="s">
        <v>69</v>
      </c>
    </row>
    <row r="10" spans="1:11" ht="27" customHeight="1" thickBot="1">
      <c r="A10" s="82" t="s">
        <v>70</v>
      </c>
      <c r="B10" s="225">
        <v>474</v>
      </c>
      <c r="C10" s="225">
        <v>282</v>
      </c>
      <c r="D10" s="216">
        <f t="shared" ref="D10:D18" si="1">B10+C10</f>
        <v>756</v>
      </c>
      <c r="E10" s="225">
        <v>483</v>
      </c>
      <c r="F10" s="225">
        <v>296</v>
      </c>
      <c r="G10" s="216">
        <f t="shared" ref="G10:G18" si="2">E10+F10</f>
        <v>779</v>
      </c>
      <c r="H10" s="225">
        <f t="shared" si="0"/>
        <v>957</v>
      </c>
      <c r="I10" s="225">
        <f t="shared" si="0"/>
        <v>578</v>
      </c>
      <c r="J10" s="216">
        <f t="shared" ref="J10:J18" si="3">H10+I10</f>
        <v>1535</v>
      </c>
      <c r="K10" s="118" t="s">
        <v>71</v>
      </c>
    </row>
    <row r="11" spans="1:11" ht="27" customHeight="1" thickBot="1">
      <c r="A11" s="83" t="s">
        <v>72</v>
      </c>
      <c r="B11" s="226">
        <v>23</v>
      </c>
      <c r="C11" s="226">
        <v>37</v>
      </c>
      <c r="D11" s="217">
        <f t="shared" si="1"/>
        <v>60</v>
      </c>
      <c r="E11" s="226">
        <v>36</v>
      </c>
      <c r="F11" s="226">
        <v>17</v>
      </c>
      <c r="G11" s="217">
        <f t="shared" si="2"/>
        <v>53</v>
      </c>
      <c r="H11" s="226">
        <f t="shared" si="0"/>
        <v>59</v>
      </c>
      <c r="I11" s="226">
        <f t="shared" si="0"/>
        <v>54</v>
      </c>
      <c r="J11" s="217">
        <f t="shared" si="3"/>
        <v>113</v>
      </c>
      <c r="K11" s="119" t="s">
        <v>73</v>
      </c>
    </row>
    <row r="12" spans="1:11" ht="27" customHeight="1" thickBot="1">
      <c r="A12" s="82" t="s">
        <v>74</v>
      </c>
      <c r="B12" s="225">
        <v>200</v>
      </c>
      <c r="C12" s="225">
        <v>129</v>
      </c>
      <c r="D12" s="216">
        <f t="shared" si="1"/>
        <v>329</v>
      </c>
      <c r="E12" s="225">
        <v>314</v>
      </c>
      <c r="F12" s="225">
        <v>229</v>
      </c>
      <c r="G12" s="216">
        <f t="shared" si="2"/>
        <v>543</v>
      </c>
      <c r="H12" s="225">
        <f t="shared" si="0"/>
        <v>514</v>
      </c>
      <c r="I12" s="225">
        <f t="shared" si="0"/>
        <v>358</v>
      </c>
      <c r="J12" s="216">
        <f t="shared" si="3"/>
        <v>872</v>
      </c>
      <c r="K12" s="118" t="s">
        <v>75</v>
      </c>
    </row>
    <row r="13" spans="1:11" ht="27" customHeight="1" thickBot="1">
      <c r="A13" s="83" t="s">
        <v>76</v>
      </c>
      <c r="B13" s="226">
        <v>135</v>
      </c>
      <c r="C13" s="226">
        <v>62</v>
      </c>
      <c r="D13" s="217">
        <f t="shared" si="1"/>
        <v>197</v>
      </c>
      <c r="E13" s="226">
        <v>212</v>
      </c>
      <c r="F13" s="226">
        <v>146</v>
      </c>
      <c r="G13" s="217">
        <f t="shared" si="2"/>
        <v>358</v>
      </c>
      <c r="H13" s="226">
        <f t="shared" si="0"/>
        <v>347</v>
      </c>
      <c r="I13" s="226">
        <f t="shared" si="0"/>
        <v>208</v>
      </c>
      <c r="J13" s="217">
        <f t="shared" si="3"/>
        <v>555</v>
      </c>
      <c r="K13" s="119" t="s">
        <v>77</v>
      </c>
    </row>
    <row r="14" spans="1:11" ht="27" customHeight="1" thickBot="1">
      <c r="A14" s="82" t="s">
        <v>78</v>
      </c>
      <c r="B14" s="225">
        <v>11</v>
      </c>
      <c r="C14" s="225">
        <v>0</v>
      </c>
      <c r="D14" s="216">
        <f t="shared" si="1"/>
        <v>11</v>
      </c>
      <c r="E14" s="225">
        <v>44</v>
      </c>
      <c r="F14" s="225">
        <v>7</v>
      </c>
      <c r="G14" s="216">
        <f t="shared" si="2"/>
        <v>51</v>
      </c>
      <c r="H14" s="225">
        <f t="shared" si="0"/>
        <v>55</v>
      </c>
      <c r="I14" s="225">
        <f t="shared" si="0"/>
        <v>7</v>
      </c>
      <c r="J14" s="216">
        <f t="shared" si="3"/>
        <v>62</v>
      </c>
      <c r="K14" s="118" t="s">
        <v>79</v>
      </c>
    </row>
    <row r="15" spans="1:11" ht="27" customHeight="1" thickBot="1">
      <c r="A15" s="83" t="s">
        <v>80</v>
      </c>
      <c r="B15" s="226">
        <v>158</v>
      </c>
      <c r="C15" s="226">
        <v>71</v>
      </c>
      <c r="D15" s="217">
        <f t="shared" si="1"/>
        <v>229</v>
      </c>
      <c r="E15" s="226">
        <v>307</v>
      </c>
      <c r="F15" s="226">
        <v>235</v>
      </c>
      <c r="G15" s="217">
        <f t="shared" si="2"/>
        <v>542</v>
      </c>
      <c r="H15" s="226">
        <f t="shared" si="0"/>
        <v>465</v>
      </c>
      <c r="I15" s="226">
        <f t="shared" si="0"/>
        <v>306</v>
      </c>
      <c r="J15" s="217">
        <f t="shared" si="3"/>
        <v>771</v>
      </c>
      <c r="K15" s="119" t="s">
        <v>81</v>
      </c>
    </row>
    <row r="16" spans="1:11" ht="27" customHeight="1" thickBot="1">
      <c r="A16" s="82" t="s">
        <v>82</v>
      </c>
      <c r="B16" s="225">
        <v>23</v>
      </c>
      <c r="C16" s="225">
        <v>10</v>
      </c>
      <c r="D16" s="216">
        <f t="shared" si="1"/>
        <v>33</v>
      </c>
      <c r="E16" s="225">
        <v>132</v>
      </c>
      <c r="F16" s="225">
        <v>85</v>
      </c>
      <c r="G16" s="216">
        <f t="shared" si="2"/>
        <v>217</v>
      </c>
      <c r="H16" s="225">
        <f t="shared" si="0"/>
        <v>155</v>
      </c>
      <c r="I16" s="225">
        <f t="shared" si="0"/>
        <v>95</v>
      </c>
      <c r="J16" s="216">
        <f t="shared" si="3"/>
        <v>250</v>
      </c>
      <c r="K16" s="118" t="s">
        <v>83</v>
      </c>
    </row>
    <row r="17" spans="1:11" ht="27" customHeight="1" thickBot="1">
      <c r="A17" s="83" t="s">
        <v>84</v>
      </c>
      <c r="B17" s="226">
        <v>57</v>
      </c>
      <c r="C17" s="226">
        <v>44</v>
      </c>
      <c r="D17" s="217">
        <f t="shared" si="1"/>
        <v>101</v>
      </c>
      <c r="E17" s="226">
        <v>377</v>
      </c>
      <c r="F17" s="226">
        <v>301</v>
      </c>
      <c r="G17" s="217">
        <f t="shared" si="2"/>
        <v>678</v>
      </c>
      <c r="H17" s="226">
        <f t="shared" si="0"/>
        <v>434</v>
      </c>
      <c r="I17" s="226">
        <f t="shared" si="0"/>
        <v>345</v>
      </c>
      <c r="J17" s="217">
        <f t="shared" si="3"/>
        <v>779</v>
      </c>
      <c r="K17" s="119" t="s">
        <v>85</v>
      </c>
    </row>
    <row r="18" spans="1:11" ht="27" customHeight="1">
      <c r="A18" s="131" t="s">
        <v>22</v>
      </c>
      <c r="B18" s="236">
        <v>14</v>
      </c>
      <c r="C18" s="236">
        <v>15</v>
      </c>
      <c r="D18" s="237">
        <f t="shared" si="1"/>
        <v>29</v>
      </c>
      <c r="E18" s="236">
        <v>28</v>
      </c>
      <c r="F18" s="236">
        <v>14</v>
      </c>
      <c r="G18" s="237">
        <f t="shared" si="2"/>
        <v>42</v>
      </c>
      <c r="H18" s="236">
        <f t="shared" si="0"/>
        <v>42</v>
      </c>
      <c r="I18" s="236">
        <f t="shared" si="0"/>
        <v>29</v>
      </c>
      <c r="J18" s="237">
        <f t="shared" si="3"/>
        <v>71</v>
      </c>
      <c r="K18" s="122" t="s">
        <v>23</v>
      </c>
    </row>
    <row r="19" spans="1:11" ht="31.5" customHeight="1">
      <c r="A19" s="135" t="s">
        <v>45</v>
      </c>
      <c r="B19" s="222">
        <f>SUM(B9:B18)</f>
        <v>1628</v>
      </c>
      <c r="C19" s="222">
        <f t="shared" ref="C19:J19" si="4">SUM(C9:C18)</f>
        <v>1344</v>
      </c>
      <c r="D19" s="222">
        <f t="shared" si="4"/>
        <v>2972</v>
      </c>
      <c r="E19" s="222">
        <f t="shared" si="4"/>
        <v>2201</v>
      </c>
      <c r="F19" s="222">
        <f t="shared" si="4"/>
        <v>1629</v>
      </c>
      <c r="G19" s="222">
        <f t="shared" si="4"/>
        <v>3830</v>
      </c>
      <c r="H19" s="222">
        <f t="shared" si="4"/>
        <v>3829</v>
      </c>
      <c r="I19" s="222">
        <f t="shared" si="4"/>
        <v>2973</v>
      </c>
      <c r="J19" s="222">
        <f t="shared" si="4"/>
        <v>6802</v>
      </c>
      <c r="K19" s="126" t="s">
        <v>46</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rightToLeft="1" view="pageBreakPreview" zoomScaleNormal="100" zoomScaleSheetLayoutView="100" workbookViewId="0">
      <selection activeCell="A4" sqref="A4:M4"/>
    </sheetView>
  </sheetViews>
  <sheetFormatPr defaultColWidth="9.140625" defaultRowHeight="14.25"/>
  <cols>
    <col min="1" max="1" width="15.7109375" style="53" customWidth="1"/>
    <col min="2" max="2" width="18" style="3" customWidth="1"/>
    <col min="3" max="11" width="7.85546875" style="53" customWidth="1"/>
    <col min="12" max="12" width="23.42578125" style="4" customWidth="1"/>
    <col min="13" max="13" width="19.28515625" style="53" customWidth="1"/>
    <col min="14" max="16384" width="9.140625" style="53"/>
  </cols>
  <sheetData>
    <row r="1" spans="1:13" ht="18">
      <c r="A1" s="411" t="s">
        <v>363</v>
      </c>
      <c r="B1" s="411"/>
      <c r="C1" s="411"/>
      <c r="D1" s="411"/>
      <c r="E1" s="411"/>
      <c r="F1" s="411"/>
      <c r="G1" s="411"/>
      <c r="H1" s="411"/>
      <c r="I1" s="411"/>
      <c r="J1" s="411"/>
      <c r="K1" s="411"/>
      <c r="L1" s="411"/>
      <c r="M1" s="411"/>
    </row>
    <row r="2" spans="1:13" s="36" customFormat="1" ht="18">
      <c r="A2" s="414" t="s">
        <v>224</v>
      </c>
      <c r="B2" s="414"/>
      <c r="C2" s="414"/>
      <c r="D2" s="414"/>
      <c r="E2" s="414"/>
      <c r="F2" s="414"/>
      <c r="G2" s="414"/>
      <c r="H2" s="414"/>
      <c r="I2" s="414"/>
      <c r="J2" s="414"/>
      <c r="K2" s="414"/>
      <c r="L2" s="414"/>
      <c r="M2" s="414"/>
    </row>
    <row r="3" spans="1:13" ht="33" customHeight="1">
      <c r="A3" s="412" t="s">
        <v>665</v>
      </c>
      <c r="B3" s="412"/>
      <c r="C3" s="413"/>
      <c r="D3" s="413"/>
      <c r="E3" s="413"/>
      <c r="F3" s="413"/>
      <c r="G3" s="413"/>
      <c r="H3" s="413"/>
      <c r="I3" s="413"/>
      <c r="J3" s="413"/>
      <c r="K3" s="413"/>
      <c r="L3" s="413"/>
      <c r="M3" s="413"/>
    </row>
    <row r="4" spans="1:13" s="36" customFormat="1" ht="15.75">
      <c r="A4" s="413" t="s">
        <v>332</v>
      </c>
      <c r="B4" s="413"/>
      <c r="C4" s="413"/>
      <c r="D4" s="413"/>
      <c r="E4" s="413"/>
      <c r="F4" s="413"/>
      <c r="G4" s="413"/>
      <c r="H4" s="413"/>
      <c r="I4" s="413"/>
      <c r="J4" s="413"/>
      <c r="K4" s="413"/>
      <c r="L4" s="413"/>
      <c r="M4" s="413"/>
    </row>
    <row r="5" spans="1:13" ht="15.75">
      <c r="A5" s="176" t="s">
        <v>384</v>
      </c>
      <c r="B5" s="96"/>
      <c r="C5" s="97"/>
      <c r="D5" s="97"/>
      <c r="E5" s="97"/>
      <c r="F5" s="97"/>
      <c r="G5" s="97"/>
      <c r="H5" s="97"/>
      <c r="I5" s="97"/>
      <c r="J5" s="97"/>
      <c r="K5" s="97"/>
      <c r="L5" s="177"/>
      <c r="M5" s="98" t="s">
        <v>385</v>
      </c>
    </row>
    <row r="6" spans="1:13" ht="15.75">
      <c r="A6" s="415" t="s">
        <v>47</v>
      </c>
      <c r="B6" s="452"/>
      <c r="C6" s="416" t="s">
        <v>225</v>
      </c>
      <c r="D6" s="416"/>
      <c r="E6" s="416"/>
      <c r="F6" s="416"/>
      <c r="G6" s="416"/>
      <c r="H6" s="416"/>
      <c r="I6" s="416"/>
      <c r="J6" s="416"/>
      <c r="K6" s="416"/>
      <c r="L6" s="416" t="s">
        <v>203</v>
      </c>
      <c r="M6" s="453"/>
    </row>
    <row r="7" spans="1:13" ht="21" customHeight="1">
      <c r="A7" s="415"/>
      <c r="B7" s="452"/>
      <c r="C7" s="416" t="s">
        <v>226</v>
      </c>
      <c r="D7" s="416"/>
      <c r="E7" s="416"/>
      <c r="F7" s="416" t="s">
        <v>227</v>
      </c>
      <c r="G7" s="416"/>
      <c r="H7" s="416"/>
      <c r="I7" s="418" t="s">
        <v>228</v>
      </c>
      <c r="J7" s="418"/>
      <c r="K7" s="418"/>
      <c r="L7" s="416"/>
      <c r="M7" s="453"/>
    </row>
    <row r="8" spans="1:13" ht="28.5" customHeight="1">
      <c r="A8" s="415"/>
      <c r="B8" s="452"/>
      <c r="C8" s="42" t="s">
        <v>229</v>
      </c>
      <c r="D8" s="42" t="s">
        <v>230</v>
      </c>
      <c r="E8" s="42" t="s">
        <v>231</v>
      </c>
      <c r="F8" s="42" t="s">
        <v>232</v>
      </c>
      <c r="G8" s="42" t="s">
        <v>233</v>
      </c>
      <c r="H8" s="42" t="s">
        <v>234</v>
      </c>
      <c r="I8" s="42" t="s">
        <v>232</v>
      </c>
      <c r="J8" s="42" t="s">
        <v>233</v>
      </c>
      <c r="K8" s="42" t="s">
        <v>234</v>
      </c>
      <c r="L8" s="416"/>
      <c r="M8" s="453"/>
    </row>
    <row r="9" spans="1:13" s="7" customFormat="1" ht="21.75" customHeight="1">
      <c r="A9" s="444" t="s">
        <v>48</v>
      </c>
      <c r="B9" s="396" t="s">
        <v>45</v>
      </c>
      <c r="C9" s="397">
        <f t="shared" ref="C9:K9" si="0">SUM(C10:C13)</f>
        <v>144</v>
      </c>
      <c r="D9" s="397">
        <f t="shared" si="0"/>
        <v>53</v>
      </c>
      <c r="E9" s="397">
        <f t="shared" si="0"/>
        <v>197</v>
      </c>
      <c r="F9" s="397">
        <f t="shared" si="0"/>
        <v>1226</v>
      </c>
      <c r="G9" s="397">
        <f t="shared" si="0"/>
        <v>200</v>
      </c>
      <c r="H9" s="397">
        <f t="shared" si="0"/>
        <v>1426</v>
      </c>
      <c r="I9" s="397">
        <f t="shared" si="0"/>
        <v>1370</v>
      </c>
      <c r="J9" s="397">
        <f t="shared" si="0"/>
        <v>253</v>
      </c>
      <c r="K9" s="397">
        <f t="shared" si="0"/>
        <v>1623</v>
      </c>
      <c r="L9" s="398" t="s">
        <v>11</v>
      </c>
      <c r="M9" s="445" t="s">
        <v>206</v>
      </c>
    </row>
    <row r="10" spans="1:13" ht="21.75" customHeight="1" thickBot="1">
      <c r="A10" s="444"/>
      <c r="B10" s="394" t="s">
        <v>49</v>
      </c>
      <c r="C10" s="239">
        <v>133</v>
      </c>
      <c r="D10" s="239">
        <v>30</v>
      </c>
      <c r="E10" s="215">
        <f>C10+D10</f>
        <v>163</v>
      </c>
      <c r="F10" s="239">
        <v>1220</v>
      </c>
      <c r="G10" s="239">
        <v>187</v>
      </c>
      <c r="H10" s="215">
        <f>F10+G10</f>
        <v>1407</v>
      </c>
      <c r="I10" s="239">
        <f t="shared" ref="I10:J13" si="1">C10+F10</f>
        <v>1353</v>
      </c>
      <c r="J10" s="239">
        <f t="shared" si="1"/>
        <v>217</v>
      </c>
      <c r="K10" s="215">
        <f>I10+J10</f>
        <v>1570</v>
      </c>
      <c r="L10" s="395" t="s">
        <v>50</v>
      </c>
      <c r="M10" s="445"/>
    </row>
    <row r="11" spans="1:13" ht="21.75" customHeight="1" thickBot="1">
      <c r="A11" s="444"/>
      <c r="B11" s="59" t="s">
        <v>52</v>
      </c>
      <c r="C11" s="226">
        <v>2</v>
      </c>
      <c r="D11" s="226">
        <v>5</v>
      </c>
      <c r="E11" s="217">
        <f t="shared" ref="E11:E20" si="2">C11+D11</f>
        <v>7</v>
      </c>
      <c r="F11" s="226">
        <v>4</v>
      </c>
      <c r="G11" s="226">
        <v>3</v>
      </c>
      <c r="H11" s="217">
        <f t="shared" ref="H11:H20" si="3">F11+G11</f>
        <v>7</v>
      </c>
      <c r="I11" s="226">
        <f t="shared" si="1"/>
        <v>6</v>
      </c>
      <c r="J11" s="226">
        <f t="shared" si="1"/>
        <v>8</v>
      </c>
      <c r="K11" s="217">
        <f t="shared" ref="K11:K20" si="4">I11+J11</f>
        <v>14</v>
      </c>
      <c r="L11" s="60" t="s">
        <v>204</v>
      </c>
      <c r="M11" s="445"/>
    </row>
    <row r="12" spans="1:13" ht="24" customHeight="1" thickBot="1">
      <c r="A12" s="444"/>
      <c r="B12" s="58" t="s">
        <v>53</v>
      </c>
      <c r="C12" s="225">
        <v>9</v>
      </c>
      <c r="D12" s="225">
        <v>17</v>
      </c>
      <c r="E12" s="216">
        <f t="shared" si="2"/>
        <v>26</v>
      </c>
      <c r="F12" s="225">
        <v>2</v>
      </c>
      <c r="G12" s="225">
        <v>10</v>
      </c>
      <c r="H12" s="216">
        <f t="shared" si="3"/>
        <v>12</v>
      </c>
      <c r="I12" s="225">
        <f t="shared" si="1"/>
        <v>11</v>
      </c>
      <c r="J12" s="225">
        <f t="shared" si="1"/>
        <v>27</v>
      </c>
      <c r="K12" s="216">
        <f t="shared" si="4"/>
        <v>38</v>
      </c>
      <c r="L12" s="61" t="s">
        <v>205</v>
      </c>
      <c r="M12" s="445"/>
    </row>
    <row r="13" spans="1:13" ht="21.75" customHeight="1">
      <c r="A13" s="444"/>
      <c r="B13" s="63" t="s">
        <v>54</v>
      </c>
      <c r="C13" s="227">
        <v>0</v>
      </c>
      <c r="D13" s="227">
        <v>1</v>
      </c>
      <c r="E13" s="220">
        <f t="shared" si="2"/>
        <v>1</v>
      </c>
      <c r="F13" s="227">
        <v>0</v>
      </c>
      <c r="G13" s="227">
        <v>0</v>
      </c>
      <c r="H13" s="220">
        <f t="shared" si="3"/>
        <v>0</v>
      </c>
      <c r="I13" s="227">
        <f t="shared" si="1"/>
        <v>0</v>
      </c>
      <c r="J13" s="227">
        <f t="shared" si="1"/>
        <v>1</v>
      </c>
      <c r="K13" s="220">
        <f t="shared" si="4"/>
        <v>1</v>
      </c>
      <c r="L13" s="64" t="s">
        <v>55</v>
      </c>
      <c r="M13" s="445"/>
    </row>
    <row r="14" spans="1:13" s="7" customFormat="1" ht="21.75" customHeight="1">
      <c r="A14" s="446" t="s">
        <v>658</v>
      </c>
      <c r="B14" s="400" t="s">
        <v>45</v>
      </c>
      <c r="C14" s="401">
        <f t="shared" ref="C14:K14" si="5">SUM(C15:C20)</f>
        <v>1364</v>
      </c>
      <c r="D14" s="401">
        <f t="shared" si="5"/>
        <v>1214</v>
      </c>
      <c r="E14" s="401">
        <f t="shared" si="5"/>
        <v>2578</v>
      </c>
      <c r="F14" s="401">
        <f t="shared" si="5"/>
        <v>740</v>
      </c>
      <c r="G14" s="401">
        <f t="shared" si="5"/>
        <v>1217</v>
      </c>
      <c r="H14" s="401">
        <f t="shared" si="5"/>
        <v>1957</v>
      </c>
      <c r="I14" s="401">
        <f t="shared" si="5"/>
        <v>2104</v>
      </c>
      <c r="J14" s="401">
        <f t="shared" si="5"/>
        <v>2431</v>
      </c>
      <c r="K14" s="401">
        <f t="shared" si="5"/>
        <v>4535</v>
      </c>
      <c r="L14" s="402" t="s">
        <v>11</v>
      </c>
      <c r="M14" s="449" t="s">
        <v>207</v>
      </c>
    </row>
    <row r="15" spans="1:13" ht="21.75" customHeight="1" thickBot="1">
      <c r="A15" s="447"/>
      <c r="B15" s="62" t="s">
        <v>56</v>
      </c>
      <c r="C15" s="224">
        <v>87</v>
      </c>
      <c r="D15" s="224">
        <v>66</v>
      </c>
      <c r="E15" s="214">
        <f t="shared" si="2"/>
        <v>153</v>
      </c>
      <c r="F15" s="224">
        <v>190</v>
      </c>
      <c r="G15" s="224">
        <v>129</v>
      </c>
      <c r="H15" s="214">
        <f t="shared" si="3"/>
        <v>319</v>
      </c>
      <c r="I15" s="224">
        <f t="shared" ref="I15:J20" si="6">C15+F15</f>
        <v>277</v>
      </c>
      <c r="J15" s="224">
        <f t="shared" si="6"/>
        <v>195</v>
      </c>
      <c r="K15" s="214">
        <f t="shared" si="4"/>
        <v>472</v>
      </c>
      <c r="L15" s="399" t="s">
        <v>57</v>
      </c>
      <c r="M15" s="450"/>
    </row>
    <row r="16" spans="1:13" ht="21.75" customHeight="1" thickBot="1">
      <c r="A16" s="447"/>
      <c r="B16" s="58" t="s">
        <v>58</v>
      </c>
      <c r="C16" s="225">
        <v>0</v>
      </c>
      <c r="D16" s="225">
        <v>568</v>
      </c>
      <c r="E16" s="216">
        <f t="shared" si="2"/>
        <v>568</v>
      </c>
      <c r="F16" s="225">
        <v>0</v>
      </c>
      <c r="G16" s="225">
        <v>813</v>
      </c>
      <c r="H16" s="216">
        <f t="shared" si="3"/>
        <v>813</v>
      </c>
      <c r="I16" s="225">
        <f t="shared" si="6"/>
        <v>0</v>
      </c>
      <c r="J16" s="225">
        <f t="shared" si="6"/>
        <v>1381</v>
      </c>
      <c r="K16" s="216">
        <f t="shared" si="4"/>
        <v>1381</v>
      </c>
      <c r="L16" s="61" t="s">
        <v>59</v>
      </c>
      <c r="M16" s="450"/>
    </row>
    <row r="17" spans="1:13" ht="21.75" customHeight="1" thickBot="1">
      <c r="A17" s="447"/>
      <c r="B17" s="59" t="s">
        <v>60</v>
      </c>
      <c r="C17" s="226">
        <v>255</v>
      </c>
      <c r="D17" s="226">
        <v>1</v>
      </c>
      <c r="E17" s="217">
        <f t="shared" si="2"/>
        <v>256</v>
      </c>
      <c r="F17" s="226">
        <v>0</v>
      </c>
      <c r="G17" s="226">
        <v>0</v>
      </c>
      <c r="H17" s="217">
        <f t="shared" si="3"/>
        <v>0</v>
      </c>
      <c r="I17" s="226">
        <f t="shared" si="6"/>
        <v>255</v>
      </c>
      <c r="J17" s="226">
        <f t="shared" si="6"/>
        <v>1</v>
      </c>
      <c r="K17" s="217">
        <f t="shared" si="4"/>
        <v>256</v>
      </c>
      <c r="L17" s="60" t="s">
        <v>61</v>
      </c>
      <c r="M17" s="450"/>
    </row>
    <row r="18" spans="1:13" ht="21.75" customHeight="1" thickBot="1">
      <c r="A18" s="447"/>
      <c r="B18" s="58" t="s">
        <v>62</v>
      </c>
      <c r="C18" s="225">
        <v>922</v>
      </c>
      <c r="D18" s="225">
        <v>469</v>
      </c>
      <c r="E18" s="216">
        <f t="shared" si="2"/>
        <v>1391</v>
      </c>
      <c r="F18" s="225">
        <v>377</v>
      </c>
      <c r="G18" s="225">
        <v>181</v>
      </c>
      <c r="H18" s="216">
        <f t="shared" si="3"/>
        <v>558</v>
      </c>
      <c r="I18" s="225">
        <f t="shared" si="6"/>
        <v>1299</v>
      </c>
      <c r="J18" s="225">
        <f t="shared" si="6"/>
        <v>650</v>
      </c>
      <c r="K18" s="216">
        <f t="shared" si="4"/>
        <v>1949</v>
      </c>
      <c r="L18" s="61" t="s">
        <v>63</v>
      </c>
      <c r="M18" s="450"/>
    </row>
    <row r="19" spans="1:13" ht="21.75" customHeight="1" thickBot="1">
      <c r="A19" s="447"/>
      <c r="B19" s="59" t="s">
        <v>64</v>
      </c>
      <c r="C19" s="226">
        <v>100</v>
      </c>
      <c r="D19" s="226">
        <v>110</v>
      </c>
      <c r="E19" s="217">
        <f t="shared" si="2"/>
        <v>210</v>
      </c>
      <c r="F19" s="226">
        <v>97</v>
      </c>
      <c r="G19" s="226">
        <v>55</v>
      </c>
      <c r="H19" s="217">
        <f t="shared" si="3"/>
        <v>152</v>
      </c>
      <c r="I19" s="226">
        <f t="shared" si="6"/>
        <v>197</v>
      </c>
      <c r="J19" s="226">
        <f t="shared" si="6"/>
        <v>165</v>
      </c>
      <c r="K19" s="217">
        <f t="shared" si="4"/>
        <v>362</v>
      </c>
      <c r="L19" s="60" t="s">
        <v>65</v>
      </c>
      <c r="M19" s="450"/>
    </row>
    <row r="20" spans="1:13" ht="21.75" customHeight="1">
      <c r="A20" s="448"/>
      <c r="B20" s="65" t="s">
        <v>22</v>
      </c>
      <c r="C20" s="235">
        <v>0</v>
      </c>
      <c r="D20" s="235">
        <v>0</v>
      </c>
      <c r="E20" s="221">
        <f t="shared" si="2"/>
        <v>0</v>
      </c>
      <c r="F20" s="235">
        <v>76</v>
      </c>
      <c r="G20" s="235">
        <v>39</v>
      </c>
      <c r="H20" s="221">
        <f t="shared" si="3"/>
        <v>115</v>
      </c>
      <c r="I20" s="235">
        <f t="shared" si="6"/>
        <v>76</v>
      </c>
      <c r="J20" s="235">
        <f t="shared" si="6"/>
        <v>39</v>
      </c>
      <c r="K20" s="221">
        <f t="shared" si="4"/>
        <v>115</v>
      </c>
      <c r="L20" s="66" t="s">
        <v>23</v>
      </c>
      <c r="M20" s="451"/>
    </row>
    <row r="21" spans="1:13" ht="26.25" customHeight="1">
      <c r="A21" s="440" t="s">
        <v>196</v>
      </c>
      <c r="B21" s="441"/>
      <c r="C21" s="68">
        <f t="shared" ref="C21:K21" si="7">C9+C14</f>
        <v>1508</v>
      </c>
      <c r="D21" s="68">
        <f t="shared" si="7"/>
        <v>1267</v>
      </c>
      <c r="E21" s="68">
        <f t="shared" si="7"/>
        <v>2775</v>
      </c>
      <c r="F21" s="68">
        <f t="shared" si="7"/>
        <v>1966</v>
      </c>
      <c r="G21" s="68">
        <f t="shared" si="7"/>
        <v>1417</v>
      </c>
      <c r="H21" s="68">
        <f t="shared" si="7"/>
        <v>3383</v>
      </c>
      <c r="I21" s="68">
        <f t="shared" si="7"/>
        <v>3474</v>
      </c>
      <c r="J21" s="68">
        <f t="shared" si="7"/>
        <v>2684</v>
      </c>
      <c r="K21" s="68">
        <f t="shared" si="7"/>
        <v>6158</v>
      </c>
      <c r="L21" s="442" t="s">
        <v>197</v>
      </c>
      <c r="M21" s="443"/>
    </row>
    <row r="22" spans="1:13">
      <c r="E22" s="7"/>
      <c r="H22" s="7"/>
      <c r="K22" s="7"/>
    </row>
  </sheetData>
  <mergeCells count="16">
    <mergeCell ref="A1:M1"/>
    <mergeCell ref="A3:M3"/>
    <mergeCell ref="A6:B8"/>
    <mergeCell ref="C6:K6"/>
    <mergeCell ref="L6:M8"/>
    <mergeCell ref="C7:E7"/>
    <mergeCell ref="F7:H7"/>
    <mergeCell ref="I7:K7"/>
    <mergeCell ref="A2:M2"/>
    <mergeCell ref="A4:M4"/>
    <mergeCell ref="A21:B21"/>
    <mergeCell ref="L21:M21"/>
    <mergeCell ref="A9:A13"/>
    <mergeCell ref="M9:M13"/>
    <mergeCell ref="A14:A20"/>
    <mergeCell ref="M14:M20"/>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ذوو الإعاقة الفصل التاسع 2018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ذوو الإعاقة الفصل التاسع 2018
</Description_Ar>
    <Enabled xmlns="1b323878-974e-4c19-bf08-965c80d4ad54">true</Enabled>
    <PublishingDate xmlns="1b323878-974e-4c19-bf08-965c80d4ad54">2019-06-13T10:28:06+00:00</PublishingDate>
    <CategoryDescription xmlns="http://schemas.microsoft.com/sharepoint.v3">Disabilities Chapter 9 - 2018</CategoryDescription>
  </documentManagement>
</p:properties>
</file>

<file path=customXml/itemProps1.xml><?xml version="1.0" encoding="utf-8"?>
<ds:datastoreItem xmlns:ds="http://schemas.openxmlformats.org/officeDocument/2006/customXml" ds:itemID="{003D3BB4-9B5E-4ACD-A40C-E7EAD9623A13}"/>
</file>

<file path=customXml/itemProps2.xml><?xml version="1.0" encoding="utf-8"?>
<ds:datastoreItem xmlns:ds="http://schemas.openxmlformats.org/officeDocument/2006/customXml" ds:itemID="{F4158BFF-6517-4611-95AC-E7773819A8EE}"/>
</file>

<file path=customXml/itemProps3.xml><?xml version="1.0" encoding="utf-8"?>
<ds:datastoreItem xmlns:ds="http://schemas.openxmlformats.org/officeDocument/2006/customXml" ds:itemID="{08264567-192A-41AA-BBEF-D2BB5E5C67B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29</vt:i4>
      </vt:variant>
      <vt:variant>
        <vt:lpstr>Charts</vt:lpstr>
      </vt:variant>
      <vt:variant>
        <vt:i4>3</vt:i4>
      </vt:variant>
      <vt:variant>
        <vt:lpstr>Named Ranges</vt:lpstr>
      </vt:variant>
      <vt:variant>
        <vt:i4>27</vt:i4>
      </vt:variant>
    </vt:vector>
  </HeadingPairs>
  <TitlesOfParts>
    <vt:vector size="59" baseType="lpstr">
      <vt:lpstr>Cover</vt:lpstr>
      <vt:lpstr>التقديم</vt:lpstr>
      <vt:lpstr>المحتويات</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Gr. 42</vt:lpstr>
      <vt:lpstr>Gr. 43</vt:lpstr>
      <vt:lpstr>Gr.44</vt:lpstr>
      <vt:lpstr>'179'!Print_Area</vt:lpstr>
      <vt:lpstr>'187'!Print_Area</vt:lpstr>
      <vt:lpstr>'188'!Print_Area</vt:lpstr>
      <vt:lpstr>'189'!Print_Area</vt:lpstr>
      <vt:lpstr>'190'!Print_Area</vt:lpstr>
      <vt:lpstr>'191'!Print_Area</vt:lpstr>
      <vt:lpstr>'192'!Print_Area</vt:lpstr>
      <vt:lpstr>'193'!Print_Area</vt:lpstr>
      <vt:lpstr>'194'!Print_Area</vt:lpstr>
      <vt:lpstr>'195'!Print_Area</vt:lpstr>
      <vt:lpstr>'196'!Print_Area</vt:lpstr>
      <vt:lpstr>'197'!Print_Area</vt:lpstr>
      <vt:lpstr>'198'!Print_Area</vt:lpstr>
      <vt:lpstr>'199'!Print_Area</vt:lpstr>
      <vt:lpstr>'200'!Print_Area</vt:lpstr>
      <vt:lpstr>'201'!Print_Area</vt:lpstr>
      <vt:lpstr>'202'!Print_Area</vt:lpstr>
      <vt:lpstr>'203'!Print_Area</vt:lpstr>
      <vt:lpstr>'204'!Print_Area</vt:lpstr>
      <vt:lpstr>Cover!Print_Area</vt:lpstr>
      <vt:lpstr>التقديم!Print_Area</vt:lpstr>
      <vt:lpstr>المحتويات!Print_Area</vt:lpstr>
      <vt:lpstr>'182'!Print_Titles</vt:lpstr>
      <vt:lpstr>'183'!Print_Titles</vt:lpstr>
      <vt:lpstr>'186'!Print_Titles</vt:lpstr>
      <vt:lpstr>'188'!Print_Titles</vt:lpstr>
      <vt:lpstr>'190'!Print_Titles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Disabilities Chapter 9 - 2018</dc:title>
  <dc:creator>aabdelwahab</dc:creator>
  <cp:keywords/>
  <cp:lastModifiedBy>Amjad Ahmed Abdelwahab</cp:lastModifiedBy>
  <cp:lastPrinted>2019-06-12T05:03:02Z</cp:lastPrinted>
  <dcterms:created xsi:type="dcterms:W3CDTF">2011-05-26T15:51:39Z</dcterms:created>
  <dcterms:modified xsi:type="dcterms:W3CDTF">2019-06-12T05:05:33Z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Disabilities Chapter 9 - 2018</vt:lpwstr>
  </property>
  <property fmtid="{D5CDD505-2E9C-101B-9397-08002B2CF9AE}" pid="5" name="Hashtags">
    <vt:lpwstr>58;#StatisticalAbstract|c2f418c2-a295-4bd1-af99-d5d586494613</vt:lpwstr>
  </property>
</Properties>
</file>