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1.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worksheets/sheet1.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34.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5.xml" ContentType="application/vnd.openxmlformats-officedocument.drawing+xml"/>
  <Override PartName="/xl/drawings/drawing28.xml" ContentType="application/vnd.openxmlformats-officedocument.drawing+xml"/>
  <Override PartName="/xl/drawings/drawing2.xml" ContentType="application/vnd.openxmlformats-officedocument.drawing+xml"/>
  <Override PartName="/xl/drawings/drawing12.xml" ContentType="application/vnd.openxmlformats-officedocument.drawing+xml"/>
  <Override PartName="/xl/worksheets/sheet29.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theme/theme1.xml" ContentType="application/vnd.openxmlformats-officedocument.theme+xml"/>
  <Override PartName="/xl/worksheets/sheet28.xml" ContentType="application/vnd.openxmlformats-officedocument.spreadsheetml.worksheet+xml"/>
  <Override PartName="/xl/drawings/drawing13.xml" ContentType="application/vnd.openxmlformats-officedocument.drawing+xml"/>
  <Override PartName="/xl/worksheets/sheet27.xml" ContentType="application/vnd.openxmlformats-officedocument.spreadsheetml.worksheet+xml"/>
  <Override PartName="/xl/drawings/drawing15.xml" ContentType="application/vnd.openxmlformats-officedocument.drawing+xml"/>
  <Override PartName="/xl/worksheets/sheet26.xml" ContentType="application/vnd.openxmlformats-officedocument.spreadsheetml.worksheet+xml"/>
  <Override PartName="/xl/drawings/drawing14.xml" ContentType="application/vnd.openxmlformats-officedocument.drawing+xml"/>
  <Override PartName="/xl/drawings/drawing9.xml" ContentType="application/vnd.openxmlformats-officedocument.drawing+xml"/>
  <Override PartName="/xl/styles.xml" ContentType="application/vnd.openxmlformats-officedocument.spreadsheetml.styles+xml"/>
  <Override PartName="/xl/drawings/drawing8.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worksheets/sheet8.xml" ContentType="application/vnd.openxmlformats-officedocument.spreadsheetml.worksheet+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16.xml" ContentType="application/vnd.openxmlformats-officedocument.drawing+xml"/>
  <Override PartName="/xl/worksheets/sheet25.xml" ContentType="application/vnd.openxmlformats-officedocument.spreadsheetml.worksheet+xml"/>
  <Override PartName="/xl/worksheets/sheet7.xml" ContentType="application/vnd.openxmlformats-officedocument.spreadsheetml.worksheet+xml"/>
  <Override PartName="/xl/chartsheets/sheet2.xml" ContentType="application/vnd.openxmlformats-officedocument.spreadsheetml.chartsheet+xml"/>
  <Override PartName="/xl/drawings/drawing22.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chartsheets/sheet3.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drawings/drawing23.xml" ContentType="application/vnd.openxmlformats-officedocument.drawing+xml"/>
  <Override PartName="/xl/drawings/drawing24.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worksheets/sheet6.xml" ContentType="application/vnd.openxmlformats-officedocument.spreadsheetml.worksheet+xml"/>
  <Override PartName="/xl/charts/chart3.xml" ContentType="application/vnd.openxmlformats-officedocument.drawingml.chart+xml"/>
  <Override PartName="/xl/drawings/drawing19.xml" ContentType="application/vnd.openxmlformats-officedocument.drawing+xml"/>
  <Override PartName="/xl/worksheets/sheet23.xml" ContentType="application/vnd.openxmlformats-officedocument.spreadsheetml.worksheet+xml"/>
  <Override PartName="/xl/drawings/drawing18.xml" ContentType="application/vnd.openxmlformats-officedocument.drawing+xml"/>
  <Override PartName="/xl/worksheets/sheet24.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4240" windowHeight="13740" tabRatio="906" activeTab="5"/>
  </bookViews>
  <sheets>
    <sheet name="Cover" sheetId="39" r:id="rId1"/>
    <sheet name="التقديم" sheetId="36" r:id="rId2"/>
    <sheet name="المحتويات" sheetId="37" state="hidden" r:id="rId3"/>
    <sheet name="178" sheetId="7" r:id="rId4"/>
    <sheet name="Gr. 42" sheetId="52" r:id="rId5"/>
    <sheet name="179" sheetId="11" r:id="rId6"/>
    <sheet name="180" sheetId="6" r:id="rId7"/>
    <sheet name="181" sheetId="5" r:id="rId8"/>
    <sheet name="182" sheetId="9" r:id="rId9"/>
    <sheet name="183" sheetId="8" r:id="rId10"/>
    <sheet name="184" sheetId="10" r:id="rId11"/>
    <sheet name="185" sheetId="13" r:id="rId12"/>
    <sheet name="186" sheetId="12" r:id="rId13"/>
    <sheet name="187" sheetId="65" r:id="rId14"/>
    <sheet name="188" sheetId="47" r:id="rId15"/>
    <sheet name="Gr. 43" sheetId="50" r:id="rId16"/>
    <sheet name="189" sheetId="67" r:id="rId17"/>
    <sheet name="190" sheetId="48" r:id="rId18"/>
    <sheet name="Gr.44" sheetId="51" r:id="rId19"/>
    <sheet name="191" sheetId="23" r:id="rId20"/>
    <sheet name="192" sheetId="53" r:id="rId21"/>
    <sheet name="193" sheetId="55" r:id="rId22"/>
    <sheet name="194" sheetId="54" r:id="rId23"/>
    <sheet name="195" sheetId="56" r:id="rId24"/>
    <sheet name="196" sheetId="57" r:id="rId25"/>
    <sheet name="197" sheetId="59" r:id="rId26"/>
    <sheet name="198" sheetId="58" r:id="rId27"/>
    <sheet name="199" sheetId="60" r:id="rId28"/>
    <sheet name="200" sheetId="61" r:id="rId29"/>
    <sheet name="201" sheetId="62" r:id="rId30"/>
    <sheet name="202" sheetId="63" r:id="rId31"/>
    <sheet name="203" sheetId="64" r:id="rId32"/>
  </sheets>
  <externalReferences>
    <externalReference r:id="rId33"/>
  </externalReferences>
  <definedNames>
    <definedName name="_xlnm.Print_Area" localSheetId="3">'178'!$A$1:$K$17</definedName>
    <definedName name="_xlnm.Print_Area" localSheetId="12">'186'!$A$1:$K$16</definedName>
    <definedName name="_xlnm.Print_Area" localSheetId="13">'187'!$A$1:$K$45</definedName>
    <definedName name="_xlnm.Print_Area" localSheetId="14">'188'!$A$1:$K$21</definedName>
    <definedName name="_xlnm.Print_Area" localSheetId="16">'189'!$A$1:$Q$43</definedName>
    <definedName name="_xlnm.Print_Area" localSheetId="17">'190'!$A$1:$K$24</definedName>
    <definedName name="_xlnm.Print_Area" localSheetId="19">'191'!$A$1:$K$24</definedName>
    <definedName name="_xlnm.Print_Area" localSheetId="20">'192'!$A$1:$N$16</definedName>
    <definedName name="_xlnm.Print_Area" localSheetId="21">'193'!$A$1:$K$16</definedName>
    <definedName name="_xlnm.Print_Area" localSheetId="22">'194'!$A$1:$N$19</definedName>
    <definedName name="_xlnm.Print_Area" localSheetId="23">'195'!$A$1:$K$18</definedName>
    <definedName name="_xlnm.Print_Area" localSheetId="24">'196'!$A$1:$N$17</definedName>
    <definedName name="_xlnm.Print_Area" localSheetId="25">'197'!$A$1:$K$18</definedName>
    <definedName name="_xlnm.Print_Area" localSheetId="26">'198'!$A$1:$N$18</definedName>
    <definedName name="_xlnm.Print_Area" localSheetId="27">'199'!$A$1:$K$19</definedName>
    <definedName name="_xlnm.Print_Area" localSheetId="28">'200'!$A$1:$N$25</definedName>
    <definedName name="_xlnm.Print_Area" localSheetId="29">'201'!$A$1:$K$26</definedName>
    <definedName name="_xlnm.Print_Area" localSheetId="30">'202'!$A$1:$N$23</definedName>
    <definedName name="_xlnm.Print_Area" localSheetId="31">'203'!$A$1:$K$24</definedName>
    <definedName name="_xlnm.Print_Area" localSheetId="0">Cover!$A$1:$A$7</definedName>
    <definedName name="_xlnm.Print_Area" localSheetId="1">التقديم!$A$1:$C$18</definedName>
    <definedName name="_xlnm.Print_Area" localSheetId="2">المحتويات!$A$1:$C$30</definedName>
    <definedName name="_xlnm.Print_Titles" localSheetId="7">'181'!$1:$8</definedName>
    <definedName name="_xlnm.Print_Titles" localSheetId="8">'182'!$1:$8</definedName>
    <definedName name="_xlnm.Print_Titles" localSheetId="11">'185'!$1:$4</definedName>
    <definedName name="_xlnm.Print_Titles" localSheetId="13">'187'!$1:$8</definedName>
    <definedName name="_xlnm.Print_Titles" localSheetId="16">'189'!$1:$6</definedName>
    <definedName name="sheet1" localSheetId="13">'[1]1'!#REF!</definedName>
    <definedName name="sheet1" localSheetId="14">'[1]1'!#REF!</definedName>
    <definedName name="sheet1" localSheetId="16">'[1]1'!#REF!</definedName>
    <definedName name="sheet1" localSheetId="17">'[1]1'!#REF!</definedName>
    <definedName name="sheet1">'[1]1'!#REF!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11" l="1"/>
  <c r="C25" i="11" l="1"/>
  <c r="E25" i="11"/>
  <c r="F25" i="11"/>
  <c r="D16" i="7" l="1"/>
  <c r="B29" i="7" s="1"/>
  <c r="G16" i="7"/>
  <c r="C29" i="7" s="1"/>
  <c r="I16" i="7"/>
  <c r="H16" i="7"/>
  <c r="C17" i="7"/>
  <c r="E17" i="7"/>
  <c r="F17" i="7"/>
  <c r="B17" i="7"/>
  <c r="B16" i="12"/>
  <c r="C16" i="12"/>
  <c r="C14" i="8"/>
  <c r="C9" i="8"/>
  <c r="J16" i="7" l="1"/>
  <c r="H10" i="47"/>
  <c r="H9" i="47"/>
  <c r="J9" i="47"/>
  <c r="J20" i="47"/>
  <c r="B20" i="47"/>
  <c r="B43" i="65"/>
  <c r="M8" i="57" l="1"/>
  <c r="L17" i="57"/>
  <c r="K17" i="57"/>
  <c r="M17" i="57" s="1"/>
  <c r="E43" i="65" l="1"/>
  <c r="F43" i="65" l="1"/>
  <c r="C43" i="65"/>
  <c r="P38" i="67" l="1"/>
  <c r="P7" i="67"/>
  <c r="I40" i="65"/>
  <c r="H40" i="65"/>
  <c r="G40" i="65"/>
  <c r="J40" i="65" s="1"/>
  <c r="I23" i="63" l="1"/>
  <c r="H23" i="63"/>
  <c r="F23" i="63"/>
  <c r="E23" i="63"/>
  <c r="C23" i="63"/>
  <c r="B23" i="63"/>
  <c r="J22" i="63"/>
  <c r="G22" i="63"/>
  <c r="D22" i="63"/>
  <c r="J21" i="63"/>
  <c r="G21" i="63"/>
  <c r="D21" i="63"/>
  <c r="J20" i="63"/>
  <c r="G20" i="63"/>
  <c r="D20" i="63"/>
  <c r="J19" i="63"/>
  <c r="G19" i="63"/>
  <c r="D19" i="63"/>
  <c r="J18" i="63"/>
  <c r="G18" i="63"/>
  <c r="D18" i="63"/>
  <c r="J17" i="63"/>
  <c r="G17" i="63"/>
  <c r="J16" i="63"/>
  <c r="G16" i="63"/>
  <c r="D16" i="63"/>
  <c r="J15" i="63"/>
  <c r="G15" i="63"/>
  <c r="D15" i="63"/>
  <c r="J14" i="63"/>
  <c r="G14" i="63"/>
  <c r="D14" i="63"/>
  <c r="J13" i="63"/>
  <c r="G13" i="63"/>
  <c r="D13" i="63"/>
  <c r="J12" i="63"/>
  <c r="G12" i="63"/>
  <c r="D12" i="63"/>
  <c r="J11" i="63"/>
  <c r="G11" i="63"/>
  <c r="D11" i="63"/>
  <c r="J10" i="63"/>
  <c r="G10" i="63"/>
  <c r="D10" i="63"/>
  <c r="J9" i="63"/>
  <c r="G9" i="63"/>
  <c r="D9" i="63"/>
  <c r="J8" i="63"/>
  <c r="G8" i="63"/>
  <c r="D8" i="63"/>
  <c r="I25" i="61"/>
  <c r="H25" i="61"/>
  <c r="F25" i="61"/>
  <c r="E25" i="61"/>
  <c r="C25" i="61"/>
  <c r="B25" i="61"/>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D25" i="61" s="1"/>
  <c r="I17" i="58"/>
  <c r="H17" i="58"/>
  <c r="J17" i="58" s="1"/>
  <c r="F17" i="58"/>
  <c r="E17" i="58"/>
  <c r="G17" i="58" s="1"/>
  <c r="C17" i="58"/>
  <c r="D17" i="58" s="1"/>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J17" i="57" s="1"/>
  <c r="F17" i="57"/>
  <c r="E17" i="57"/>
  <c r="G17" i="57" s="1"/>
  <c r="C17" i="57"/>
  <c r="B17" i="57"/>
  <c r="D17" i="57" s="1"/>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H16" i="54"/>
  <c r="F16" i="54"/>
  <c r="E16" i="54"/>
  <c r="C16" i="54"/>
  <c r="B16" i="54"/>
  <c r="D16" i="54" s="1"/>
  <c r="J15" i="54"/>
  <c r="G15" i="54"/>
  <c r="D15" i="54"/>
  <c r="J14" i="54"/>
  <c r="G14" i="54"/>
  <c r="D14" i="54"/>
  <c r="J13" i="54"/>
  <c r="G13" i="54"/>
  <c r="D13" i="54"/>
  <c r="J12" i="54"/>
  <c r="G12" i="54"/>
  <c r="D12" i="54"/>
  <c r="J11" i="54"/>
  <c r="G11" i="54"/>
  <c r="D11" i="54"/>
  <c r="J10" i="54"/>
  <c r="G10" i="54"/>
  <c r="D10" i="54"/>
  <c r="J9" i="54"/>
  <c r="G9" i="54"/>
  <c r="D9" i="54"/>
  <c r="J8" i="54"/>
  <c r="G8" i="54"/>
  <c r="D8" i="54"/>
  <c r="I15" i="53"/>
  <c r="H15" i="53"/>
  <c r="F15" i="53"/>
  <c r="E15" i="53"/>
  <c r="C15" i="53"/>
  <c r="B15" i="53"/>
  <c r="J14" i="53"/>
  <c r="G14" i="53"/>
  <c r="D14" i="53"/>
  <c r="J13" i="53"/>
  <c r="G13" i="53"/>
  <c r="D13" i="53"/>
  <c r="J12" i="53"/>
  <c r="G12" i="53"/>
  <c r="D12" i="53"/>
  <c r="J11" i="53"/>
  <c r="G11" i="53"/>
  <c r="D11" i="53"/>
  <c r="J10" i="53"/>
  <c r="G10" i="53"/>
  <c r="D10" i="53"/>
  <c r="J9" i="53"/>
  <c r="G9" i="53"/>
  <c r="D9" i="53"/>
  <c r="J8" i="53"/>
  <c r="G8" i="53"/>
  <c r="D8" i="53"/>
  <c r="D23" i="63" l="1"/>
  <c r="J23" i="63"/>
  <c r="G23" i="63"/>
  <c r="G25" i="61"/>
  <c r="J25" i="61"/>
  <c r="J16" i="54"/>
  <c r="G16" i="54"/>
  <c r="J15" i="53"/>
  <c r="D15" i="53"/>
  <c r="G15" i="53"/>
  <c r="D23" i="64"/>
  <c r="D22" i="64"/>
  <c r="D21" i="64"/>
  <c r="D20" i="64"/>
  <c r="D19" i="64"/>
  <c r="D18" i="64"/>
  <c r="D17" i="64"/>
  <c r="D16" i="64"/>
  <c r="D15" i="64"/>
  <c r="D14" i="64"/>
  <c r="D13" i="64"/>
  <c r="D12" i="64"/>
  <c r="D11" i="64"/>
  <c r="D10" i="64"/>
  <c r="D9" i="64"/>
  <c r="M21" i="63" l="1"/>
  <c r="B16" i="55" l="1"/>
  <c r="K15" i="53"/>
  <c r="L15" i="53"/>
  <c r="D17" i="60"/>
  <c r="D16" i="60"/>
  <c r="D15" i="60"/>
  <c r="D14" i="60"/>
  <c r="D13" i="60"/>
  <c r="D12" i="60"/>
  <c r="D11" i="60"/>
  <c r="D10" i="60"/>
  <c r="D9" i="60"/>
  <c r="B24" i="64" l="1"/>
  <c r="I23" i="64"/>
  <c r="H23" i="64"/>
  <c r="G23" i="64"/>
  <c r="I22" i="64"/>
  <c r="H22" i="64"/>
  <c r="G22" i="64"/>
  <c r="I21" i="64"/>
  <c r="H21" i="64"/>
  <c r="G21" i="64"/>
  <c r="I20" i="64"/>
  <c r="H20" i="64"/>
  <c r="G20" i="64"/>
  <c r="I19" i="64"/>
  <c r="H19" i="64"/>
  <c r="G19" i="64"/>
  <c r="I18" i="64"/>
  <c r="H18" i="64"/>
  <c r="G18" i="64"/>
  <c r="I17" i="64"/>
  <c r="H17" i="64"/>
  <c r="G17" i="64"/>
  <c r="I16" i="64"/>
  <c r="H16" i="64"/>
  <c r="G16" i="64"/>
  <c r="I15" i="64"/>
  <c r="H15" i="64"/>
  <c r="G15" i="64"/>
  <c r="I14" i="64"/>
  <c r="H14" i="64"/>
  <c r="G14" i="64"/>
  <c r="I13" i="64"/>
  <c r="H13" i="64"/>
  <c r="G13" i="64"/>
  <c r="I12" i="64"/>
  <c r="H12" i="64"/>
  <c r="J12" i="64" s="1"/>
  <c r="G12" i="64"/>
  <c r="I11" i="64"/>
  <c r="H11" i="64"/>
  <c r="J11" i="64" s="1"/>
  <c r="G11" i="64"/>
  <c r="I10" i="64"/>
  <c r="H10" i="64"/>
  <c r="G10" i="64"/>
  <c r="I9" i="64"/>
  <c r="H9" i="64"/>
  <c r="G9" i="64"/>
  <c r="I25" i="62"/>
  <c r="H25" i="62"/>
  <c r="G25" i="62"/>
  <c r="D25" i="62"/>
  <c r="I24" i="62"/>
  <c r="H24" i="62"/>
  <c r="G24" i="62"/>
  <c r="D24" i="62"/>
  <c r="I23" i="62"/>
  <c r="H23" i="62"/>
  <c r="G23" i="62"/>
  <c r="D23" i="62"/>
  <c r="I22" i="62"/>
  <c r="H22" i="62"/>
  <c r="G22" i="62"/>
  <c r="D22" i="62"/>
  <c r="I21" i="62"/>
  <c r="H21" i="62"/>
  <c r="G21" i="62"/>
  <c r="D21" i="62"/>
  <c r="I20" i="62"/>
  <c r="H20" i="62"/>
  <c r="G20" i="62"/>
  <c r="D20" i="62"/>
  <c r="I19" i="62"/>
  <c r="H19" i="62"/>
  <c r="G19" i="62"/>
  <c r="D19" i="62"/>
  <c r="I18" i="62"/>
  <c r="H18" i="62"/>
  <c r="G18" i="62"/>
  <c r="D18" i="62"/>
  <c r="I17" i="62"/>
  <c r="H17" i="62"/>
  <c r="G17" i="62"/>
  <c r="D17" i="62"/>
  <c r="I16" i="62"/>
  <c r="H16" i="62"/>
  <c r="G16" i="62"/>
  <c r="D16" i="62"/>
  <c r="I15" i="62"/>
  <c r="H15" i="62"/>
  <c r="G15" i="62"/>
  <c r="D15" i="62"/>
  <c r="I14" i="62"/>
  <c r="H14" i="62"/>
  <c r="G14" i="62"/>
  <c r="D14" i="62"/>
  <c r="I13" i="62"/>
  <c r="H13" i="62"/>
  <c r="G13" i="62"/>
  <c r="D13" i="62"/>
  <c r="I12" i="62"/>
  <c r="H12" i="62"/>
  <c r="G12" i="62"/>
  <c r="D12" i="62"/>
  <c r="I11" i="62"/>
  <c r="H11" i="62"/>
  <c r="G11" i="62"/>
  <c r="D11" i="62"/>
  <c r="I10" i="62"/>
  <c r="H10" i="62"/>
  <c r="G10" i="62"/>
  <c r="D10" i="62"/>
  <c r="I9" i="62"/>
  <c r="H9" i="62"/>
  <c r="G9" i="62"/>
  <c r="D9" i="62"/>
  <c r="J15" i="64" l="1"/>
  <c r="J10" i="64"/>
  <c r="J25" i="62"/>
  <c r="J23" i="62"/>
  <c r="J21" i="62"/>
  <c r="J19" i="62"/>
  <c r="J17" i="62"/>
  <c r="J15" i="62"/>
  <c r="J19" i="64"/>
  <c r="J9" i="64"/>
  <c r="J17" i="64"/>
  <c r="J20" i="64"/>
  <c r="J23" i="64"/>
  <c r="J14" i="62"/>
  <c r="J16" i="62"/>
  <c r="J20" i="62"/>
  <c r="J22" i="62"/>
  <c r="J24" i="62"/>
  <c r="J13" i="62"/>
  <c r="J10" i="62"/>
  <c r="J21" i="64"/>
  <c r="J18" i="62"/>
  <c r="J16" i="64"/>
  <c r="J12" i="62"/>
  <c r="J14" i="64"/>
  <c r="J9" i="62"/>
  <c r="J11" i="62"/>
  <c r="J18" i="64"/>
  <c r="J22" i="64"/>
  <c r="J13" i="64"/>
  <c r="C26" i="62"/>
  <c r="D26" i="62"/>
  <c r="E26" i="62"/>
  <c r="F26" i="62"/>
  <c r="G26" i="62"/>
  <c r="H26" i="62"/>
  <c r="I26" i="62"/>
  <c r="B26" i="62"/>
  <c r="J26" i="62" l="1"/>
  <c r="B24" i="23"/>
  <c r="C24" i="23"/>
  <c r="L23" i="63" l="1"/>
  <c r="F24" i="64"/>
  <c r="E24" i="64"/>
  <c r="C24" i="64"/>
  <c r="P37" i="67" l="1"/>
  <c r="P34" i="67"/>
  <c r="P35" i="67"/>
  <c r="C41" i="67"/>
  <c r="D41" i="67"/>
  <c r="E41" i="67"/>
  <c r="F41" i="67"/>
  <c r="G41" i="67"/>
  <c r="H41" i="67"/>
  <c r="I41" i="67"/>
  <c r="J41" i="67"/>
  <c r="K41" i="67"/>
  <c r="L41" i="67"/>
  <c r="M41" i="67"/>
  <c r="N41" i="67"/>
  <c r="O41" i="67"/>
  <c r="B41" i="67"/>
  <c r="P8" i="67"/>
  <c r="P9" i="67"/>
  <c r="P10" i="67"/>
  <c r="P11" i="67"/>
  <c r="P12" i="67"/>
  <c r="P13" i="67"/>
  <c r="P14" i="67"/>
  <c r="P15" i="67"/>
  <c r="P16" i="67"/>
  <c r="P17" i="67"/>
  <c r="P18" i="67"/>
  <c r="P19" i="67"/>
  <c r="P20" i="67"/>
  <c r="P21" i="67"/>
  <c r="P22" i="67"/>
  <c r="P23" i="67"/>
  <c r="P24" i="67"/>
  <c r="P25" i="67"/>
  <c r="P26" i="67"/>
  <c r="P27" i="67"/>
  <c r="P28" i="67"/>
  <c r="P29" i="67"/>
  <c r="P30" i="67"/>
  <c r="P31" i="67"/>
  <c r="P32" i="67"/>
  <c r="P33" i="67"/>
  <c r="P36" i="67"/>
  <c r="P39" i="67"/>
  <c r="P40" i="67"/>
  <c r="D27" i="65"/>
  <c r="G27" i="65"/>
  <c r="H27" i="65"/>
  <c r="I27" i="65"/>
  <c r="D28" i="65"/>
  <c r="G28" i="65"/>
  <c r="H28" i="65"/>
  <c r="I28" i="65"/>
  <c r="D29" i="65"/>
  <c r="G29" i="65"/>
  <c r="H29" i="65"/>
  <c r="I29" i="65"/>
  <c r="D30" i="65"/>
  <c r="G30" i="65"/>
  <c r="H30" i="65"/>
  <c r="I30" i="65"/>
  <c r="D31" i="65"/>
  <c r="G31" i="65"/>
  <c r="H31" i="65"/>
  <c r="I31" i="65"/>
  <c r="D32" i="65"/>
  <c r="G32" i="65"/>
  <c r="H32" i="65"/>
  <c r="I32" i="65"/>
  <c r="D33" i="65"/>
  <c r="G33" i="65"/>
  <c r="H33" i="65"/>
  <c r="I33" i="65"/>
  <c r="D34" i="65"/>
  <c r="G34" i="65"/>
  <c r="H34" i="65"/>
  <c r="I34" i="65"/>
  <c r="D35" i="65"/>
  <c r="G35" i="65"/>
  <c r="H35" i="65"/>
  <c r="I35" i="65"/>
  <c r="D36" i="65"/>
  <c r="G36" i="65"/>
  <c r="H36" i="65"/>
  <c r="I36" i="65"/>
  <c r="D37" i="65"/>
  <c r="G37" i="65"/>
  <c r="H37" i="65"/>
  <c r="I37" i="65"/>
  <c r="D38" i="65"/>
  <c r="G38" i="65"/>
  <c r="H38" i="65"/>
  <c r="I38" i="65"/>
  <c r="D39" i="65"/>
  <c r="G39" i="65"/>
  <c r="H39" i="65"/>
  <c r="I39" i="65"/>
  <c r="G41" i="65"/>
  <c r="H41" i="65"/>
  <c r="I41" i="65"/>
  <c r="J32" i="65" l="1"/>
  <c r="J34" i="65"/>
  <c r="J37" i="65"/>
  <c r="P41" i="67"/>
  <c r="J39" i="65"/>
  <c r="J33" i="65"/>
  <c r="J41" i="65"/>
  <c r="J30" i="65"/>
  <c r="J28" i="65"/>
  <c r="J31" i="65"/>
  <c r="J38" i="65"/>
  <c r="J36" i="65"/>
  <c r="J27" i="65"/>
  <c r="J35" i="65"/>
  <c r="J29" i="65"/>
  <c r="B18" i="9" l="1"/>
  <c r="D42" i="65" l="1"/>
  <c r="G42" i="65"/>
  <c r="H42" i="65"/>
  <c r="I42" i="65"/>
  <c r="M17" i="63"/>
  <c r="K17" i="58"/>
  <c r="J42" i="65" l="1"/>
  <c r="D12" i="7" l="1"/>
  <c r="B25" i="7" s="1"/>
  <c r="D10" i="55" l="1"/>
  <c r="D9" i="55"/>
  <c r="C16" i="55"/>
  <c r="E16" i="55"/>
  <c r="F16" i="55"/>
  <c r="G24" i="64" l="1"/>
  <c r="M9" i="61"/>
  <c r="M10" i="61"/>
  <c r="M11" i="61"/>
  <c r="M12" i="61"/>
  <c r="M13" i="61"/>
  <c r="M14" i="61"/>
  <c r="M15" i="61"/>
  <c r="M16" i="61"/>
  <c r="M17" i="61"/>
  <c r="M18" i="61"/>
  <c r="M19" i="61"/>
  <c r="M20" i="61"/>
  <c r="M21" i="61"/>
  <c r="M22" i="61"/>
  <c r="M23" i="61"/>
  <c r="M24" i="61"/>
  <c r="M8" i="61"/>
  <c r="M25" i="61" l="1"/>
  <c r="D24" i="64"/>
  <c r="G17" i="60"/>
  <c r="G16" i="60"/>
  <c r="G15" i="60"/>
  <c r="G14" i="60"/>
  <c r="G13" i="60"/>
  <c r="G12" i="60"/>
  <c r="G11" i="60"/>
  <c r="G10" i="60"/>
  <c r="G9" i="60"/>
  <c r="M16" i="58"/>
  <c r="M15" i="58"/>
  <c r="M14" i="58"/>
  <c r="M13" i="58"/>
  <c r="M12" i="58"/>
  <c r="M11" i="58"/>
  <c r="M10" i="58"/>
  <c r="M9" i="58"/>
  <c r="M8" i="58"/>
  <c r="G17" i="59"/>
  <c r="G16" i="59"/>
  <c r="G15" i="59"/>
  <c r="G14" i="59"/>
  <c r="G13" i="59"/>
  <c r="G12" i="59"/>
  <c r="G11" i="59"/>
  <c r="G10" i="59"/>
  <c r="G9" i="59"/>
  <c r="D17" i="59"/>
  <c r="D16" i="59"/>
  <c r="D15" i="59"/>
  <c r="D14" i="59"/>
  <c r="D13" i="59"/>
  <c r="D12" i="59"/>
  <c r="D11" i="59"/>
  <c r="D10" i="59"/>
  <c r="D9" i="59"/>
  <c r="D16" i="56" l="1"/>
  <c r="D15" i="56"/>
  <c r="D14" i="56"/>
  <c r="D13" i="56"/>
  <c r="D12" i="56"/>
  <c r="D11" i="56"/>
  <c r="D10" i="56"/>
  <c r="D9" i="56"/>
  <c r="G16" i="56"/>
  <c r="G15" i="56"/>
  <c r="G14" i="56"/>
  <c r="G13" i="56"/>
  <c r="G12" i="56"/>
  <c r="G11" i="56"/>
  <c r="G10" i="56"/>
  <c r="G9" i="56"/>
  <c r="G15" i="55"/>
  <c r="G14" i="55"/>
  <c r="G13" i="55"/>
  <c r="G12" i="55"/>
  <c r="G11" i="55"/>
  <c r="G10" i="55"/>
  <c r="G9" i="55"/>
  <c r="D15" i="55"/>
  <c r="D14" i="55"/>
  <c r="D13" i="55"/>
  <c r="D12" i="55"/>
  <c r="D11" i="55"/>
  <c r="M14" i="53"/>
  <c r="M13" i="53"/>
  <c r="M12" i="53"/>
  <c r="M11" i="53"/>
  <c r="M10" i="53"/>
  <c r="M9" i="53"/>
  <c r="M8" i="53"/>
  <c r="M15" i="53" l="1"/>
  <c r="G16" i="55"/>
  <c r="D16" i="55"/>
  <c r="I24" i="65" l="1"/>
  <c r="H24" i="65"/>
  <c r="G24" i="65"/>
  <c r="D24" i="65"/>
  <c r="I26" i="65"/>
  <c r="H26" i="65"/>
  <c r="G26" i="65"/>
  <c r="D26" i="65"/>
  <c r="I12" i="65"/>
  <c r="H12" i="65"/>
  <c r="G12" i="65"/>
  <c r="D12" i="65"/>
  <c r="I10" i="65"/>
  <c r="H10" i="65"/>
  <c r="G10" i="65"/>
  <c r="D10" i="65"/>
  <c r="I25" i="65"/>
  <c r="H25" i="65"/>
  <c r="G25" i="65"/>
  <c r="D25" i="65"/>
  <c r="I20" i="65"/>
  <c r="H20" i="65"/>
  <c r="G20" i="65"/>
  <c r="D20" i="65"/>
  <c r="I18" i="65"/>
  <c r="H18" i="65"/>
  <c r="G18" i="65"/>
  <c r="D18" i="65"/>
  <c r="I19" i="65"/>
  <c r="H19" i="65"/>
  <c r="G19" i="65"/>
  <c r="D19" i="65"/>
  <c r="I21" i="65"/>
  <c r="H21" i="65"/>
  <c r="G21" i="65"/>
  <c r="D21" i="65"/>
  <c r="I15" i="65"/>
  <c r="H15" i="65"/>
  <c r="G15" i="65"/>
  <c r="D15" i="65"/>
  <c r="I17" i="65"/>
  <c r="H17" i="65"/>
  <c r="G17" i="65"/>
  <c r="D17" i="65"/>
  <c r="I14" i="65"/>
  <c r="H14" i="65"/>
  <c r="G14" i="65"/>
  <c r="D14" i="65"/>
  <c r="I16" i="65"/>
  <c r="H16" i="65"/>
  <c r="G16" i="65"/>
  <c r="D16" i="65"/>
  <c r="I23" i="65"/>
  <c r="H23" i="65"/>
  <c r="G23" i="65"/>
  <c r="D23" i="65"/>
  <c r="I13" i="65"/>
  <c r="H13" i="65"/>
  <c r="G13" i="65"/>
  <c r="D13" i="65"/>
  <c r="I22" i="65"/>
  <c r="H22" i="65"/>
  <c r="G22" i="65"/>
  <c r="D22" i="65"/>
  <c r="I11" i="65"/>
  <c r="H11" i="65"/>
  <c r="G11" i="65"/>
  <c r="D11" i="65"/>
  <c r="I9" i="65"/>
  <c r="H9" i="65"/>
  <c r="G9" i="65"/>
  <c r="D9" i="65"/>
  <c r="H43" i="65" l="1"/>
  <c r="G43" i="65"/>
  <c r="D43" i="65"/>
  <c r="I43" i="65"/>
  <c r="J21" i="65"/>
  <c r="J19" i="65"/>
  <c r="J10" i="65"/>
  <c r="J20" i="65"/>
  <c r="J9" i="65"/>
  <c r="J11" i="65"/>
  <c r="J22" i="65"/>
  <c r="J13" i="65"/>
  <c r="J23" i="65"/>
  <c r="J16" i="65"/>
  <c r="J17" i="65"/>
  <c r="J15" i="65"/>
  <c r="J26" i="65"/>
  <c r="J14" i="65"/>
  <c r="J25" i="65"/>
  <c r="J18" i="65"/>
  <c r="J12" i="65"/>
  <c r="J24" i="65"/>
  <c r="I23" i="23"/>
  <c r="I22" i="23"/>
  <c r="I21" i="23"/>
  <c r="I20" i="23"/>
  <c r="I19" i="23"/>
  <c r="I18" i="23"/>
  <c r="I17" i="23"/>
  <c r="I16" i="23"/>
  <c r="I15" i="23"/>
  <c r="I14" i="23"/>
  <c r="I13" i="23"/>
  <c r="I12" i="23"/>
  <c r="I11" i="23"/>
  <c r="I10" i="23"/>
  <c r="I9" i="23"/>
  <c r="H23" i="23"/>
  <c r="H22" i="23"/>
  <c r="H21" i="23"/>
  <c r="H20" i="23"/>
  <c r="H19" i="23"/>
  <c r="H18" i="23"/>
  <c r="H17" i="23"/>
  <c r="H16" i="23"/>
  <c r="H15" i="23"/>
  <c r="H14" i="23"/>
  <c r="H13" i="23"/>
  <c r="H12" i="23"/>
  <c r="H11" i="23"/>
  <c r="H10" i="23"/>
  <c r="H9" i="23"/>
  <c r="G23" i="23"/>
  <c r="G22" i="23"/>
  <c r="G21" i="23"/>
  <c r="G20" i="23"/>
  <c r="G19" i="23"/>
  <c r="G18" i="23"/>
  <c r="G16" i="23"/>
  <c r="G15" i="23"/>
  <c r="G14" i="23"/>
  <c r="G13" i="23"/>
  <c r="G12" i="23"/>
  <c r="G11" i="23"/>
  <c r="G10" i="23"/>
  <c r="G9" i="23"/>
  <c r="D23" i="23"/>
  <c r="D22" i="23"/>
  <c r="D21" i="23"/>
  <c r="D20" i="23"/>
  <c r="D19" i="23"/>
  <c r="D18" i="23"/>
  <c r="D17" i="23"/>
  <c r="D16" i="23"/>
  <c r="D15" i="23"/>
  <c r="D14" i="23"/>
  <c r="D13" i="23"/>
  <c r="D12" i="23"/>
  <c r="D11" i="23"/>
  <c r="D10" i="23"/>
  <c r="D9" i="23"/>
  <c r="F24" i="23"/>
  <c r="E24" i="23"/>
  <c r="J43" i="65" l="1"/>
  <c r="D24" i="23"/>
  <c r="J21" i="23"/>
  <c r="J22" i="23"/>
  <c r="J13" i="23"/>
  <c r="I24" i="23"/>
  <c r="J11" i="23"/>
  <c r="J15" i="23"/>
  <c r="J18" i="23"/>
  <c r="H24" i="23"/>
  <c r="J14" i="23"/>
  <c r="J16" i="23"/>
  <c r="J19" i="23"/>
  <c r="J23" i="23"/>
  <c r="J9" i="23"/>
  <c r="J20" i="23"/>
  <c r="J12" i="23"/>
  <c r="J10" i="23"/>
  <c r="C23" i="48" l="1"/>
  <c r="C17" i="6" l="1"/>
  <c r="E17" i="6"/>
  <c r="F17" i="6"/>
  <c r="B17" i="6"/>
  <c r="D14" i="6"/>
  <c r="B17" i="56" l="1"/>
  <c r="I24" i="64"/>
  <c r="K23" i="63"/>
  <c r="M22" i="63"/>
  <c r="M20" i="63"/>
  <c r="M19" i="63"/>
  <c r="M18" i="63"/>
  <c r="M16" i="63"/>
  <c r="M15" i="63"/>
  <c r="M14" i="63"/>
  <c r="M13" i="63"/>
  <c r="M12" i="63"/>
  <c r="M11" i="63"/>
  <c r="M10" i="63"/>
  <c r="M9" i="63"/>
  <c r="M8" i="63"/>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M16" i="57"/>
  <c r="M15" i="57"/>
  <c r="M14" i="57"/>
  <c r="M13" i="57"/>
  <c r="M12" i="57"/>
  <c r="M11" i="57"/>
  <c r="M10" i="57"/>
  <c r="M9" i="57"/>
  <c r="F17" i="56"/>
  <c r="E17" i="56"/>
  <c r="C17" i="56"/>
  <c r="I16" i="56"/>
  <c r="H16" i="56"/>
  <c r="I15" i="56"/>
  <c r="H15" i="56"/>
  <c r="I14" i="56"/>
  <c r="H14" i="56"/>
  <c r="I13" i="56"/>
  <c r="H13" i="56"/>
  <c r="I12" i="56"/>
  <c r="H12" i="56"/>
  <c r="I11" i="56"/>
  <c r="H11" i="56"/>
  <c r="I10" i="56"/>
  <c r="H10" i="56"/>
  <c r="I9" i="56"/>
  <c r="H9" i="56"/>
  <c r="I15" i="55"/>
  <c r="H15" i="55"/>
  <c r="I14" i="55"/>
  <c r="H14" i="55"/>
  <c r="I13" i="55"/>
  <c r="H13" i="55"/>
  <c r="I12" i="55"/>
  <c r="H12" i="55"/>
  <c r="I11" i="55"/>
  <c r="H11" i="55"/>
  <c r="I10" i="55"/>
  <c r="H10" i="55"/>
  <c r="I9" i="55"/>
  <c r="H9" i="55"/>
  <c r="L16" i="54"/>
  <c r="K16" i="54"/>
  <c r="M15" i="54"/>
  <c r="M14" i="54"/>
  <c r="M13" i="54"/>
  <c r="M12" i="54"/>
  <c r="M11" i="54"/>
  <c r="M10" i="54"/>
  <c r="M9" i="54"/>
  <c r="M8" i="54"/>
  <c r="I16" i="55" l="1"/>
  <c r="H24" i="64"/>
  <c r="H16" i="55"/>
  <c r="J11" i="56"/>
  <c r="J17" i="60"/>
  <c r="J15" i="60"/>
  <c r="J17" i="59"/>
  <c r="J15" i="59"/>
  <c r="J13" i="59"/>
  <c r="J11" i="59"/>
  <c r="J9" i="59"/>
  <c r="D18" i="59"/>
  <c r="G17" i="56"/>
  <c r="J14" i="55"/>
  <c r="J12" i="55"/>
  <c r="M16" i="54"/>
  <c r="J9" i="56"/>
  <c r="J15" i="56"/>
  <c r="G18" i="60"/>
  <c r="J12" i="60"/>
  <c r="J14" i="60"/>
  <c r="J16" i="60"/>
  <c r="J13" i="60"/>
  <c r="D18" i="60"/>
  <c r="J12" i="59"/>
  <c r="J10" i="60"/>
  <c r="J9" i="60"/>
  <c r="J11" i="60"/>
  <c r="I18" i="60"/>
  <c r="J14" i="59"/>
  <c r="G18" i="59"/>
  <c r="J16" i="59"/>
  <c r="H18" i="59"/>
  <c r="I18" i="59"/>
  <c r="D17" i="56"/>
  <c r="J16" i="56"/>
  <c r="J11" i="55"/>
  <c r="M23" i="63"/>
  <c r="M17" i="58"/>
  <c r="J14" i="56"/>
  <c r="I17" i="56"/>
  <c r="J10" i="56"/>
  <c r="J12" i="56"/>
  <c r="H17" i="56"/>
  <c r="J13" i="55"/>
  <c r="J10" i="55"/>
  <c r="J9" i="55"/>
  <c r="J15" i="55"/>
  <c r="J13" i="56"/>
  <c r="J10" i="59"/>
  <c r="H18" i="60"/>
  <c r="J24" i="64" l="1"/>
  <c r="J16" i="55"/>
  <c r="J17" i="56"/>
  <c r="J18" i="60"/>
  <c r="J18" i="59"/>
  <c r="G17" i="23"/>
  <c r="J17" i="23" l="1"/>
  <c r="J24" i="23" s="1"/>
  <c r="G24" i="23"/>
  <c r="G10" i="48"/>
  <c r="G11" i="48"/>
  <c r="G12" i="48"/>
  <c r="G13" i="48"/>
  <c r="G14" i="48"/>
  <c r="G15" i="48"/>
  <c r="G16" i="48"/>
  <c r="G17" i="48"/>
  <c r="G18" i="48"/>
  <c r="G19" i="48"/>
  <c r="G20" i="48"/>
  <c r="G21" i="48"/>
  <c r="G22" i="48"/>
  <c r="G9" i="48"/>
  <c r="C27" i="48" s="1"/>
  <c r="D10" i="48"/>
  <c r="B28" i="48" s="1"/>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B30" i="47" s="1"/>
  <c r="D14" i="47"/>
  <c r="B29" i="47" s="1"/>
  <c r="D15" i="47"/>
  <c r="D16" i="47"/>
  <c r="B31" i="47" s="1"/>
  <c r="D17" i="47"/>
  <c r="B33" i="47" s="1"/>
  <c r="D18" i="47"/>
  <c r="B32" i="47" s="1"/>
  <c r="D19" i="47"/>
  <c r="B28" i="47" s="1"/>
  <c r="D9" i="47"/>
  <c r="B38" i="47" l="1"/>
  <c r="B37" i="47"/>
  <c r="B36" i="47"/>
  <c r="B35" i="47"/>
  <c r="B34" i="47"/>
  <c r="F20" i="47"/>
  <c r="E20" i="47"/>
  <c r="C20" i="47"/>
  <c r="I19" i="47"/>
  <c r="H19" i="47"/>
  <c r="I18" i="47"/>
  <c r="H18" i="47"/>
  <c r="I17" i="47"/>
  <c r="H17" i="47"/>
  <c r="I16" i="47"/>
  <c r="H16" i="47"/>
  <c r="I15" i="47"/>
  <c r="H15" i="47"/>
  <c r="I14" i="47"/>
  <c r="H14" i="47"/>
  <c r="I13" i="47"/>
  <c r="H13" i="47"/>
  <c r="I12" i="47"/>
  <c r="H12" i="47"/>
  <c r="I11" i="47"/>
  <c r="H11" i="47"/>
  <c r="I10" i="47"/>
  <c r="I9" i="47"/>
  <c r="B39" i="47" l="1"/>
  <c r="G20" i="47"/>
  <c r="J19" i="47"/>
  <c r="J18" i="47"/>
  <c r="J17" i="47"/>
  <c r="J16" i="47"/>
  <c r="J10" i="47"/>
  <c r="I20" i="47"/>
  <c r="D20" i="47"/>
  <c r="J13" i="47"/>
  <c r="H20" i="47"/>
  <c r="J11" i="47"/>
  <c r="J12" i="47"/>
  <c r="J14" i="47"/>
  <c r="J15" i="47"/>
  <c r="E23" i="48" l="1"/>
  <c r="F23" i="48"/>
  <c r="B23" i="48"/>
  <c r="C9" i="5"/>
  <c r="C36" i="47" l="1"/>
  <c r="C35" i="47"/>
  <c r="C34" i="47"/>
  <c r="C30" i="47"/>
  <c r="C37" i="47"/>
  <c r="C33" i="47"/>
  <c r="C32" i="47"/>
  <c r="C38" i="47"/>
  <c r="C39" i="47" l="1"/>
  <c r="G23" i="48"/>
  <c r="D23" i="48"/>
  <c r="B35" i="48"/>
  <c r="H9" i="48"/>
  <c r="I9"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27" i="48" l="1"/>
  <c r="I27" i="48"/>
  <c r="I28" i="48"/>
  <c r="I29" i="48"/>
  <c r="H28" i="48"/>
  <c r="H29" i="48"/>
  <c r="C41" i="48"/>
  <c r="J17" i="48"/>
  <c r="J18" i="48"/>
  <c r="J22" i="48"/>
  <c r="J21" i="48"/>
  <c r="J20" i="48"/>
  <c r="J19" i="48"/>
  <c r="J16" i="48"/>
  <c r="J15" i="48"/>
  <c r="J14" i="48"/>
  <c r="J13" i="48"/>
  <c r="J12" i="48"/>
  <c r="J11" i="48"/>
  <c r="J10" i="48"/>
  <c r="H23" i="48"/>
  <c r="J9" i="48"/>
  <c r="I23" i="48"/>
  <c r="B37" i="48"/>
  <c r="B41" i="48" s="1"/>
  <c r="H30" i="48" l="1"/>
  <c r="I30" i="48"/>
  <c r="J23" i="48"/>
  <c r="F16" i="12" l="1"/>
  <c r="E16" i="12"/>
  <c r="I15" i="12"/>
  <c r="H15" i="12"/>
  <c r="G15" i="12"/>
  <c r="D15" i="12"/>
  <c r="I14" i="12"/>
  <c r="H14" i="12"/>
  <c r="G14" i="12"/>
  <c r="D14" i="12"/>
  <c r="I13" i="12"/>
  <c r="H13" i="12"/>
  <c r="G13" i="12"/>
  <c r="D13" i="12"/>
  <c r="I12" i="12"/>
  <c r="H12" i="12"/>
  <c r="G12" i="12"/>
  <c r="D12" i="12"/>
  <c r="I11" i="12"/>
  <c r="H11" i="12"/>
  <c r="G11" i="12"/>
  <c r="D11" i="12"/>
  <c r="I10" i="12"/>
  <c r="H10" i="12"/>
  <c r="G10" i="12"/>
  <c r="D10" i="12"/>
  <c r="I9" i="12"/>
  <c r="H9" i="12"/>
  <c r="G9" i="12"/>
  <c r="D9" i="12"/>
  <c r="F30" i="13"/>
  <c r="E30" i="13"/>
  <c r="C30" i="13"/>
  <c r="B30" i="13"/>
  <c r="I29" i="13"/>
  <c r="H29" i="13"/>
  <c r="G29" i="13"/>
  <c r="D29" i="13"/>
  <c r="I28" i="13"/>
  <c r="H28" i="13"/>
  <c r="G28" i="13"/>
  <c r="D28" i="13"/>
  <c r="I27" i="13"/>
  <c r="H27" i="13"/>
  <c r="G27" i="13"/>
  <c r="D27" i="13"/>
  <c r="I26" i="13"/>
  <c r="H26" i="13"/>
  <c r="G26" i="13"/>
  <c r="D26" i="13"/>
  <c r="I25" i="13"/>
  <c r="H25" i="13"/>
  <c r="G25" i="13"/>
  <c r="D25" i="13"/>
  <c r="I24" i="13"/>
  <c r="H24" i="13"/>
  <c r="G24" i="13"/>
  <c r="D24" i="13"/>
  <c r="I23" i="13"/>
  <c r="H23" i="13"/>
  <c r="G23" i="13"/>
  <c r="D23" i="13"/>
  <c r="I22" i="13"/>
  <c r="H22" i="13"/>
  <c r="G22" i="13"/>
  <c r="D22" i="13"/>
  <c r="I21" i="13"/>
  <c r="H21" i="13"/>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J13" i="13" s="1"/>
  <c r="G13" i="13"/>
  <c r="D13" i="13"/>
  <c r="I12" i="13"/>
  <c r="H12" i="13"/>
  <c r="G12" i="13"/>
  <c r="D12" i="13"/>
  <c r="I11" i="13"/>
  <c r="H11" i="13"/>
  <c r="J11" i="13" s="1"/>
  <c r="G11" i="13"/>
  <c r="D11" i="13"/>
  <c r="I10" i="13"/>
  <c r="H10" i="13"/>
  <c r="G10" i="13"/>
  <c r="D10" i="13"/>
  <c r="I9" i="13"/>
  <c r="H9" i="13"/>
  <c r="G9" i="13"/>
  <c r="D9" i="13"/>
  <c r="F19" i="10"/>
  <c r="E19" i="10"/>
  <c r="C19" i="10"/>
  <c r="B19" i="10"/>
  <c r="I18" i="10"/>
  <c r="H18" i="10"/>
  <c r="G18" i="10"/>
  <c r="D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G10" i="10"/>
  <c r="D10" i="10"/>
  <c r="J19" i="8"/>
  <c r="I19" i="8"/>
  <c r="H19" i="8"/>
  <c r="E19" i="8"/>
  <c r="J18" i="8"/>
  <c r="I18" i="8"/>
  <c r="H18" i="8"/>
  <c r="E18" i="8"/>
  <c r="J17" i="8"/>
  <c r="I17" i="8"/>
  <c r="H17" i="8"/>
  <c r="E17" i="8"/>
  <c r="J16" i="8"/>
  <c r="I16" i="8"/>
  <c r="H16" i="8"/>
  <c r="E16" i="8"/>
  <c r="J15" i="8"/>
  <c r="I15" i="8"/>
  <c r="H15" i="8"/>
  <c r="E15" i="8"/>
  <c r="G14" i="8"/>
  <c r="F14" i="8"/>
  <c r="D14" i="8"/>
  <c r="J13" i="8"/>
  <c r="I13" i="8"/>
  <c r="H13" i="8"/>
  <c r="E13" i="8"/>
  <c r="J12" i="8"/>
  <c r="I12" i="8"/>
  <c r="H12" i="8"/>
  <c r="E12" i="8"/>
  <c r="J11" i="8"/>
  <c r="I11" i="8"/>
  <c r="H11" i="8"/>
  <c r="E11" i="8"/>
  <c r="J10" i="8"/>
  <c r="I10" i="8"/>
  <c r="H10" i="8"/>
  <c r="E10" i="8"/>
  <c r="G9" i="8"/>
  <c r="F9" i="8"/>
  <c r="D9" i="8"/>
  <c r="F18" i="9"/>
  <c r="E18" i="9"/>
  <c r="C18" i="9"/>
  <c r="I17" i="9"/>
  <c r="H17" i="9"/>
  <c r="G17" i="9"/>
  <c r="D17" i="9"/>
  <c r="I16" i="9"/>
  <c r="H16" i="9"/>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42" i="5"/>
  <c r="I42" i="5"/>
  <c r="H42" i="5"/>
  <c r="E42" i="5"/>
  <c r="J40" i="5"/>
  <c r="I40" i="5"/>
  <c r="H40" i="5"/>
  <c r="E40" i="5"/>
  <c r="J39" i="5"/>
  <c r="I39" i="5"/>
  <c r="H39" i="5"/>
  <c r="E39" i="5"/>
  <c r="J38" i="5"/>
  <c r="I38" i="5"/>
  <c r="H38" i="5"/>
  <c r="E38" i="5"/>
  <c r="G37" i="5"/>
  <c r="F37" i="5"/>
  <c r="D37" i="5"/>
  <c r="C37" i="5"/>
  <c r="J36" i="5"/>
  <c r="I36" i="5"/>
  <c r="H36" i="5"/>
  <c r="E36" i="5"/>
  <c r="J35" i="5"/>
  <c r="I35" i="5"/>
  <c r="H35" i="5"/>
  <c r="E35" i="5"/>
  <c r="J34" i="5"/>
  <c r="I34" i="5"/>
  <c r="H34" i="5"/>
  <c r="E34" i="5"/>
  <c r="G33" i="5"/>
  <c r="F33" i="5"/>
  <c r="D33" i="5"/>
  <c r="C33" i="5"/>
  <c r="J32" i="5"/>
  <c r="I32" i="5"/>
  <c r="H32" i="5"/>
  <c r="E32" i="5"/>
  <c r="J31" i="5"/>
  <c r="I31" i="5"/>
  <c r="H31" i="5"/>
  <c r="E31" i="5"/>
  <c r="J30" i="5"/>
  <c r="I30" i="5"/>
  <c r="H30" i="5"/>
  <c r="E30" i="5"/>
  <c r="G29" i="5"/>
  <c r="F29" i="5"/>
  <c r="D29" i="5"/>
  <c r="C29" i="5"/>
  <c r="J28" i="5"/>
  <c r="I28" i="5"/>
  <c r="H28" i="5"/>
  <c r="E28" i="5"/>
  <c r="J27" i="5"/>
  <c r="I27" i="5"/>
  <c r="H27" i="5"/>
  <c r="E27" i="5"/>
  <c r="J26" i="5"/>
  <c r="I26" i="5"/>
  <c r="H26" i="5"/>
  <c r="E26" i="5"/>
  <c r="G25" i="5"/>
  <c r="F25" i="5"/>
  <c r="D25" i="5"/>
  <c r="C25" i="5"/>
  <c r="J24" i="5"/>
  <c r="I24" i="5"/>
  <c r="H24" i="5"/>
  <c r="E24" i="5"/>
  <c r="J23" i="5"/>
  <c r="I23" i="5"/>
  <c r="H23" i="5"/>
  <c r="E23" i="5"/>
  <c r="J22" i="5"/>
  <c r="I22" i="5"/>
  <c r="H22" i="5"/>
  <c r="E22" i="5"/>
  <c r="G21" i="5"/>
  <c r="F21" i="5"/>
  <c r="D21" i="5"/>
  <c r="C21" i="5"/>
  <c r="J20" i="5"/>
  <c r="I20" i="5"/>
  <c r="H20" i="5"/>
  <c r="E20" i="5"/>
  <c r="J19" i="5"/>
  <c r="I19" i="5"/>
  <c r="H19" i="5"/>
  <c r="E19" i="5"/>
  <c r="J18" i="5"/>
  <c r="I18" i="5"/>
  <c r="H18" i="5"/>
  <c r="E18" i="5"/>
  <c r="G17" i="5"/>
  <c r="F17" i="5"/>
  <c r="D17" i="5"/>
  <c r="C17" i="5"/>
  <c r="J16" i="5"/>
  <c r="I16" i="5"/>
  <c r="H16" i="5"/>
  <c r="E16" i="5"/>
  <c r="J15" i="5"/>
  <c r="I15" i="5"/>
  <c r="H15" i="5"/>
  <c r="E15" i="5"/>
  <c r="J14" i="5"/>
  <c r="I14" i="5"/>
  <c r="H14" i="5"/>
  <c r="E14" i="5"/>
  <c r="G13" i="5"/>
  <c r="F13" i="5"/>
  <c r="D13" i="5"/>
  <c r="C13" i="5"/>
  <c r="C41" i="5" s="1"/>
  <c r="J12" i="5"/>
  <c r="I12" i="5"/>
  <c r="H12" i="5"/>
  <c r="E12" i="5"/>
  <c r="J11" i="5"/>
  <c r="I11" i="5"/>
  <c r="H11" i="5"/>
  <c r="E11" i="5"/>
  <c r="J10" i="5"/>
  <c r="I10" i="5"/>
  <c r="H10" i="5"/>
  <c r="E10" i="5"/>
  <c r="E9" i="5" s="1"/>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I15" i="7"/>
  <c r="H15" i="7"/>
  <c r="G15" i="7"/>
  <c r="C28" i="7" s="1"/>
  <c r="D15" i="7"/>
  <c r="B28" i="7" s="1"/>
  <c r="I14" i="7"/>
  <c r="H14" i="7"/>
  <c r="G14" i="7"/>
  <c r="C27" i="7" s="1"/>
  <c r="D14" i="7"/>
  <c r="B27" i="7" s="1"/>
  <c r="I13" i="7"/>
  <c r="H13" i="7"/>
  <c r="G13" i="7"/>
  <c r="C26" i="7" s="1"/>
  <c r="D13" i="7"/>
  <c r="B26" i="7" s="1"/>
  <c r="I12" i="7"/>
  <c r="H12" i="7"/>
  <c r="G12" i="7"/>
  <c r="C25" i="7" s="1"/>
  <c r="I11" i="7"/>
  <c r="H11" i="7"/>
  <c r="G11" i="7"/>
  <c r="C24" i="7" s="1"/>
  <c r="D11" i="7"/>
  <c r="I10" i="7"/>
  <c r="H10" i="7"/>
  <c r="G10" i="7"/>
  <c r="C23" i="7" s="1"/>
  <c r="D10" i="7"/>
  <c r="B23" i="7" s="1"/>
  <c r="I9" i="7"/>
  <c r="H9" i="7"/>
  <c r="G9" i="7"/>
  <c r="D9" i="7"/>
  <c r="B22" i="7" s="1"/>
  <c r="D25" i="11" l="1"/>
  <c r="G41" i="5"/>
  <c r="G25" i="11"/>
  <c r="H25" i="11"/>
  <c r="I25" i="11"/>
  <c r="D17" i="7"/>
  <c r="B24" i="7"/>
  <c r="B30" i="7" s="1"/>
  <c r="K15" i="8"/>
  <c r="K17" i="8"/>
  <c r="K19" i="8"/>
  <c r="D41" i="5"/>
  <c r="F41" i="5"/>
  <c r="E25" i="5"/>
  <c r="E21" i="5"/>
  <c r="E17" i="5"/>
  <c r="E13" i="5"/>
  <c r="G17" i="7"/>
  <c r="H17" i="7"/>
  <c r="I17" i="7"/>
  <c r="J9" i="7"/>
  <c r="J11" i="7"/>
  <c r="J21" i="13"/>
  <c r="J23" i="13"/>
  <c r="H30" i="13"/>
  <c r="J25" i="13"/>
  <c r="J27" i="13"/>
  <c r="J29" i="13"/>
  <c r="H19" i="10"/>
  <c r="H16" i="12"/>
  <c r="F20" i="8"/>
  <c r="J9" i="8"/>
  <c r="K38" i="5"/>
  <c r="K40" i="5"/>
  <c r="K42" i="5"/>
  <c r="K23" i="5"/>
  <c r="K39" i="5"/>
  <c r="J11" i="12"/>
  <c r="J13" i="12"/>
  <c r="J12" i="10"/>
  <c r="J14" i="10"/>
  <c r="J16" i="10"/>
  <c r="J18" i="10"/>
  <c r="J10" i="9"/>
  <c r="J12" i="9"/>
  <c r="J14" i="9"/>
  <c r="J16" i="9"/>
  <c r="D18" i="9"/>
  <c r="J11" i="9"/>
  <c r="J13" i="9"/>
  <c r="J15" i="9"/>
  <c r="J17" i="9"/>
  <c r="J12" i="7"/>
  <c r="E29" i="5"/>
  <c r="E33" i="5"/>
  <c r="J15" i="12"/>
  <c r="H9" i="5"/>
  <c r="E14" i="8"/>
  <c r="D19" i="10"/>
  <c r="D30" i="13"/>
  <c r="K22" i="5"/>
  <c r="K24" i="5"/>
  <c r="H33" i="5"/>
  <c r="H37" i="5"/>
  <c r="D20" i="8"/>
  <c r="H9" i="8"/>
  <c r="H14" i="8"/>
  <c r="G19" i="10"/>
  <c r="G30" i="13"/>
  <c r="H13" i="5"/>
  <c r="H17" i="5"/>
  <c r="H21" i="5"/>
  <c r="G18" i="9"/>
  <c r="J14" i="8"/>
  <c r="I19" i="10"/>
  <c r="I30" i="13"/>
  <c r="I16" i="12"/>
  <c r="H25" i="5"/>
  <c r="H18" i="9"/>
  <c r="H29" i="5"/>
  <c r="I18" i="9"/>
  <c r="G16" i="12"/>
  <c r="D17" i="6"/>
  <c r="H17" i="6"/>
  <c r="E9" i="8"/>
  <c r="I25" i="5"/>
  <c r="E37" i="5"/>
  <c r="I9" i="8"/>
  <c r="K16" i="8"/>
  <c r="K18" i="8"/>
  <c r="J11" i="10"/>
  <c r="J13" i="10"/>
  <c r="J15" i="10"/>
  <c r="J17" i="10"/>
  <c r="J10" i="13"/>
  <c r="J12" i="13"/>
  <c r="J14" i="13"/>
  <c r="J16" i="13"/>
  <c r="J18" i="13"/>
  <c r="J20" i="13"/>
  <c r="J22" i="13"/>
  <c r="J24" i="13"/>
  <c r="J26" i="13"/>
  <c r="J28" i="13"/>
  <c r="J10" i="12"/>
  <c r="J12" i="12"/>
  <c r="J14" i="12"/>
  <c r="I29" i="5"/>
  <c r="D16" i="12"/>
  <c r="I17" i="6"/>
  <c r="I13" i="5"/>
  <c r="J21" i="5"/>
  <c r="K30" i="5"/>
  <c r="K31" i="5"/>
  <c r="K32" i="5"/>
  <c r="I37" i="5"/>
  <c r="G17" i="6"/>
  <c r="J14" i="6"/>
  <c r="J15" i="6"/>
  <c r="J16" i="6"/>
  <c r="J18" i="6"/>
  <c r="K10" i="5"/>
  <c r="K11" i="5"/>
  <c r="K12" i="5"/>
  <c r="I33" i="5"/>
  <c r="K14" i="5"/>
  <c r="K15" i="5"/>
  <c r="K16" i="5"/>
  <c r="J10" i="11"/>
  <c r="J14" i="11"/>
  <c r="J18" i="11"/>
  <c r="J22" i="11"/>
  <c r="I17" i="5"/>
  <c r="K26" i="5"/>
  <c r="K27" i="5"/>
  <c r="K28" i="5"/>
  <c r="K34" i="5"/>
  <c r="K35" i="5"/>
  <c r="K36" i="5"/>
  <c r="C20" i="8"/>
  <c r="K11" i="8"/>
  <c r="K12" i="8"/>
  <c r="K13" i="8"/>
  <c r="J14" i="7"/>
  <c r="J15" i="7"/>
  <c r="J9" i="11"/>
  <c r="J11" i="11"/>
  <c r="J12" i="11"/>
  <c r="J15" i="11"/>
  <c r="J16" i="11"/>
  <c r="J17" i="11"/>
  <c r="J19" i="11"/>
  <c r="J20" i="11"/>
  <c r="J23" i="11"/>
  <c r="J24" i="11"/>
  <c r="J9" i="6"/>
  <c r="J10" i="6"/>
  <c r="J11" i="6"/>
  <c r="J12" i="6"/>
  <c r="J13" i="6"/>
  <c r="J9" i="5"/>
  <c r="J13" i="5"/>
  <c r="J17" i="5"/>
  <c r="K18" i="5"/>
  <c r="K19" i="5"/>
  <c r="K20" i="5"/>
  <c r="I21" i="5"/>
  <c r="J25" i="5"/>
  <c r="K25" i="5" s="1"/>
  <c r="J29" i="5"/>
  <c r="J33" i="5"/>
  <c r="J37" i="5"/>
  <c r="G20" i="8"/>
  <c r="I14" i="8"/>
  <c r="J10" i="7"/>
  <c r="J13" i="11"/>
  <c r="J21" i="11"/>
  <c r="J9" i="9"/>
  <c r="K10" i="8"/>
  <c r="J10" i="10"/>
  <c r="J9" i="13"/>
  <c r="J9" i="12"/>
  <c r="C22" i="7"/>
  <c r="C30" i="7" s="1"/>
  <c r="J13" i="7"/>
  <c r="J25" i="11" l="1"/>
  <c r="I41" i="5"/>
  <c r="H41" i="5"/>
  <c r="E41" i="5"/>
  <c r="K9" i="5"/>
  <c r="J41" i="5"/>
  <c r="K33" i="5"/>
  <c r="J17" i="7"/>
  <c r="E30" i="7"/>
  <c r="J20" i="8"/>
  <c r="E20" i="8"/>
  <c r="K29" i="5"/>
  <c r="K13" i="5"/>
  <c r="J18" i="9"/>
  <c r="K14" i="8"/>
  <c r="H20" i="8"/>
  <c r="J19" i="10"/>
  <c r="K21" i="5"/>
  <c r="J16" i="12"/>
  <c r="J30" i="13"/>
  <c r="I20" i="8"/>
  <c r="K37" i="5"/>
  <c r="J17" i="6"/>
  <c r="K9" i="8"/>
  <c r="K17" i="5"/>
  <c r="K41" i="5" l="1"/>
  <c r="K20" i="8"/>
</calcChain>
</file>

<file path=xl/sharedStrings.xml><?xml version="1.0" encoding="utf-8"?>
<sst xmlns="http://schemas.openxmlformats.org/spreadsheetml/2006/main" count="1495" uniqueCount="669">
  <si>
    <t>درجة الصعوبة</t>
  </si>
  <si>
    <t>Degree of difficulty</t>
  </si>
  <si>
    <t>Type of difficulty</t>
  </si>
  <si>
    <t>الرؤية</t>
  </si>
  <si>
    <t>لايمكن على الإطلاق</t>
  </si>
  <si>
    <t>Completely Unable</t>
  </si>
  <si>
    <t xml:space="preserve">  كثير من الصعوبة</t>
  </si>
  <si>
    <t>High difficulty</t>
  </si>
  <si>
    <t xml:space="preserve">قليل من الصعوبة  </t>
  </si>
  <si>
    <t>little difficulty</t>
  </si>
  <si>
    <t>Total</t>
  </si>
  <si>
    <t>السمع</t>
  </si>
  <si>
    <t>Hearing</t>
  </si>
  <si>
    <t>النطق</t>
  </si>
  <si>
    <t>أخرى</t>
  </si>
  <si>
    <t>Other</t>
  </si>
  <si>
    <t>مجموع أعداد الصعوبات</t>
  </si>
  <si>
    <t>مجموع أعداد الأفراد</t>
  </si>
  <si>
    <t>نوع الصعوبة</t>
  </si>
  <si>
    <t>Intellectual Disability</t>
  </si>
  <si>
    <t>Visual Disability</t>
  </si>
  <si>
    <t>Hearing Disability</t>
  </si>
  <si>
    <t xml:space="preserve">Multiple Disability          </t>
  </si>
  <si>
    <t>Developmental Disability</t>
  </si>
  <si>
    <t>البلدية</t>
  </si>
  <si>
    <t>Municipality</t>
  </si>
  <si>
    <t>Doha</t>
  </si>
  <si>
    <t>الريان</t>
  </si>
  <si>
    <t>Al Rayyan</t>
  </si>
  <si>
    <t>الوكرة</t>
  </si>
  <si>
    <t>Al Wakra</t>
  </si>
  <si>
    <t>Umm Slal</t>
  </si>
  <si>
    <t>Al Shamal</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</si>
  <si>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</si>
  <si>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</si>
  <si>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</si>
  <si>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</si>
  <si>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</si>
  <si>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</si>
  <si>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</si>
  <si>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</si>
  <si>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</si>
  <si>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</si>
  <si>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</si>
  <si>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</si>
  <si>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</si>
  <si>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</si>
  <si>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</si>
  <si>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</si>
  <si>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</si>
  <si>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</si>
  <si>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</si>
  <si>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</si>
  <si>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</si>
  <si>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</si>
  <si>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</si>
  <si>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</si>
  <si>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</si>
  <si>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</si>
  <si>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</si>
  <si>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</si>
  <si>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</si>
  <si>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</si>
  <si>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</si>
  <si>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</si>
  <si>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</si>
  <si>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</si>
  <si>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</si>
  <si>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</si>
  <si>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</si>
  <si>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</si>
  <si>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</si>
  <si>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</si>
  <si>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</si>
  <si>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</si>
  <si>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</si>
  <si>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</si>
  <si>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</si>
  <si>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</si>
  <si>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</si>
  <si>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</si>
  <si>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</si>
  <si>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</si>
  <si>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</si>
  <si>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</si>
  <si>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</si>
  <si>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</si>
  <si>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</si>
  <si>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</si>
  <si>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</si>
  <si>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</si>
  <si>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</si>
  <si>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</si>
  <si>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</si>
  <si>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</si>
  <si>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</si>
  <si>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</si>
  <si>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</si>
  <si>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</si>
  <si>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</si>
  <si>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</si>
  <si>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</si>
  <si>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</si>
  <si>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</si>
  <si>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</si>
  <si>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</si>
  <si>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</si>
  <si>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</si>
  <si>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</si>
  <si>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</si>
  <si>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</si>
  <si>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</si>
  <si>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</si>
  <si>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</si>
  <si>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</si>
  <si>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</si>
  <si>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</si>
  <si>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</si>
  <si>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</si>
  <si>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</si>
  <si>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</si>
  <si>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</si>
  <si>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</si>
  <si>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</si>
  <si>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</si>
  <si>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</si>
  <si>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</si>
  <si>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</si>
  <si>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</si>
  <si>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</si>
  <si>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</si>
  <si>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</si>
  <si>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</si>
  <si>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</si>
  <si>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</si>
  <si>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</si>
  <si>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</si>
  <si>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</si>
  <si>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</si>
  <si>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</si>
  <si>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</si>
  <si>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</si>
  <si>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</si>
  <si>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</si>
  <si>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</si>
  <si>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</si>
  <si>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</si>
  <si>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</si>
  <si>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</si>
  <si>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</si>
  <si>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</si>
  <si>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</si>
  <si>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</si>
  <si>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</si>
  <si>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</si>
  <si>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</si>
  <si>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</si>
  <si>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</si>
  <si>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</si>
  <si>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</si>
  <si>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</si>
  <si>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مركز الدوحة العالمي لذوي الاحتياجات الخاصة</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</si>
  <si>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</si>
  <si>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</si>
  <si>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</si>
  <si>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</si>
  <si>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</si>
  <si>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</si>
  <si>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</si>
  <si>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</si>
  <si>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</si>
  <si>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</si>
  <si>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Speech &amp; Language Disability</t>
  </si>
  <si>
    <t>Occupation</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</si>
  <si>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</si>
  <si>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</si>
  <si>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</si>
  <si>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</si>
  <si>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</si>
  <si>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</si>
  <si>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</si>
  <si>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</si>
  <si>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</si>
  <si>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</si>
  <si>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</si>
  <si>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</si>
  <si>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</si>
  <si>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</si>
  <si>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</si>
  <si>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</si>
  <si>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</si>
  <si>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</si>
  <si>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</si>
  <si>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</si>
  <si>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</si>
  <si>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</si>
  <si>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</si>
  <si>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</si>
  <si>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</si>
  <si>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</si>
  <si>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</si>
  <si>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</si>
  <si>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</si>
  <si>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</si>
  <si>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</si>
  <si>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</si>
  <si>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</si>
  <si>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</si>
  <si>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</si>
  <si>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</si>
  <si>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</si>
  <si>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</si>
  <si>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</si>
  <si>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</si>
  <si>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</si>
  <si>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</si>
  <si>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</si>
  <si>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</si>
  <si>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</si>
  <si>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</si>
  <si>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</si>
  <si>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</si>
  <si>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</si>
  <si>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</si>
  <si>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</si>
  <si>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</si>
  <si>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</si>
  <si>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</si>
  <si>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</si>
  <si>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</si>
  <si>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</si>
  <si>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</si>
  <si>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</si>
  <si>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</si>
  <si>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</si>
  <si>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</si>
  <si>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</si>
  <si>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</si>
  <si>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</si>
  <si>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</si>
  <si>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</si>
  <si>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</si>
  <si>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</si>
  <si>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</si>
  <si>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</si>
  <si>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Special Education Specialist</t>
  </si>
  <si>
    <t>Psychologist</t>
  </si>
  <si>
    <t>Coach</t>
  </si>
  <si>
    <t>Doctors</t>
  </si>
  <si>
    <t>Nurses</t>
  </si>
  <si>
    <t>Qatari   قطري</t>
  </si>
  <si>
    <t xml:space="preserve">Non- Qatari   غير قطري </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</si>
  <si>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</si>
  <si>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</si>
  <si>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</si>
  <si>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</si>
  <si>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</si>
  <si>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</si>
  <si>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</si>
  <si>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</si>
  <si>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</si>
  <si>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</si>
  <si>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</si>
  <si>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</si>
  <si>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</si>
  <si>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</si>
  <si>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</si>
  <si>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</si>
  <si>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</si>
  <si>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</si>
  <si>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</si>
  <si>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</si>
  <si>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</si>
  <si>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</si>
  <si>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</si>
  <si>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</si>
  <si>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</si>
  <si>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</si>
  <si>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</si>
  <si>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</si>
  <si>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</si>
  <si>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</si>
  <si>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</si>
  <si>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</si>
  <si>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</si>
  <si>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</si>
  <si>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</si>
  <si>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</si>
  <si>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</si>
  <si>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</si>
  <si>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</si>
  <si>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</si>
  <si>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</si>
  <si>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</si>
  <si>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</si>
  <si>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</si>
  <si>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</si>
  <si>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</si>
  <si>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</si>
  <si>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</si>
  <si>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</si>
  <si>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</si>
  <si>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</si>
  <si>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المسجلون في مراكز ذوي الإعاقة حسب الجنسية والنوع والمركز</t>
  </si>
  <si>
    <t>المشتغلون في مراكز ذوي الإعاقة حسب الجنسية والنوع والمهنة</t>
  </si>
  <si>
    <t>Qatar Paralympic Committee</t>
  </si>
  <si>
    <t>Qatar Centre of  Social Cultural for the Deaf</t>
  </si>
  <si>
    <t>Qatar Society for Rehabilitation of Special Needs</t>
  </si>
  <si>
    <t>Altamakon School for Comprehensive Education</t>
  </si>
  <si>
    <t>اضطرابات النطق و اللغة
Speech &amp; Language Disability</t>
  </si>
  <si>
    <t>التوحد
Autism</t>
  </si>
  <si>
    <t>أخرى
Other</t>
  </si>
  <si>
    <t>DIFFICULTIES BY NATIONALITY, GENDER AND TYPE OF DIFFICULTY</t>
  </si>
  <si>
    <t xml:space="preserve">DIFFICULTIES BY NATIONALITY, GENDER, DEGREE AND TYPE OF DIFFICULTY  </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</si>
  <si>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</si>
  <si>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</si>
  <si>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</si>
  <si>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</si>
  <si>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</si>
  <si>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</si>
  <si>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</si>
  <si>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</si>
  <si>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</si>
  <si>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</si>
  <si>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</si>
  <si>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</si>
  <si>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</si>
  <si>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</si>
  <si>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</si>
  <si>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</si>
  <si>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</si>
  <si>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</si>
  <si>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إعاقة حركية
Physical Disability</t>
  </si>
  <si>
    <t>إعاقات نمائية
Developmental Disability</t>
  </si>
  <si>
    <t xml:space="preserve">إعاقة نفسية واجتماعية </t>
  </si>
  <si>
    <t>الأفراد ذوو الصعوبات حسب الجنسية والنوع والبلدية</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</si>
  <si>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</si>
  <si>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</si>
  <si>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</si>
  <si>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</si>
  <si>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أطباء</t>
  </si>
  <si>
    <t>أخصائي نفسي</t>
  </si>
  <si>
    <t>أخصائي اجتماعي</t>
  </si>
  <si>
    <t xml:space="preserve">إداري </t>
  </si>
  <si>
    <t>ذوو الإعاقة</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</si>
  <si>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</si>
  <si>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</si>
  <si>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</si>
  <si>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</si>
  <si>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</si>
  <si>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</si>
  <si>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</si>
  <si>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</si>
  <si>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</si>
  <si>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</si>
  <si>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</si>
  <si>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</si>
  <si>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</si>
  <si>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</si>
  <si>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</si>
  <si>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</si>
  <si>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</si>
  <si>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</si>
  <si>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</si>
  <si>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</si>
  <si>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كيش لذوي الاحتياجات الخاصة</t>
  </si>
  <si>
    <t>مركز تنمية الطفل لذوي الاحتياجات الخاصة</t>
  </si>
  <si>
    <t>مركز نداء لذوي الاحتياجات الخاصة</t>
  </si>
  <si>
    <t>Awsaj Academy</t>
  </si>
  <si>
    <t xml:space="preserve">اكاديمية العوسج </t>
  </si>
  <si>
    <t>جدول رقم  (189)</t>
  </si>
  <si>
    <t>اضطرابات النطق واللغة</t>
  </si>
  <si>
    <t>إعاقة نفسية واجتماعية</t>
  </si>
  <si>
    <t>Psycho-Social Disability</t>
  </si>
  <si>
    <t>جدول رقم  (190)</t>
  </si>
  <si>
    <t>جدول رقم  (191)</t>
  </si>
  <si>
    <t>Table No. (191)</t>
  </si>
  <si>
    <t>جدول رقم  (192)</t>
  </si>
  <si>
    <t>جدول رقم  (193)</t>
  </si>
  <si>
    <t>إعاقات كبر السن</t>
  </si>
  <si>
    <t xml:space="preserve">Elderly Disability      </t>
  </si>
  <si>
    <t>جدول رقم  (194)</t>
  </si>
  <si>
    <t>Table No. (194)</t>
  </si>
  <si>
    <t>جدول رقم  (195)</t>
  </si>
  <si>
    <t>Table No. (195)</t>
  </si>
  <si>
    <t>جدول رقم  (196)</t>
  </si>
  <si>
    <t>Table No. (196)</t>
  </si>
  <si>
    <t>جدول رقم  (197)</t>
  </si>
  <si>
    <t>Table No. (197)</t>
  </si>
  <si>
    <t>Physicians</t>
  </si>
  <si>
    <t>أخصائي علاج طبيعي</t>
  </si>
  <si>
    <t>فني علاج طبيعي</t>
  </si>
  <si>
    <t xml:space="preserve">أخصائي علاج وظيفي </t>
  </si>
  <si>
    <t xml:space="preserve">فني علاج وظيفي </t>
  </si>
  <si>
    <t>أخصائي علاج نطق</t>
  </si>
  <si>
    <t>فني علاج نطق</t>
  </si>
  <si>
    <t>أخصائي اطراف صناعية</t>
  </si>
  <si>
    <t>مساعد تربية خاصة</t>
  </si>
  <si>
    <t>ممرض</t>
  </si>
  <si>
    <t>Nurse</t>
  </si>
  <si>
    <t>إداريون</t>
  </si>
  <si>
    <t>مساعدو مرضى</t>
  </si>
  <si>
    <t>عمال</t>
  </si>
  <si>
    <t xml:space="preserve">أخصائي اطراف صناعية </t>
  </si>
  <si>
    <t>الأقسام والوحدات</t>
  </si>
  <si>
    <t>Divisions</t>
  </si>
  <si>
    <t>قسم علاج النطق</t>
  </si>
  <si>
    <t>قسم تأهيل المجتمع</t>
  </si>
  <si>
    <t>قسم تطور الطفل</t>
  </si>
  <si>
    <t>وحدات تأهيل الأطفال الداخليين</t>
  </si>
  <si>
    <t xml:space="preserve"> قسم العلاج الوظيفي</t>
  </si>
  <si>
    <t>قسم العلاج الطبيعي</t>
  </si>
  <si>
    <t>وحدات تأهيل النساء</t>
  </si>
  <si>
    <t>وحدات تأهيل الرجال</t>
  </si>
  <si>
    <t>وحدات تأهيل العجزة</t>
  </si>
  <si>
    <t>Child Development Section</t>
  </si>
  <si>
    <t xml:space="preserve">مركز قطر للنطق والسمع </t>
  </si>
  <si>
    <t xml:space="preserve">مركز أونتاريو للتربية الخاصة </t>
  </si>
  <si>
    <t xml:space="preserve"> مركز مايند انستيتيوت للتربية الخاصة</t>
  </si>
  <si>
    <t>Mind Institute for special education</t>
  </si>
  <si>
    <t>Best Buddies Qatar</t>
  </si>
  <si>
    <t xml:space="preserve">Qatar Institute for Speech and Hearing </t>
  </si>
  <si>
    <t>بست باديز قطر</t>
  </si>
  <si>
    <t>Table No. (189)</t>
  </si>
  <si>
    <t>Due to the attention paid by the state towards the disabled, reflected in the services provided through the specialized centers, medical care at Rumaila hospital.</t>
  </si>
  <si>
    <t>Table No. (190)</t>
  </si>
  <si>
    <t xml:space="preserve">           </t>
  </si>
  <si>
    <t xml:space="preserve">                                           </t>
  </si>
  <si>
    <t>Table No. (198)</t>
  </si>
  <si>
    <t>جدول رقم  (198)</t>
  </si>
  <si>
    <t>Table No. (199)</t>
  </si>
  <si>
    <t>جدول رقم  (199)</t>
  </si>
  <si>
    <t>مركز آمال لذوي الاحتياجات الخاصة</t>
  </si>
  <si>
    <t>أكاديمية ريناد للتوحد</t>
  </si>
  <si>
    <t xml:space="preserve">مركز الواحة لذوي الاحتياجات الخاصة </t>
  </si>
  <si>
    <t>Aamal Center for Special Needs</t>
  </si>
  <si>
    <t>Alwaha Center for Special Needs</t>
  </si>
  <si>
    <t>مركز السمع والتوازن</t>
  </si>
  <si>
    <t xml:space="preserve">وحدة جراحة التجميل </t>
  </si>
  <si>
    <t>STAFF PROVIDING SERVICES FOR DISABLED AT  RUMEILAH HOSPITAL &amp; QATAR 
REHABILITATION  INSTITUTE  BY OCCUPATION, GENDER &amp; NATIONALITY</t>
  </si>
  <si>
    <t xml:space="preserve">   STAFF PROVIDING SERVICES FOR PEOPLE WITH DISABILITIES AT RUMEILAH HOSPITAL &amp; QATAR 
REHABILITATION  INSTITUTE BY DEPARTMENT , GENDER &amp; NATIONALITY </t>
  </si>
  <si>
    <t>0-14</t>
  </si>
  <si>
    <t>15-34</t>
  </si>
  <si>
    <t>35+</t>
  </si>
  <si>
    <t>REGISTERED AT DISABLED CENTERS BY NATIONALITY, GENDER AND CENTER</t>
  </si>
  <si>
    <t>REGISTERED AT DISABLED CENTERS BY NATIONALITY, 
GENDER AND TYPE OF DISABILITY</t>
  </si>
  <si>
    <t xml:space="preserve">متلازمة داون </t>
  </si>
  <si>
    <t>REGISTERED AT DISABLED CENTERS BY AGE GROUP &amp; CENTER</t>
  </si>
  <si>
    <t>REGISTERED AT DISABLED CENTERS BY NATIONALITY, GENDER AND AGE GROUP</t>
  </si>
  <si>
    <t>Table No. (186)</t>
  </si>
  <si>
    <t>جدول رقم  (200)</t>
  </si>
  <si>
    <t>Table No. (200)</t>
  </si>
  <si>
    <t>جدول رقم  (201)</t>
  </si>
  <si>
    <t>Table No. (201)</t>
  </si>
  <si>
    <t>جدول رقم  (202)</t>
  </si>
  <si>
    <t>Table No. (202)</t>
  </si>
  <si>
    <t>Table No. (203)</t>
  </si>
  <si>
    <t>جدول رقم  (203)</t>
  </si>
  <si>
    <t>دبلوماسي/دولي/إقليمي</t>
  </si>
  <si>
    <t>Type of Disability</t>
  </si>
  <si>
    <t>Patient Assistants</t>
  </si>
  <si>
    <t>قسم الأطراف الصناعية</t>
  </si>
  <si>
    <t>مركز أي كان لذوي الاحتياجات الخاصة</t>
  </si>
  <si>
    <t>مركز الثقة لذوي الاحتياجات الخاصة</t>
  </si>
  <si>
    <t>مركز أي سبيك لذوي الاحتياجات الخاصة</t>
  </si>
  <si>
    <t>مدرسة وروضة الهداية لذوي الاحتياجات الخاصة</t>
  </si>
  <si>
    <t xml:space="preserve">Alhedaya School and  Kindergarten for Special Needs </t>
  </si>
  <si>
    <t>مركز أنسبير لتأهيل ذوي الاحتياجات الخاصة</t>
  </si>
  <si>
    <t>Inspire Therapy Centre</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</si>
  <si>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t>
    </r>
  </si>
  <si>
    <t>1- The Ministry of Education and Higher Education (Private Centers' frame).</t>
  </si>
  <si>
    <t xml:space="preserve">  4- الإتحاد القطري لرياضة ذوي الاحتياجات الخاصة.</t>
  </si>
  <si>
    <t>نظراً لما توليه الدولة من اهتمام لفئة ذوي الإعاقة والمتمثلة في الخدمات المقدمة لهم عن طريق المراكز المتخصصة والعناية الطبية بمستشفى الرميلة.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</si>
  <si>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t>
  </si>
  <si>
    <t>1- وزارة التعليم والتعليم العالي (مصدر إطار المراكز  الخاصة).</t>
  </si>
  <si>
    <t xml:space="preserve">  2- مراكز ذوي الإعاقة في الدولة.</t>
  </si>
  <si>
    <r>
      <t xml:space="preserve">Qataris   </t>
    </r>
    <r>
      <rPr>
        <b/>
        <sz val="11"/>
        <rFont val="Arial"/>
        <family val="2"/>
      </rPr>
      <t>قطريون</t>
    </r>
  </si>
  <si>
    <t>Renad Academy (RA)</t>
  </si>
  <si>
    <t>مركز يداً بيد للارتقاء لذوي الاحتياجات الخاصة</t>
  </si>
  <si>
    <t>مركز الأمل العائلي لذوي الاحتياجات الخاصة</t>
  </si>
  <si>
    <t>(1) منظمة معترف بها دوليا.</t>
  </si>
  <si>
    <t>(1) Organization recognized internationally.</t>
  </si>
  <si>
    <r>
      <t xml:space="preserve">Non-Qataris   </t>
    </r>
    <r>
      <rPr>
        <b/>
        <sz val="11"/>
        <rFont val="Arial"/>
        <family val="2"/>
      </rPr>
      <t>غير قطريين</t>
    </r>
  </si>
  <si>
    <r>
      <rPr>
        <b/>
        <sz val="11"/>
        <rFont val="Arial"/>
        <family val="2"/>
      </rPr>
      <t>المجموع</t>
    </r>
    <r>
      <rPr>
        <b/>
        <sz val="10"/>
        <rFont val="Arial"/>
        <family val="2"/>
      </rPr>
      <t xml:space="preserve">   Total</t>
    </r>
  </si>
  <si>
    <r>
      <t xml:space="preserve">Nationality  </t>
    </r>
    <r>
      <rPr>
        <b/>
        <sz val="12"/>
        <rFont val="Arial"/>
        <family val="2"/>
      </rPr>
      <t>الجنسية</t>
    </r>
  </si>
  <si>
    <t>متلازمة داون
Down Syndrome</t>
  </si>
  <si>
    <t>-5</t>
  </si>
  <si>
    <t>65+</t>
  </si>
  <si>
    <t>أخصائي/ فني علاج طبيعي</t>
  </si>
  <si>
    <t>أخصائي/ فني علاج وظيفي</t>
  </si>
  <si>
    <t>أخصائي/ فني علاج نطق</t>
  </si>
  <si>
    <t>أخصائي / معلم تربية خاصة</t>
  </si>
  <si>
    <t xml:space="preserve">الأفراد ذوو الإعاقات (أقل من 15 سنة) الذين تلقوا خدمات في مستشفى الرميلة 
ومركز قطر لإعادة التأهيل حسب نوع الإعاقة والنوع </t>
  </si>
  <si>
    <t>الأفراد ذوو الإعاقات (15 سنة فأكثر) الذين تلقوا خدمات في مستشفى الرميلة ومركز قطر لإعادة التأهيل 
حسب نوع الاعاقة والنوع والجنسية</t>
  </si>
  <si>
    <t>الأفراد ذوو الإعاقات (أقل من 15 سنة) الذين تلقوا خدمات في مستشفى الرميلة ومركز قطر لإعادة التأهيل
حسب نوع الإعاقة والنوع والجنسية</t>
  </si>
  <si>
    <t>الأفراد ذوو الإعاقات (أقل من 15 سنة) الذين تم إدخالهم إلى مستشفى الرميلة ومركز قطر لإعادة التأهيل
حسب نوع الإعاقة والنوع والجنسية  (المرضى الداخليون)</t>
  </si>
  <si>
    <t>المسجلون في مراكز ذوي الإعاقة حسب فئات العمر والمركز</t>
  </si>
  <si>
    <t>الأفراد ذوو الصعوبات المشتغلون (15 سنة فأكثر) حسب الجنسية والنوع والقطاع</t>
  </si>
  <si>
    <t xml:space="preserve">   الموظفون الذين يقدمون خدمات للأشخاص ذوي الإعاقات في مستشفى الرميلة 
ومركز قطر لإعادة التأهيل حسب المهنة والنوع والجنسية</t>
  </si>
  <si>
    <t xml:space="preserve">        الموظفون الذين يقدمون خدمات للأشخاص ذوي الإعاقات في مستشفى الرميلة ومركز قطر لإعادة التأهيل
حسب الأقسام والنوع والجنسية</t>
  </si>
  <si>
    <t>فني اطراف صناعية</t>
  </si>
  <si>
    <t>أخصائي تربيه خاصة</t>
  </si>
  <si>
    <t>أخصائي نفسية</t>
  </si>
  <si>
    <t xml:space="preserve"> وحدة تأهيل الجلطة الدماغية</t>
  </si>
  <si>
    <t xml:space="preserve"> وحدة الأمراض النفسية</t>
  </si>
  <si>
    <t>وحدة المهارات التمريضية</t>
  </si>
  <si>
    <t>I Can Center for Special Needs</t>
  </si>
  <si>
    <t>مديرو الحالات (منسقي الحالات)</t>
  </si>
  <si>
    <t>Physiotherapist</t>
  </si>
  <si>
    <t>Physiotherapy Technician</t>
  </si>
  <si>
    <t>Prosthetics Specialist</t>
  </si>
  <si>
    <t xml:space="preserve">Special Education Teacher </t>
  </si>
  <si>
    <t>Special Education Assistant</t>
  </si>
  <si>
    <t>Psychiatrist</t>
  </si>
  <si>
    <t>Prosthetics Section</t>
  </si>
  <si>
    <t>Speech therapy Section</t>
  </si>
  <si>
    <t>Community Rehabilitation Section</t>
  </si>
  <si>
    <t>Inpatient Child Rehabilitation Units</t>
  </si>
  <si>
    <t>Occupational therapy Section</t>
  </si>
  <si>
    <t>Physiotherapy Section</t>
  </si>
  <si>
    <t>Women Rehabilitation Sections</t>
  </si>
  <si>
    <t>Men Rehabilitation Sections</t>
  </si>
  <si>
    <t>Elders Rehabilitation Section</t>
  </si>
  <si>
    <t>Plastic Surgery Unit</t>
  </si>
  <si>
    <t>Stroke Rehabilitation Unit</t>
  </si>
  <si>
    <t>Psychiatric Unit</t>
  </si>
  <si>
    <t>Nursing Skills Unit</t>
  </si>
  <si>
    <t>Audiology and Balance Center</t>
  </si>
  <si>
    <t>Qataris   قطريون</t>
  </si>
  <si>
    <t>Non-Qataris   غير قطريين</t>
  </si>
  <si>
    <r>
      <rPr>
        <b/>
        <sz val="10"/>
        <rFont val="Arial"/>
        <family val="2"/>
      </rPr>
      <t>المجموع</t>
    </r>
    <r>
      <rPr>
        <b/>
        <sz val="8"/>
        <rFont val="Arial"/>
        <family val="2"/>
      </rPr>
      <t xml:space="preserve">
Total</t>
    </r>
  </si>
  <si>
    <r>
      <rPr>
        <b/>
        <sz val="10"/>
        <rFont val="Arial"/>
        <family val="2"/>
      </rPr>
      <t>إناث</t>
    </r>
    <r>
      <rPr>
        <b/>
        <sz val="8"/>
        <rFont val="Arial"/>
        <family val="2"/>
      </rPr>
      <t xml:space="preserve">
Females</t>
    </r>
  </si>
  <si>
    <r>
      <rPr>
        <b/>
        <sz val="10"/>
        <rFont val="Arial"/>
        <family val="2"/>
      </rPr>
      <t>ذكور</t>
    </r>
    <r>
      <rPr>
        <b/>
        <sz val="8"/>
        <rFont val="Arial"/>
        <family val="2"/>
      </rPr>
      <t xml:space="preserve">
Males</t>
    </r>
  </si>
  <si>
    <t>Age Group</t>
  </si>
  <si>
    <t>Prosthetics Technician</t>
  </si>
  <si>
    <t>Occupational Therapy Specialist</t>
  </si>
  <si>
    <t>Occupational Therapy Technician</t>
  </si>
  <si>
    <t>Speech Therapy Specialist</t>
  </si>
  <si>
    <t>Speech Therapy Technician</t>
  </si>
  <si>
    <t>Case Managers (case coordinators)</t>
  </si>
  <si>
    <t>Specialist / Technical and Functional Treatment</t>
  </si>
  <si>
    <t>Specialist / Technical Treatment of Pronunciation</t>
  </si>
  <si>
    <t>Social Worker</t>
  </si>
  <si>
    <t xml:space="preserve"> Social Researcher </t>
  </si>
  <si>
    <t>Special Education Specialist / Teacher</t>
  </si>
  <si>
    <t>Sign Language Interpreter</t>
  </si>
  <si>
    <t>Ispeak Center for Special Needs</t>
  </si>
  <si>
    <t>Trust Center for Special Needs</t>
  </si>
  <si>
    <t>Nedaa Center for Special Needs</t>
  </si>
  <si>
    <t>Family Hope Centerfor Special Needs</t>
  </si>
  <si>
    <t>Hand in Hand for Special Needs</t>
  </si>
  <si>
    <t>Mind Institute for Special Education</t>
  </si>
  <si>
    <t>Ontario Center for Special Education</t>
  </si>
  <si>
    <t>Doha International Center for Special Needs</t>
  </si>
  <si>
    <t>Audio Education Complex</t>
  </si>
  <si>
    <t>Child Development Center for Special Needs</t>
  </si>
  <si>
    <t>Kish Center for Special Needs</t>
  </si>
  <si>
    <t>Qatar Social and Cultural Centre for the Blind</t>
  </si>
  <si>
    <t>Al Noor Institute For the Blind</t>
  </si>
  <si>
    <r>
      <t>Best Buddies Qatar</t>
    </r>
    <r>
      <rPr>
        <b/>
        <vertAlign val="superscript"/>
        <sz val="9"/>
        <rFont val="Arial"/>
        <family val="2"/>
      </rPr>
      <t>(1)</t>
    </r>
  </si>
  <si>
    <t>Family Hope Center for Special Needs</t>
  </si>
  <si>
    <t>إعاقة متعددة
Multiple Disability</t>
  </si>
  <si>
    <t>4- Qatar Paralympic Committee.</t>
  </si>
  <si>
    <t>2- State's Disabled Centers.</t>
  </si>
  <si>
    <t>إعاقة نفسية واجتماعية
Psycho-Social Disability</t>
  </si>
  <si>
    <t>أخصائي تربية خاصة</t>
  </si>
  <si>
    <t>المجموع أعداد الصعوبات</t>
  </si>
  <si>
    <t>المجموع أعداد الأفراد</t>
  </si>
  <si>
    <t>المجموع  Total</t>
  </si>
  <si>
    <t>غير النشيطين 
اقتصادياً</t>
  </si>
  <si>
    <t>PEOPLE WITH DIFFICULTIES BY NATIONALITY, GENDER, AND MUNICIPALITY</t>
  </si>
  <si>
    <t>Type of Difficulties</t>
  </si>
  <si>
    <t>Total of Persons</t>
  </si>
  <si>
    <t>Total of Difficulties</t>
  </si>
  <si>
    <t>PEOPLE WITH DIFFICULTIES (10 YEARS AND ABOVE) BY NATIONALITY,  
GENDER AND EDUCATIONAL STATUS</t>
  </si>
  <si>
    <t>PEOPLE WITH DIFFICULTIES (15 YEARS AND ABOVE) BY NATIONALITY,
GENDER AND RELATION TO WORKFORCE</t>
  </si>
  <si>
    <t>WORKING PEOPLE WITH DIFFICULTIES (15 YEARS AND ABOVE) BY NATIONALITY,
GENDER AND OCCUPATION</t>
  </si>
  <si>
    <t>WORKING PEOPLE WITH DIFFICULTIES (15 YEARS AND ABOVE) BY NATIONALITY, 
GENDER AND ECONOMIC ACTIVITY</t>
  </si>
  <si>
    <t>WORKING PEOPLE WITH DIFFICULTIES (15 YEARS AND ABOVE) BY NATIONALITY, 
GENDER AND SECTOR</t>
  </si>
  <si>
    <t>PEOPLE  WITH DISABILITIES (LESS THAN 15 YEARS) ADMITTED 
TO RUMEILAH HOSPITAL &amp; QATAR REHABILITATION  INSTITUTE  BY TYPE OF DISABILITY, 
GENDER AND NATIONALITY (INPATIENT)</t>
  </si>
  <si>
    <t xml:space="preserve">PEOPLE  WITH DISABILITIES (LESS THAN 15 YEARS) WHO RECEIVED SERVICES
AT RUMEILAH HOSPITAL &amp; QATAR REHABILITATION  INSTITUTE  
BY TYPE OF DISABILITY AND GENDER </t>
  </si>
  <si>
    <t xml:space="preserve">PEOPLE  WITH DISABILITIES (LESS THAN 15 YEARS) WHO RECEIVED SERVICES 
AT RUMEILAH HOSPITAL &amp; QATAR REHABILITATION  INSTITUTE  
BY TYPE OF DISABILITY, GENDER AND NATIONALITY   </t>
  </si>
  <si>
    <t xml:space="preserve">PEOPLE  WITH DISABILITIES (15 YEARS AND ABOVE ) WHO RECEIVED SERVICES 
 AT RUMEILAH HOSPITAL &amp; QATAR REHABILITATION  INSTITUTE 
BY TYPE OF DISABILITY, GENDER AND NATIONALITY   </t>
  </si>
  <si>
    <t>Remembering</t>
  </si>
  <si>
    <t>الأفراد ذوو الإعاقات (15 سنة فأكثر) الذين تم إدخالهم إلى مستشفى الرميلة ومركز قطر لإعادة التأهيل
حسب نوع الإعاقة والنوع والجنسية  (المرضى الداخليون)</t>
  </si>
  <si>
    <t>PEOPLE  WITH DISABILITIES (15 YEARS AND ABOVE) ADMITTED TO RUMEILAH HOSPITAL &amp; QATAR 
REHABILITATION  INSTITUTE BY TYPE OF DISABILITY, GENDER AND NATIONALITY (INPATIENT)</t>
  </si>
  <si>
    <t>جدول رقم  (178)</t>
  </si>
  <si>
    <t>Table No. (178)</t>
  </si>
  <si>
    <t>Table No.(192)</t>
  </si>
  <si>
    <t>Table No. (193)</t>
  </si>
  <si>
    <t>مركزالنور للمكفوفين</t>
  </si>
  <si>
    <t>Al Noor Center for the Blind</t>
  </si>
  <si>
    <t>Hope Qatar Centre for Special NEEDS</t>
  </si>
  <si>
    <t xml:space="preserve"> International Center for Special Needs</t>
  </si>
  <si>
    <t>Scales Center for Special Needs</t>
  </si>
  <si>
    <r>
      <t>بست باديز قطر</t>
    </r>
    <r>
      <rPr>
        <b/>
        <vertAlign val="superscript"/>
        <sz val="11"/>
        <rFont val="Arial"/>
        <family val="2"/>
      </rPr>
      <t>(1)</t>
    </r>
  </si>
  <si>
    <t>المركز القطري الثقافي الاجتماعي للصم</t>
  </si>
  <si>
    <t xml:space="preserve">أكاديمية العوسج </t>
  </si>
  <si>
    <t>مركز أنسبير لذوي الاحتياجات الخاصة</t>
  </si>
  <si>
    <t xml:space="preserve"> مركز سكيلز  لذوي الاحتياجات الخاصة</t>
  </si>
  <si>
    <t>مركز أنترناشيونال  لذوي الاحتياجات الخاصة</t>
  </si>
  <si>
    <t>مركز أمل قطر لذوي الاحتياجات الخاصة</t>
  </si>
  <si>
    <t xml:space="preserve">  3- مستشفى الرميلة ومركز قطر لإعادة التأهيل.</t>
  </si>
  <si>
    <t>3- Rumaila Hospital &amp; Qatar Rehabilitation Institute</t>
  </si>
  <si>
    <t>الأفراد ذوو الإعاقات (أقل من 15 سنة) الذين تم إدخالهم الى مستشفى الرميلة ومركز قطر لإعادة التاهيل
حسب نوع الإعاقة والنوع (المرضى الداخليون)</t>
  </si>
  <si>
    <t>PEOPLE  WITH DISABILITIES (LESS THAN 15 YEARS) ADMITTED TO RUMEILAH HOSPITAL 
&amp; QATAR REHABILIATION INSTITUE  BY TYPE OF DISABILITY AND GENDER (INPATIENT)</t>
  </si>
  <si>
    <t>PEOPLE  WITH DISABILITIES (15 YEARS AND ABOVE ) ADMITTED 
TO RUMEILAH HOSPITAL &amp; QATAR REHABILITATION  INSTITUTE  
BY TYPE OF DISABILITY AND GENDER (INPATIENT)</t>
  </si>
  <si>
    <t xml:space="preserve">الأفراد ذوو الإعاقات (15 سنة فأكثر) الذين تم إدخالهم إلى مستشفى الرميلة ومركز قطر لإعادة التأهيل
حسب نوع الإعاقه والنوع (المرضى الداخليون) </t>
  </si>
  <si>
    <t xml:space="preserve">PEOPLE  WITH DISABILITIES (15 YEARS AND ABOVE)  WHO RECEIVED SERVICES 
 AT RUMEILAH HOSPITAL &amp; QATAR REHABILITATION  INSTITUTE   BY TYPE OF DISABILITY AND GENDER </t>
  </si>
  <si>
    <t xml:space="preserve">STAFF PROVIDING SERVICES FOR DISABLED AT  RUMEILAH HOSPITAL 
&amp; QATAR REHABILITATION  INSTITUTE  BY OCCUPATION AND GENDER 
</t>
  </si>
  <si>
    <t>الموظفون الذين يقدمون خدمات للأشخاص ذوي الإعاقات في مستشفى الرميلة 
ومركز قطر لإعادة التاهيل حسب المهنة والنوع</t>
  </si>
  <si>
    <t xml:space="preserve">STAFF PROVIDING SERVICES FOR PEOPLE WITH DISABILITIES AT RUMEILAH HOSPITAL 
&amp; QATAR REHABILITATION  INSTITUTE BY DEPARTMENT  AND GENDER 
</t>
  </si>
  <si>
    <t xml:space="preserve">الموظفون الذين يقدمون خدمات للأشخاص ذوي الإعاقات في مستشفى الرميلة 
ومركز قطر لإعادة التأهيل حسب الأقسام والنوع </t>
  </si>
  <si>
    <t xml:space="preserve">الأفراد ذوو الإعاقات (15 سنة فأكثر) الذين تلقوا خدمات في مستشفى الرميلة 
ومركز قطر لإعادة التأهيل حسب نوع الإعاقة والنوع   </t>
  </si>
  <si>
    <t>2020+B7:O34+X36:Y37</t>
  </si>
  <si>
    <t>2017 -2020</t>
  </si>
  <si>
    <t>2017 - 2020</t>
  </si>
  <si>
    <t>2017- 2020</t>
  </si>
  <si>
    <t>Glory Centre for Special NEEDS</t>
  </si>
  <si>
    <t>مركز جلوري لذوي الاحتياجات الخاصة</t>
  </si>
  <si>
    <t>*2017</t>
  </si>
  <si>
    <t>* From 2015 to 2017, the patient was counted more than once according to the number of services he received, such as occupational therapy, physiotherapy, ...,etc.</t>
  </si>
  <si>
    <t>* الأعداد المذكورة هي أعداد الأطفال من ذوي الإعاقات الذين تلقوا خدمات في مرافق مستشفى الرميلة  سواء تم إدخالهم للمستشفى أو تحويلهم لتلقي الخدمات.
ملاحظة : الطفل قد يتم تحويله أكثر من مرة خلال العام لتلقي الخدمة ، أو قد يحتاج الخدمة في أكثر من وحدة.</t>
  </si>
  <si>
    <t>* 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</si>
  <si>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</si>
  <si>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ملاحظة : المريض قد يتم تحويله أكثر من مرة خلال العام لتلقي الخدمة ، أو قد يحتاج الخدمه في أكثر من وحدة.</t>
  </si>
  <si>
    <t>Note: A patient may be transferred more than once during the year to receive the service, or may need the service of more than one unit.</t>
  </si>
  <si>
    <t>ملاحظة : المريض قد يتم تحويله أكثر من مرة خلال العام لتلقي الخدمة ، أو قد يحتاج الخدمه من أكثر من وحدة.</t>
  </si>
  <si>
    <t>* منذ عام 2015 إلى 2017 تم احتساب المريض أكثر من مرة حسب عدد الخدمات التي تلقاها، مثل العلاج الوظيفي والعلاج الطبيعي ... ألخ.</t>
  </si>
  <si>
    <t>Note: The decrease in the number of registered at disabled centers is due to the Covid-19 pandemic and some medical facilities don't receive visitors.</t>
  </si>
  <si>
    <t>* بعض الحالات مسجلة في أكثر من مركز لتلقي الخدمة.</t>
  </si>
  <si>
    <t>* Some cases registered in more than one center to receive service.</t>
  </si>
  <si>
    <t>* بعض المراكز تقدم جلسات فردية للمتقدمين في العمر.</t>
  </si>
  <si>
    <t>* certain centers offer individual sessions for aging individuals.</t>
  </si>
  <si>
    <t>.</t>
  </si>
  <si>
    <t>ملاحظة: الانخفاض في أعداد المسجلون في مراكز ذوي الإعاقة يعود بسبب جائحة كوفيد-19 وعدم استقبال بعض المنشآت الطبية للمراجعين.</t>
  </si>
  <si>
    <r>
      <rPr>
        <b/>
        <vertAlign val="superscript"/>
        <sz val="12"/>
        <rFont val="Arial"/>
        <family val="2"/>
      </rPr>
      <t xml:space="preserve">(1) </t>
    </r>
    <r>
      <rPr>
        <b/>
        <sz val="10"/>
        <rFont val="Arial"/>
        <family val="2"/>
      </rPr>
      <t>2019</t>
    </r>
  </si>
  <si>
    <r>
      <t>التوحد</t>
    </r>
    <r>
      <rPr>
        <b/>
        <vertAlign val="superscript"/>
        <sz val="11"/>
        <rFont val="Arial"/>
        <family val="2"/>
      </rPr>
      <t>(2)</t>
    </r>
  </si>
  <si>
    <r>
      <t>Autism</t>
    </r>
    <r>
      <rPr>
        <b/>
        <vertAlign val="superscript"/>
        <sz val="10"/>
        <rFont val="Arial"/>
        <family val="2"/>
      </rPr>
      <t>(2)</t>
    </r>
  </si>
  <si>
    <t>(1) بعض الأقسام أغلقت للتوسيع والصيانة.</t>
  </si>
  <si>
    <t>(2) في السنوات السابقة كانت تدرج ضمن الإعاقة الذهنية.</t>
  </si>
  <si>
    <t>(1) Some departments are closed for expansion and maintenance.</t>
  </si>
  <si>
    <t>(2) In previous years she was included in mental disability.</t>
  </si>
  <si>
    <t>0</t>
  </si>
  <si>
    <t>POPULATION, HOUSING &amp; ESTABLISHMENTS CENSUS, DECEMBER 2020</t>
  </si>
  <si>
    <t>التعداد العام للسكان والمساكن والمنشآت، ديسمبر 2020</t>
  </si>
  <si>
    <t>Al Khor and Al Thakhira</t>
  </si>
  <si>
    <t>الخور و الذخيرة</t>
  </si>
  <si>
    <t>الشمال</t>
  </si>
  <si>
    <t>Al Daayen</t>
  </si>
  <si>
    <t>Al Sheehaniya</t>
  </si>
  <si>
    <t>الشيحانية</t>
  </si>
  <si>
    <t>الشمال
 Al Shamal</t>
  </si>
  <si>
    <t>الشيحانية
Al Sheehaniya</t>
  </si>
  <si>
    <t>Communication</t>
  </si>
  <si>
    <t>الفهم والتواصل مع الاخرين</t>
  </si>
  <si>
    <t>التذكر والتذكير</t>
  </si>
  <si>
    <t>Seeing</t>
  </si>
  <si>
    <t>Self Care</t>
  </si>
  <si>
    <t>الاعتناء بالنفس</t>
  </si>
  <si>
    <t>Talking</t>
  </si>
  <si>
    <t>Walking and Moving</t>
  </si>
  <si>
    <t>الحركة والتنقل</t>
  </si>
  <si>
    <t>This chapter also includes those with difficulties as per results of 2020 General Population Census.</t>
  </si>
  <si>
    <t>كما يضم هذا الفصل ذوي الصعوبات من نتائج التعداد العام للسكان والمساكن 2020</t>
  </si>
  <si>
    <t>الدوحة</t>
  </si>
  <si>
    <t>أم صلال</t>
  </si>
  <si>
    <t>الأفراد ذوو الصعوبات حسب الجنسية والنوع وفئات العمر (5 سنوات فأكثر)</t>
  </si>
  <si>
    <t>PEOPLE WITH DIFFICULTIES BY NATIONALITY, GENDER
 AND AGE GROUPS (5 years &amp;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</si>
</sst>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47">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Calibri"/>
      <family val="2"/>
      <scheme val="minor"/>
    </font>
    <font>
      <b/>
      <sz val="10"/>
      <name val="Arial"/>
      <family val="2"/>
      <charset val="178"/>
    </font>
    <font>
      <b/>
      <vertAlign val="superscript"/>
      <sz val="10"/>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sz val="10"/>
      <color indexed="55"/>
      <name val="Arial"/>
      <family val="2"/>
    </font>
    <font>
      <b/>
      <vertAlign val="superscript"/>
      <sz val="9"/>
      <name val="Arial"/>
      <family val="2"/>
    </font>
    <font>
      <b/>
      <vertAlign val="superscript"/>
      <sz val="11"/>
      <name val="Arial"/>
      <family val="2"/>
    </font>
    <font>
      <b/>
      <sz val="11"/>
      <name val="Arial Black"/>
      <family val="2"/>
    </font>
    <font>
      <b/>
      <sz val="10"/>
      <color theme="1"/>
      <name val="Arial"/>
      <family val="2"/>
    </font>
    <font>
      <sz val="10"/>
      <color theme="1"/>
      <name val="Arial"/>
      <family val="2"/>
    </font>
    <font>
      <b/>
      <vertAlign val="superscript"/>
      <sz val="12"/>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6">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left/>
      <right style="medium">
        <color theme="0"/>
      </right>
      <top style="thin">
        <color theme="1"/>
      </top>
      <bottom/>
      <diagonal/>
    </border>
  </borders>
  <cellStyleXfs count="31">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cellStyleXfs>
  <cellXfs count="476">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6"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6"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4" xfId="12" applyFont="1" applyFill="1" applyBorder="1" applyAlignment="1">
      <alignment horizontal="left" vertical="center" wrapText="1" indent="1" shrinkToFit="1"/>
    </xf>
    <xf numFmtId="0" fontId="8" fillId="3" borderId="45"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47" xfId="7" applyFont="1" applyFill="1" applyBorder="1" applyAlignment="1">
      <alignment horizontal="right" vertical="center" wrapText="1" indent="1" readingOrder="2"/>
    </xf>
    <xf numFmtId="0" fontId="24" fillId="3" borderId="47"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3" xfId="8" applyNumberFormat="1" applyFont="1" applyFill="1" applyBorder="1" applyAlignment="1">
      <alignment horizontal="right" vertical="center" indent="1"/>
    </xf>
    <xf numFmtId="3" fontId="1" fillId="0" borderId="53" xfId="8" applyNumberFormat="1" applyFont="1" applyFill="1" applyBorder="1" applyAlignment="1">
      <alignment horizontal="right" vertical="center" indent="1"/>
    </xf>
    <xf numFmtId="0" fontId="8" fillId="0" borderId="49"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4" xfId="8" applyNumberFormat="1" applyFont="1" applyFill="1" applyBorder="1" applyAlignment="1">
      <alignment horizontal="right" vertical="center" inden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4" xfId="12" applyFont="1" applyFill="1" applyBorder="1" applyAlignment="1">
      <alignment horizontal="right" vertical="center" indent="1" shrinkToFit="1"/>
    </xf>
    <xf numFmtId="3" fontId="1" fillId="0" borderId="0" xfId="1" applyNumberFormat="1" applyAlignment="1">
      <alignment horizontal="center" vertical="center"/>
    </xf>
    <xf numFmtId="49" fontId="8" fillId="0" borderId="49" xfId="7" applyNumberFormat="1" applyFont="1" applyFill="1" applyBorder="1" applyAlignment="1">
      <alignment horizontal="right" vertical="center" wrapText="1" indent="1" readingOrder="2"/>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5"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3"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13" xfId="8" applyFont="1" applyFill="1" applyBorder="1" applyAlignment="1">
      <alignment horizontal="left" vertical="center" indent="1"/>
    </xf>
    <xf numFmtId="0" fontId="1" fillId="0" borderId="0" xfId="11" applyFont="1" applyAlignment="1">
      <alignment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3" fontId="1" fillId="4" borderId="5" xfId="8" applyNumberFormat="1" applyFont="1" applyFill="1" applyBorder="1" applyAlignment="1">
      <alignment horizontal="right" vertical="center" indent="1"/>
    </xf>
    <xf numFmtId="3" fontId="8" fillId="4" borderId="5" xfId="8" applyNumberFormat="1" applyFont="1" applyFill="1" applyBorder="1" applyAlignment="1">
      <alignment horizontal="right" vertical="center" inden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57" xfId="7" applyFont="1" applyFill="1" applyBorder="1" applyAlignment="1">
      <alignment horizontal="right" vertical="center" wrapText="1" indent="1" readingOrder="2"/>
    </xf>
    <xf numFmtId="0" fontId="8" fillId="3" borderId="59"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1" xfId="8" applyNumberFormat="1" applyFont="1" applyFill="1" applyBorder="1" applyAlignment="1">
      <alignment horizontal="right" vertical="center" indent="1"/>
    </xf>
    <xf numFmtId="3" fontId="8" fillId="0" borderId="61"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1" fontId="6" fillId="0" borderId="0" xfId="1" applyNumberFormat="1" applyFont="1" applyBorder="1" applyAlignment="1">
      <alignment horizontal="center" vertical="center"/>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3" fontId="8" fillId="3" borderId="54" xfId="8"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59"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0" xfId="7" applyFont="1" applyFill="1" applyBorder="1" applyAlignment="1">
      <alignment horizontal="right" vertical="center" wrapText="1" indent="1" readingOrder="2"/>
    </xf>
    <xf numFmtId="3" fontId="8" fillId="0" borderId="5"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4"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4" xfId="12" applyNumberFormat="1" applyFont="1" applyFill="1" applyBorder="1" applyAlignment="1">
      <alignment horizontal="center" vertical="center" shrinkToFit="1"/>
    </xf>
    <xf numFmtId="3" fontId="8" fillId="4" borderId="44" xfId="12" applyNumberFormat="1" applyFont="1" applyFill="1" applyBorder="1" applyAlignment="1">
      <alignment horizontal="center" vertical="center" shrinkToFit="1"/>
    </xf>
    <xf numFmtId="3" fontId="8" fillId="3" borderId="45" xfId="12" applyNumberFormat="1" applyFont="1" applyFill="1" applyBorder="1" applyAlignment="1">
      <alignment horizontal="center" vertical="center" wrapText="1" readingOrder="1"/>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3" borderId="47" xfId="8" applyNumberFormat="1" applyFont="1" applyFill="1" applyBorder="1" applyAlignment="1">
      <alignment horizontal="center" vertical="center"/>
    </xf>
    <xf numFmtId="3" fontId="8" fillId="3" borderId="47" xfId="8" applyNumberFormat="1" applyFont="1" applyFill="1" applyBorder="1" applyAlignment="1">
      <alignment horizontal="center" vertical="center"/>
    </xf>
    <xf numFmtId="0" fontId="1" fillId="0" borderId="11" xfId="1" applyBorder="1" applyAlignment="1">
      <alignment vertical="center"/>
    </xf>
    <xf numFmtId="0" fontId="5" fillId="4" borderId="10" xfId="3" applyFont="1" applyFill="1" applyBorder="1" applyAlignment="1">
      <alignment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49" fontId="10" fillId="3" borderId="8" xfId="9" applyNumberFormat="1" applyFont="1" applyFill="1" applyBorder="1" applyAlignment="1">
      <alignment horizontal="left" vertical="center" wrapText="1" indent="1"/>
    </xf>
    <xf numFmtId="49" fontId="8" fillId="4" borderId="8" xfId="7" applyNumberFormat="1" applyFont="1" applyFill="1" applyBorder="1" applyAlignment="1">
      <alignment horizontal="right" vertical="center" wrapText="1" indent="1" readingOrder="2"/>
    </xf>
    <xf numFmtId="49" fontId="10" fillId="4" borderId="8" xfId="9" applyNumberFormat="1" applyFont="1" applyFill="1" applyBorder="1" applyAlignment="1">
      <alignment horizontal="left" vertical="center" wrapText="1" indent="1"/>
    </xf>
    <xf numFmtId="49" fontId="10" fillId="0" borderId="5" xfId="9" applyNumberFormat="1" applyFont="1" applyFill="1" applyBorder="1" applyAlignment="1">
      <alignment horizontal="left" vertical="center" wrapText="1" indent="1"/>
    </xf>
    <xf numFmtId="0" fontId="8" fillId="3" borderId="20" xfId="1" applyFont="1" applyFill="1" applyBorder="1" applyAlignment="1">
      <alignment horizontal="center" vertical="center"/>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58" xfId="9" applyFont="1" applyFill="1" applyBorder="1" applyAlignment="1">
      <alignment horizontal="left" vertical="center" wrapText="1" indent="1"/>
    </xf>
    <xf numFmtId="0" fontId="10" fillId="3" borderId="60" xfId="9" applyFont="1" applyFill="1" applyBorder="1" applyAlignment="1">
      <alignment horizontal="left" vertical="center" wrapText="1" indent="1"/>
    </xf>
    <xf numFmtId="0" fontId="10" fillId="0" borderId="14" xfId="9" applyFont="1" applyFill="1" applyBorder="1" applyAlignment="1">
      <alignment horizontal="left" vertical="center" wrapText="1" indent="1"/>
    </xf>
    <xf numFmtId="0" fontId="10" fillId="0" borderId="60" xfId="9" applyFont="1" applyFill="1" applyBorder="1" applyAlignment="1">
      <alignment horizontal="left" vertical="center" wrapText="1" indent="1"/>
    </xf>
    <xf numFmtId="3" fontId="1" fillId="4" borderId="8" xfId="8" applyNumberFormat="1" applyFont="1" applyFill="1" applyBorder="1" applyAlignment="1">
      <alignment horizontal="right" vertical="center" indent="1"/>
    </xf>
    <xf numFmtId="49" fontId="8" fillId="3" borderId="49" xfId="7" applyNumberFormat="1" applyFont="1" applyFill="1" applyBorder="1" applyAlignment="1">
      <alignment horizontal="right" vertical="center" wrapText="1" indent="1" readingOrder="2"/>
    </xf>
    <xf numFmtId="49" fontId="8" fillId="4" borderId="49" xfId="7" applyNumberFormat="1"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3" fontId="35" fillId="0" borderId="0" xfId="11" applyNumberFormat="1" applyFont="1"/>
    <xf numFmtId="3" fontId="36" fillId="0" borderId="0" xfId="11" applyNumberFormat="1" applyFont="1"/>
    <xf numFmtId="0" fontId="35" fillId="0" borderId="0" xfId="11" applyFont="1"/>
    <xf numFmtId="0" fontId="10" fillId="3" borderId="20" xfId="5" applyFont="1" applyFill="1" applyBorder="1" applyAlignment="1">
      <alignment horizontal="center" vertical="center" wrapTex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8" fillId="4" borderId="0" xfId="1" applyFont="1" applyFill="1" applyAlignment="1">
      <alignment vertical="center"/>
    </xf>
    <xf numFmtId="0" fontId="37" fillId="4" borderId="0" xfId="0" applyFont="1" applyFill="1" applyAlignment="1">
      <alignment horizontal="right" vertical="top" wrapText="1" indent="1"/>
    </xf>
    <xf numFmtId="0" fontId="39" fillId="4" borderId="0" xfId="0" applyFont="1" applyFill="1" applyAlignment="1">
      <alignment horizontal="center" vertical="center"/>
    </xf>
    <xf numFmtId="0" fontId="1" fillId="4" borderId="0" xfId="1" applyNumberFormat="1" applyFont="1" applyFill="1" applyAlignment="1">
      <alignment horizontal="left" vertical="top" wrapText="1" indent="1"/>
    </xf>
    <xf numFmtId="0" fontId="10" fillId="3" borderId="20" xfId="5" applyFont="1" applyFill="1" applyBorder="1" applyAlignment="1">
      <alignment horizontal="center" vertical="center" wrapText="1"/>
    </xf>
    <xf numFmtId="0" fontId="1" fillId="4" borderId="0" xfId="1" applyNumberFormat="1" applyFont="1" applyFill="1" applyAlignment="1">
      <alignment horizontal="left" vertical="center" wrapText="1" indent="1" readingOrder="1"/>
    </xf>
    <xf numFmtId="0" fontId="37" fillId="4" borderId="0" xfId="0" applyFont="1" applyFill="1" applyAlignment="1">
      <alignment horizontal="right" vertical="center" wrapText="1" indent="1" readingOrder="2"/>
    </xf>
    <xf numFmtId="0" fontId="8" fillId="4" borderId="0" xfId="1" applyNumberFormat="1" applyFont="1" applyFill="1" applyAlignment="1">
      <alignment horizontal="left" vertical="center" wrapText="1" indent="1"/>
    </xf>
    <xf numFmtId="3" fontId="8" fillId="3" borderId="8" xfId="8" applyNumberFormat="1" applyFont="1" applyFill="1" applyBorder="1" applyAlignment="1">
      <alignment horizontal="right" vertical="center" indent="1"/>
    </xf>
    <xf numFmtId="0" fontId="1" fillId="3" borderId="8" xfId="1" applyFont="1" applyFill="1" applyBorder="1" applyAlignment="1">
      <alignment horizontal="right" vertical="center" indent="1"/>
    </xf>
    <xf numFmtId="0" fontId="1" fillId="4" borderId="8" xfId="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0" fontId="18" fillId="3" borderId="21" xfId="9" applyFont="1" applyFill="1" applyBorder="1" applyAlignment="1">
      <alignment horizontal="center" vertical="center" wrapText="1"/>
    </xf>
    <xf numFmtId="49" fontId="6" fillId="3" borderId="19" xfId="7" applyNumberFormat="1" applyFont="1" applyFill="1" applyBorder="1" applyAlignment="1">
      <alignment horizontal="center" vertical="center" wrapText="1" readingOrder="2"/>
    </xf>
    <xf numFmtId="0" fontId="18" fillId="0" borderId="21" xfId="9" applyFont="1" applyFill="1" applyBorder="1" applyAlignment="1">
      <alignment horizontal="center" vertical="center" wrapText="1"/>
    </xf>
    <xf numFmtId="49" fontId="6" fillId="0" borderId="19" xfId="7" applyNumberFormat="1" applyFont="1" applyFill="1" applyBorder="1" applyAlignment="1">
      <alignment horizontal="center" vertical="center" wrapText="1" readingOrder="2"/>
    </xf>
    <xf numFmtId="0" fontId="6" fillId="3" borderId="19" xfId="7" applyFont="1" applyFill="1" applyBorder="1" applyAlignment="1">
      <alignment horizontal="center" vertical="center" wrapText="1" readingOrder="2"/>
    </xf>
    <xf numFmtId="0" fontId="6" fillId="0" borderId="19" xfId="7" applyFont="1" applyFill="1" applyBorder="1" applyAlignment="1">
      <alignment horizontal="center" vertical="center" wrapText="1" readingOrder="2"/>
    </xf>
    <xf numFmtId="0" fontId="6" fillId="3" borderId="19" xfId="10" applyFont="1" applyFill="1" applyBorder="1" applyAlignment="1">
      <alignment horizontal="center" vertical="center" wrapText="1"/>
    </xf>
    <xf numFmtId="0" fontId="18" fillId="3" borderId="21" xfId="10" applyFont="1" applyFill="1" applyBorder="1" applyAlignment="1">
      <alignment horizontal="center" vertical="center"/>
    </xf>
    <xf numFmtId="0" fontId="6" fillId="3" borderId="51" xfId="7" applyFont="1" applyFill="1" applyBorder="1" applyAlignment="1">
      <alignment horizontal="center" vertical="center" wrapText="1" readingOrder="2"/>
    </xf>
    <xf numFmtId="0" fontId="18" fillId="3" borderId="38" xfId="9" applyFont="1" applyFill="1" applyBorder="1" applyAlignment="1">
      <alignment horizontal="left" vertical="center" wrapText="1" indent="1"/>
    </xf>
    <xf numFmtId="0" fontId="6" fillId="3" borderId="35" xfId="7" applyFont="1" applyFill="1" applyBorder="1" applyAlignment="1">
      <alignment horizontal="center" vertical="center" wrapText="1" readingOrder="2"/>
    </xf>
    <xf numFmtId="0" fontId="18" fillId="3" borderId="37" xfId="9" applyFont="1" applyFill="1" applyBorder="1" applyAlignment="1">
      <alignment horizontal="center" vertical="center" wrapText="1"/>
    </xf>
    <xf numFmtId="0" fontId="18" fillId="3" borderId="63" xfId="9" applyFont="1" applyFill="1" applyBorder="1" applyAlignment="1">
      <alignment horizontal="center" vertical="center" wrapText="1" readingOrder="2"/>
    </xf>
    <xf numFmtId="0" fontId="9" fillId="3" borderId="20" xfId="6" applyFont="1" applyFill="1" applyBorder="1" applyAlignment="1">
      <alignment horizontal="center" vertical="center" wrapText="1"/>
    </xf>
    <xf numFmtId="3" fontId="1" fillId="0" borderId="13"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3" fontId="1" fillId="0" borderId="22" xfId="8" applyNumberFormat="1" applyFont="1" applyFill="1" applyBorder="1" applyAlignment="1">
      <alignment horizontal="right" vertical="center" indent="1"/>
    </xf>
    <xf numFmtId="3" fontId="1" fillId="0" borderId="62"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0" borderId="18"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3" fontId="1" fillId="4" borderId="61" xfId="8" applyNumberFormat="1" applyFont="1" applyFill="1" applyBorder="1" applyAlignment="1">
      <alignment horizontal="right" vertical="center" indent="1"/>
    </xf>
    <xf numFmtId="3" fontId="8" fillId="4" borderId="61" xfId="8" applyNumberFormat="1" applyFont="1" applyFill="1" applyBorder="1" applyAlignment="1">
      <alignment horizontal="right" vertical="center" indent="1"/>
    </xf>
    <xf numFmtId="0" fontId="10" fillId="3" borderId="14" xfId="9" applyFont="1" applyFill="1" applyBorder="1" applyAlignment="1">
      <alignment horizontal="left" vertical="center" wrapText="1" indent="1"/>
    </xf>
    <xf numFmtId="0" fontId="10" fillId="4" borderId="9" xfId="9" applyFont="1" applyFill="1" applyBorder="1" applyAlignment="1">
      <alignment horizontal="left" vertical="center" wrapText="1" indent="1"/>
    </xf>
    <xf numFmtId="0" fontId="10" fillId="3" borderId="18" xfId="9" applyFont="1" applyFill="1" applyBorder="1" applyAlignment="1">
      <alignment horizontal="left" vertical="center" wrapText="1" indent="1"/>
    </xf>
    <xf numFmtId="0" fontId="24" fillId="0" borderId="0" xfId="1" applyFont="1" applyAlignment="1">
      <alignment vertical="center"/>
    </xf>
    <xf numFmtId="49" fontId="8" fillId="0" borderId="6" xfId="9" applyNumberFormat="1" applyFont="1" applyFill="1" applyBorder="1" applyAlignment="1">
      <alignment horizontal="center" vertical="center" wrapText="1"/>
    </xf>
    <xf numFmtId="49" fontId="8" fillId="3" borderId="9" xfId="9" applyNumberFormat="1" applyFont="1" applyFill="1" applyBorder="1" applyAlignment="1">
      <alignment horizontal="center" vertical="center" wrapText="1"/>
    </xf>
    <xf numFmtId="49" fontId="8" fillId="3" borderId="14" xfId="9" applyNumberFormat="1" applyFont="1" applyFill="1" applyBorder="1" applyAlignment="1">
      <alignment horizontal="center" vertical="center" wrapText="1"/>
    </xf>
    <xf numFmtId="49" fontId="5" fillId="0" borderId="4" xfId="7" applyNumberFormat="1" applyFont="1" applyFill="1" applyBorder="1" applyAlignment="1">
      <alignment horizontal="center" vertical="center" wrapText="1" readingOrder="2"/>
    </xf>
    <xf numFmtId="49" fontId="5" fillId="3" borderId="7" xfId="7" applyNumberFormat="1" applyFont="1" applyFill="1" applyBorder="1" applyAlignment="1">
      <alignment horizontal="center" vertical="center" wrapText="1" readingOrder="2"/>
    </xf>
    <xf numFmtId="49" fontId="5" fillId="3" borderId="12" xfId="7" applyNumberFormat="1" applyFont="1" applyFill="1" applyBorder="1" applyAlignment="1">
      <alignment horizontal="center" vertical="center" wrapText="1" readingOrder="2"/>
    </xf>
    <xf numFmtId="3" fontId="8" fillId="3" borderId="36" xfId="8" applyNumberFormat="1" applyFont="1" applyFill="1" applyBorder="1" applyAlignment="1">
      <alignment horizontal="right" vertical="center" indent="1"/>
    </xf>
    <xf numFmtId="3" fontId="1" fillId="3" borderId="14" xfId="8" applyNumberFormat="1" applyFont="1" applyFill="1" applyBorder="1" applyAlignment="1">
      <alignment horizontal="right" vertical="center" indent="1"/>
    </xf>
    <xf numFmtId="3" fontId="1" fillId="0" borderId="60"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4" xfId="7" applyFont="1" applyFill="1" applyBorder="1" applyAlignment="1">
      <alignment horizontal="right" vertical="center" wrapText="1" indent="1" readingOrder="2"/>
    </xf>
    <xf numFmtId="0" fontId="8" fillId="4" borderId="59" xfId="7" applyFont="1" applyFill="1" applyBorder="1" applyAlignment="1">
      <alignment horizontal="right" vertical="center" wrapText="1" indent="1" readingOrder="2"/>
    </xf>
    <xf numFmtId="3" fontId="1" fillId="4" borderId="62" xfId="8" applyNumberFormat="1" applyFont="1" applyFill="1" applyBorder="1" applyAlignment="1">
      <alignment horizontal="right" vertical="center" indent="1"/>
    </xf>
    <xf numFmtId="3" fontId="8" fillId="4" borderId="62" xfId="8" applyNumberFormat="1" applyFont="1" applyFill="1" applyBorder="1" applyAlignment="1">
      <alignment horizontal="right" vertical="center" indent="1"/>
    </xf>
    <xf numFmtId="0" fontId="10" fillId="4" borderId="18" xfId="9" applyFont="1" applyFill="1" applyBorder="1" applyAlignment="1">
      <alignment horizontal="left" vertical="center" wrapText="1" indent="1"/>
    </xf>
    <xf numFmtId="3" fontId="1" fillId="0" borderId="0" xfId="1" applyNumberFormat="1" applyAlignment="1">
      <alignment horizontal="right" vertical="center" wrapText="1" readingOrder="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0" borderId="18" xfId="9" applyNumberFormat="1" applyFont="1" applyFill="1" applyBorder="1" applyAlignment="1">
      <alignment horizontal="left" vertical="center" wrapText="1" indent="1"/>
    </xf>
    <xf numFmtId="0" fontId="24" fillId="0" borderId="0" xfId="1" applyFont="1" applyBorder="1" applyAlignment="1">
      <alignment horizontal="left" vertical="center"/>
    </xf>
    <xf numFmtId="0" fontId="8" fillId="0" borderId="0" xfId="1" applyFont="1" applyAlignment="1">
      <alignment horizontal="right" vertical="center" readingOrder="2"/>
    </xf>
    <xf numFmtId="0" fontId="43" fillId="4" borderId="0" xfId="0" applyFont="1" applyFill="1" applyAlignment="1">
      <alignment horizontal="center" vertical="center" wrapText="1"/>
    </xf>
    <xf numFmtId="0" fontId="10" fillId="4" borderId="6" xfId="9" applyFont="1" applyFill="1" applyBorder="1" applyAlignment="1">
      <alignment horizontal="left" vertical="center" wrapText="1" indent="1"/>
    </xf>
    <xf numFmtId="0" fontId="10" fillId="3" borderId="60" xfId="1" applyFont="1" applyFill="1" applyBorder="1" applyAlignment="1">
      <alignment horizontal="left" vertical="center" indent="1" readingOrder="1"/>
    </xf>
    <xf numFmtId="0" fontId="18" fillId="0" borderId="56" xfId="7" applyFont="1" applyFill="1" applyBorder="1" applyAlignment="1">
      <alignment horizontal="right" vertical="center" wrapText="1" indent="1" readingOrder="2"/>
    </xf>
    <xf numFmtId="0" fontId="10" fillId="0" borderId="56" xfId="8" applyFont="1" applyFill="1" applyBorder="1" applyAlignment="1">
      <alignment horizontal="left" vertical="center" indent="1"/>
    </xf>
    <xf numFmtId="0" fontId="18" fillId="3" borderId="56" xfId="7" applyFont="1" applyFill="1" applyBorder="1" applyAlignment="1">
      <alignment horizontal="right" vertical="center" wrapText="1" indent="1" readingOrder="2"/>
    </xf>
    <xf numFmtId="0" fontId="10" fillId="3" borderId="56" xfId="8" applyFont="1" applyFill="1" applyBorder="1" applyAlignment="1">
      <alignment horizontal="left" vertical="center" indent="1"/>
    </xf>
    <xf numFmtId="0" fontId="18" fillId="0" borderId="20" xfId="7" applyFont="1" applyFill="1" applyBorder="1" applyAlignment="1">
      <alignment horizontal="right" vertical="center" wrapText="1" indent="1" readingOrder="2"/>
    </xf>
    <xf numFmtId="0" fontId="10" fillId="0" borderId="20" xfId="8" applyFont="1" applyFill="1" applyBorder="1" applyAlignment="1">
      <alignment horizontal="left" vertical="center" indent="1"/>
    </xf>
    <xf numFmtId="0" fontId="18" fillId="0" borderId="54" xfId="7" applyFont="1" applyFill="1" applyBorder="1" applyAlignment="1">
      <alignment horizontal="right" vertical="center" wrapText="1" indent="1" readingOrder="2"/>
    </xf>
    <xf numFmtId="0" fontId="10" fillId="0" borderId="54" xfId="8" applyFont="1" applyFill="1" applyBorder="1" applyAlignment="1">
      <alignment horizontal="left" vertical="center" indent="1"/>
    </xf>
    <xf numFmtId="0" fontId="8" fillId="3" borderId="5" xfId="7" applyFont="1" applyFill="1" applyBorder="1" applyAlignment="1">
      <alignment horizontal="right" vertical="center" wrapText="1" indent="1" readingOrder="2"/>
    </xf>
    <xf numFmtId="0" fontId="24" fillId="3" borderId="5" xfId="8" applyFont="1" applyFill="1" applyBorder="1" applyAlignment="1">
      <alignment horizontal="left" vertical="center" wrapText="1" indent="1"/>
    </xf>
    <xf numFmtId="0" fontId="8" fillId="0" borderId="64" xfId="7" applyFont="1" applyFill="1" applyBorder="1" applyAlignment="1">
      <alignment horizontal="right" vertical="center" wrapText="1" indent="1" readingOrder="2"/>
    </xf>
    <xf numFmtId="3" fontId="8" fillId="0" borderId="64" xfId="8" applyNumberFormat="1" applyFont="1" applyFill="1" applyBorder="1" applyAlignment="1">
      <alignment horizontal="center" vertical="center"/>
    </xf>
    <xf numFmtId="0" fontId="10" fillId="0" borderId="64" xfId="8" applyFont="1" applyFill="1" applyBorder="1" applyAlignment="1">
      <alignment horizontal="left" vertical="center" wrapText="1" indent="1"/>
    </xf>
    <xf numFmtId="0" fontId="24" fillId="0" borderId="5" xfId="8" applyFont="1" applyFill="1" applyBorder="1" applyAlignment="1">
      <alignment horizontal="left" vertical="center" wrapText="1" indent="1"/>
    </xf>
    <xf numFmtId="0" fontId="8" fillId="3" borderId="64" xfId="7" applyFont="1" applyFill="1" applyBorder="1" applyAlignment="1">
      <alignment horizontal="right" vertical="center" wrapText="1" indent="1" readingOrder="2"/>
    </xf>
    <xf numFmtId="3" fontId="8" fillId="3" borderId="64" xfId="8" applyNumberFormat="1" applyFont="1" applyFill="1" applyBorder="1" applyAlignment="1">
      <alignment horizontal="center" vertical="center"/>
    </xf>
    <xf numFmtId="0" fontId="10" fillId="3" borderId="64" xfId="8" applyFont="1" applyFill="1" applyBorder="1" applyAlignment="1">
      <alignment horizontal="left" vertical="center" wrapText="1" indent="1"/>
    </xf>
    <xf numFmtId="0" fontId="1" fillId="4" borderId="5" xfId="1" applyFont="1" applyFill="1" applyBorder="1" applyAlignment="1">
      <alignment horizontal="right" vertical="center" indent="1"/>
    </xf>
    <xf numFmtId="49" fontId="10" fillId="4" borderId="5" xfId="9" applyNumberFormat="1" applyFont="1" applyFill="1" applyBorder="1" applyAlignment="1">
      <alignment horizontal="left" vertical="center" wrapText="1" indent="1"/>
    </xf>
    <xf numFmtId="49" fontId="44" fillId="3" borderId="49" xfId="7" applyNumberFormat="1" applyFont="1" applyFill="1" applyBorder="1" applyAlignment="1">
      <alignment horizontal="right" vertical="center" wrapText="1" indent="1" readingOrder="2"/>
    </xf>
    <xf numFmtId="49" fontId="6" fillId="3" borderId="20" xfId="7" applyNumberFormat="1" applyFont="1" applyFill="1" applyBorder="1" applyAlignment="1">
      <alignment horizontal="center" vertical="center" wrapText="1" readingOrder="2"/>
    </xf>
    <xf numFmtId="0" fontId="10" fillId="0" borderId="52" xfId="9" applyFont="1" applyFill="1" applyBorder="1" applyAlignment="1">
      <alignment horizontal="left" vertical="center" wrapText="1" indent="1"/>
    </xf>
    <xf numFmtId="0" fontId="5" fillId="0" borderId="0" xfId="1" applyFont="1" applyBorder="1" applyAlignment="1">
      <alignment vertical="center"/>
    </xf>
    <xf numFmtId="49" fontId="10" fillId="3" borderId="13" xfId="9" applyNumberFormat="1" applyFont="1" applyFill="1" applyBorder="1" applyAlignment="1">
      <alignment horizontal="left" vertical="center" wrapText="1" indent="1"/>
    </xf>
    <xf numFmtId="0" fontId="1" fillId="3" borderId="13" xfId="1" applyFont="1" applyFill="1" applyBorder="1" applyAlignment="1">
      <alignment horizontal="right" vertical="center" indent="1"/>
    </xf>
    <xf numFmtId="49" fontId="44" fillId="4" borderId="49" xfId="7" applyNumberFormat="1" applyFont="1" applyFill="1" applyBorder="1" applyAlignment="1">
      <alignment horizontal="right" vertical="center" wrapText="1" indent="1" readingOrder="2"/>
    </xf>
    <xf numFmtId="3" fontId="45" fillId="4" borderId="5" xfId="8" applyNumberFormat="1" applyFont="1" applyFill="1" applyBorder="1" applyAlignment="1">
      <alignment horizontal="right" vertical="center" indent="1"/>
    </xf>
    <xf numFmtId="49" fontId="44" fillId="3" borderId="8" xfId="7" applyNumberFormat="1" applyFont="1" applyFill="1" applyBorder="1" applyAlignment="1">
      <alignment horizontal="right" vertical="center" wrapText="1" indent="1" readingOrder="2"/>
    </xf>
    <xf numFmtId="49" fontId="8" fillId="3" borderId="46" xfId="7" applyNumberFormat="1" applyFont="1" applyFill="1" applyBorder="1" applyAlignment="1">
      <alignment horizontal="right" vertical="center" wrapText="1" indent="1" readingOrder="2"/>
    </xf>
    <xf numFmtId="3" fontId="1" fillId="3" borderId="47" xfId="8" applyNumberFormat="1" applyFont="1" applyFill="1" applyBorder="1" applyAlignment="1">
      <alignment horizontal="right" vertical="center" indent="1"/>
    </xf>
    <xf numFmtId="3" fontId="8" fillId="3" borderId="47" xfId="8" applyNumberFormat="1" applyFont="1" applyFill="1" applyBorder="1" applyAlignment="1">
      <alignment horizontal="right" vertical="center" indent="1"/>
    </xf>
    <xf numFmtId="49" fontId="10" fillId="3" borderId="47" xfId="9" applyNumberFormat="1" applyFont="1" applyFill="1" applyBorder="1" applyAlignment="1">
      <alignment horizontal="left" vertical="center" wrapText="1" indent="1"/>
    </xf>
    <xf numFmtId="0" fontId="18" fillId="3" borderId="21" xfId="9" applyFont="1" applyFill="1" applyBorder="1" applyAlignment="1">
      <alignment horizontal="center" vertical="center" wrapText="1" readingOrder="2"/>
    </xf>
    <xf numFmtId="49" fontId="8" fillId="3" borderId="59" xfId="7" applyNumberFormat="1" applyFont="1" applyFill="1" applyBorder="1" applyAlignment="1">
      <alignment horizontal="right" vertical="center" wrapText="1" indent="1" readingOrder="2"/>
    </xf>
    <xf numFmtId="49" fontId="10" fillId="3" borderId="22" xfId="9" applyNumberFormat="1" applyFont="1" applyFill="1" applyBorder="1" applyAlignment="1">
      <alignment horizontal="left" vertical="center" wrapText="1" indent="1"/>
    </xf>
    <xf numFmtId="49" fontId="6" fillId="4" borderId="19" xfId="7" applyNumberFormat="1" applyFont="1" applyFill="1" applyBorder="1" applyAlignment="1">
      <alignment horizontal="center" vertical="center" wrapText="1" readingOrder="2"/>
    </xf>
    <xf numFmtId="3" fontId="8" fillId="4" borderId="20" xfId="8" applyNumberFormat="1" applyFont="1" applyFill="1" applyBorder="1" applyAlignment="1">
      <alignment horizontal="right" vertical="center" indent="1"/>
    </xf>
    <xf numFmtId="0" fontId="18" fillId="4" borderId="21" xfId="9" applyFont="1" applyFill="1" applyBorder="1" applyAlignment="1">
      <alignment horizontal="center" vertical="center" wrapText="1"/>
    </xf>
    <xf numFmtId="3" fontId="1" fillId="4" borderId="0" xfId="1" applyNumberFormat="1" applyFill="1" applyAlignment="1">
      <alignment horizontal="center" vertical="center"/>
    </xf>
    <xf numFmtId="0" fontId="8" fillId="4" borderId="0" xfId="1" applyFont="1" applyFill="1" applyAlignment="1">
      <alignment vertical="center"/>
    </xf>
    <xf numFmtId="0" fontId="24" fillId="4" borderId="0" xfId="1" applyFont="1" applyFill="1" applyAlignment="1">
      <alignment vertical="center"/>
    </xf>
    <xf numFmtId="0" fontId="1" fillId="4" borderId="0" xfId="1" applyFill="1" applyAlignment="1">
      <alignment horizontal="right" vertical="center" readingOrder="2"/>
    </xf>
    <xf numFmtId="0" fontId="1" fillId="4" borderId="0" xfId="1" applyFill="1" applyAlignment="1">
      <alignment horizontal="center" vertical="center"/>
    </xf>
    <xf numFmtId="0" fontId="24" fillId="4" borderId="0" xfId="1" applyFont="1" applyFill="1" applyAlignment="1">
      <alignment vertical="center" readingOrder="1"/>
    </xf>
    <xf numFmtId="0" fontId="1" fillId="0" borderId="0" xfId="1" applyAlignment="1">
      <alignment horizontal="right" vertical="center" readingOrder="2"/>
    </xf>
    <xf numFmtId="0" fontId="1" fillId="0" borderId="11" xfId="1" applyFont="1" applyBorder="1" applyAlignment="1">
      <alignment horizontal="right" vertical="center" readingOrder="2"/>
    </xf>
    <xf numFmtId="3" fontId="1" fillId="3" borderId="5" xfId="8" applyNumberFormat="1" applyFont="1" applyFill="1" applyBorder="1" applyAlignment="1">
      <alignment horizontal="center" vertical="center"/>
    </xf>
    <xf numFmtId="3" fontId="1" fillId="0" borderId="8" xfId="8" applyNumberFormat="1" applyFont="1" applyFill="1" applyBorder="1" applyAlignment="1">
      <alignment horizontal="center" vertical="center"/>
    </xf>
    <xf numFmtId="3" fontId="1" fillId="3" borderId="8" xfId="8" applyNumberFormat="1" applyFont="1" applyFill="1" applyBorder="1" applyAlignment="1">
      <alignment horizontal="center" vertical="center"/>
    </xf>
    <xf numFmtId="3" fontId="1" fillId="0" borderId="13" xfId="8" applyNumberFormat="1" applyFont="1" applyFill="1" applyBorder="1" applyAlignment="1">
      <alignment horizontal="center" vertical="center"/>
    </xf>
    <xf numFmtId="0" fontId="8" fillId="4" borderId="30" xfId="12" applyFont="1" applyFill="1" applyBorder="1" applyAlignment="1">
      <alignment horizontal="right" vertical="center" wrapText="1" indent="1"/>
    </xf>
    <xf numFmtId="0" fontId="8" fillId="3" borderId="20" xfId="5" applyFont="1" applyFill="1" applyBorder="1" applyAlignment="1">
      <alignment horizontal="center" vertical="center" wrapText="1"/>
    </xf>
    <xf numFmtId="0" fontId="8" fillId="4" borderId="19" xfId="7" applyFont="1" applyFill="1" applyBorder="1" applyAlignment="1">
      <alignment horizontal="center" vertical="center" wrapText="1" readingOrder="2"/>
    </xf>
    <xf numFmtId="3" fontId="8" fillId="4" borderId="20" xfId="8" applyNumberFormat="1" applyFont="1" applyFill="1" applyBorder="1" applyAlignment="1">
      <alignment horizontal="center" vertical="center"/>
    </xf>
    <xf numFmtId="0" fontId="8" fillId="4" borderId="21" xfId="9" applyFont="1" applyFill="1" applyBorder="1" applyAlignment="1">
      <alignment horizontal="center" vertical="center" wrapTex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0" borderId="35" xfId="10"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6" xfId="10" applyFont="1" applyFill="1" applyBorder="1" applyAlignment="1">
      <alignment horizontal="center" vertical="center"/>
    </xf>
    <xf numFmtId="0" fontId="8" fillId="0" borderId="37" xfId="10" applyFont="1" applyFill="1" applyBorder="1" applyAlignment="1">
      <alignment horizontal="center" vertical="center"/>
    </xf>
    <xf numFmtId="1" fontId="5" fillId="3" borderId="35" xfId="4" applyFont="1" applyFill="1" applyBorder="1" applyAlignment="1">
      <alignment horizontal="center" vertical="center"/>
    </xf>
    <xf numFmtId="1" fontId="6" fillId="3" borderId="36" xfId="4" applyFont="1" applyFill="1" applyBorder="1" applyAlignment="1">
      <alignment horizontal="center" vertical="center"/>
    </xf>
    <xf numFmtId="0" fontId="8" fillId="3" borderId="36" xfId="5" applyFont="1" applyFill="1" applyBorder="1" applyAlignment="1">
      <alignment horizontal="center" vertical="center"/>
    </xf>
    <xf numFmtId="0" fontId="8" fillId="3" borderId="37" xfId="6" applyFont="1" applyFill="1" applyBorder="1" applyAlignment="1">
      <alignment horizontal="center" vertical="center" wrapText="1"/>
    </xf>
    <xf numFmtId="0" fontId="8" fillId="3" borderId="36" xfId="5" applyFont="1" applyFill="1" applyBorder="1" applyAlignment="1">
      <alignment horizontal="center" vertical="center" wrapText="1"/>
    </xf>
    <xf numFmtId="0" fontId="8" fillId="0" borderId="39" xfId="9" applyFont="1" applyFill="1" applyBorder="1" applyAlignment="1">
      <alignment horizontal="center" vertical="top" wrapText="1"/>
    </xf>
    <xf numFmtId="0" fontId="8" fillId="0" borderId="18" xfId="9" applyFont="1" applyFill="1" applyBorder="1" applyAlignment="1">
      <alignment horizontal="center" vertical="top" wrapText="1"/>
    </xf>
    <xf numFmtId="0" fontId="8" fillId="0" borderId="6" xfId="9" applyFont="1" applyFill="1" applyBorder="1" applyAlignment="1">
      <alignment horizontal="center" vertical="top" wrapText="1"/>
    </xf>
    <xf numFmtId="0" fontId="8" fillId="0" borderId="65" xfId="7" applyFont="1" applyFill="1" applyBorder="1" applyAlignment="1">
      <alignment horizontal="center" vertical="top" wrapText="1" readingOrder="2"/>
    </xf>
    <xf numFmtId="0" fontId="8" fillId="0" borderId="49" xfId="7" applyFont="1" applyFill="1" applyBorder="1" applyAlignment="1">
      <alignment horizontal="center" vertical="top" wrapText="1" readingOrder="2"/>
    </xf>
    <xf numFmtId="0" fontId="8" fillId="0" borderId="4" xfId="7" applyFont="1" applyFill="1" applyBorder="1" applyAlignment="1">
      <alignment horizontal="center" vertical="top" wrapText="1" readingOrder="2"/>
    </xf>
    <xf numFmtId="0" fontId="8" fillId="3" borderId="7" xfId="7" applyFont="1" applyFill="1" applyBorder="1" applyAlignment="1">
      <alignment horizontal="center" vertical="top" wrapText="1" readingOrder="2"/>
    </xf>
    <xf numFmtId="0" fontId="8" fillId="3" borderId="9" xfId="9" applyFont="1" applyFill="1" applyBorder="1" applyAlignment="1">
      <alignment horizontal="center" vertical="top" wrapText="1"/>
    </xf>
    <xf numFmtId="0" fontId="8" fillId="0" borderId="7" xfId="7" applyFont="1" applyFill="1" applyBorder="1" applyAlignment="1">
      <alignment horizontal="center" vertical="top" wrapText="1" readingOrder="2"/>
    </xf>
    <xf numFmtId="0" fontId="8" fillId="0" borderId="9" xfId="9" applyFont="1" applyFill="1" applyBorder="1" applyAlignment="1">
      <alignment horizontal="center" vertical="top" wrapText="1"/>
    </xf>
    <xf numFmtId="0" fontId="8" fillId="3" borderId="48" xfId="9" applyFont="1" applyFill="1" applyBorder="1" applyAlignment="1">
      <alignment horizontal="center" vertical="top" wrapText="1"/>
    </xf>
    <xf numFmtId="0" fontId="8" fillId="3" borderId="46" xfId="7" applyFont="1" applyFill="1" applyBorder="1" applyAlignment="1">
      <alignment horizontal="center" vertical="top"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4" borderId="39" xfId="7" applyFont="1" applyFill="1" applyBorder="1" applyAlignment="1">
      <alignment horizontal="center" vertical="center" wrapText="1" readingOrder="2"/>
    </xf>
    <xf numFmtId="0" fontId="8" fillId="4" borderId="18" xfId="7"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0"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3" xfId="12" applyFont="1" applyFill="1" applyBorder="1" applyAlignment="1">
      <alignment horizontal="center" vertical="center" wrapText="1"/>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xf>
    <xf numFmtId="0" fontId="8" fillId="3" borderId="21" xfId="5" applyFont="1" applyFill="1" applyBorder="1" applyAlignment="1">
      <alignment horizontal="center" vertical="center" wrapText="1"/>
    </xf>
    <xf numFmtId="0" fontId="8" fillId="3" borderId="55"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0" xfId="4" applyFont="1" applyFill="1" applyBorder="1" applyAlignment="1">
      <alignment horizontal="center" vertical="center"/>
    </xf>
    <xf numFmtId="1" fontId="9" fillId="3" borderId="49" xfId="4" applyFont="1" applyFill="1" applyBorder="1" applyAlignment="1">
      <alignment horizontal="center" vertical="center"/>
    </xf>
    <xf numFmtId="1" fontId="9" fillId="3" borderId="51" xfId="4" applyFont="1" applyFill="1" applyBorder="1" applyAlignment="1">
      <alignment horizontal="center" vertical="center"/>
    </xf>
    <xf numFmtId="0" fontId="8" fillId="3" borderId="55" xfId="5" applyFont="1" applyFill="1" applyBorder="1" applyAlignment="1">
      <alignment horizontal="center" vertical="center"/>
    </xf>
    <xf numFmtId="0" fontId="8" fillId="3" borderId="19" xfId="5" applyFont="1" applyFill="1" applyBorder="1" applyAlignment="1">
      <alignment horizontal="center" vertical="center"/>
    </xf>
    <xf numFmtId="0" fontId="33" fillId="3" borderId="52"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8" xfId="6" applyFont="1" applyFill="1" applyBorder="1" applyAlignment="1">
      <alignment horizontal="center" vertical="center" wrapText="1"/>
    </xf>
    <xf numFmtId="0" fontId="24" fillId="0" borderId="0" xfId="1" applyFont="1" applyBorder="1" applyAlignment="1">
      <alignment horizontal="left" vertical="center"/>
    </xf>
    <xf numFmtId="0" fontId="24" fillId="0" borderId="11" xfId="1" applyFont="1" applyBorder="1" applyAlignment="1">
      <alignment horizontal="left" vertical="center"/>
    </xf>
    <xf numFmtId="0" fontId="7" fillId="0" borderId="11" xfId="1" applyFont="1" applyBorder="1" applyAlignment="1">
      <alignment horizontal="right" vertical="center" readingOrder="2"/>
    </xf>
    <xf numFmtId="0" fontId="7" fillId="0" borderId="11" xfId="1" applyFont="1" applyBorder="1" applyAlignment="1">
      <alignment horizontal="right" vertical="center" wrapText="1" readingOrder="2"/>
    </xf>
    <xf numFmtId="0" fontId="24" fillId="0" borderId="11" xfId="1" applyFont="1" applyBorder="1" applyAlignment="1">
      <alignment horizontal="left" vertical="center" wrapText="1"/>
    </xf>
    <xf numFmtId="0" fontId="8" fillId="3" borderId="11" xfId="5" applyFont="1" applyFill="1" applyBorder="1" applyAlignment="1">
      <alignment horizontal="center" vertical="center" wrapText="1"/>
    </xf>
    <xf numFmtId="0" fontId="8" fillId="3" borderId="50" xfId="5" applyFont="1" applyFill="1" applyBorder="1" applyAlignment="1">
      <alignment horizontal="center" vertical="center" wrapText="1"/>
    </xf>
    <xf numFmtId="0" fontId="3" fillId="4" borderId="0" xfId="2" applyFont="1" applyFill="1" applyAlignment="1">
      <alignment horizontal="center" vertical="center" wrapText="1"/>
    </xf>
    <xf numFmtId="1" fontId="5" fillId="3" borderId="57" xfId="4" applyFont="1" applyFill="1" applyBorder="1" applyAlignment="1">
      <alignment horizontal="center" vertical="center"/>
    </xf>
    <xf numFmtId="1" fontId="5" fillId="3" borderId="59" xfId="4" applyFont="1" applyFill="1" applyBorder="1" applyAlignment="1">
      <alignment horizontal="center" vertical="center"/>
    </xf>
    <xf numFmtId="0" fontId="8" fillId="3" borderId="58" xfId="6" applyFont="1" applyFill="1" applyBorder="1" applyAlignment="1">
      <alignment horizontal="center" vertical="center" wrapText="1"/>
    </xf>
    <xf numFmtId="0" fontId="8" fillId="3" borderId="60" xfId="6" applyFont="1" applyFill="1" applyBorder="1" applyAlignment="1">
      <alignment horizontal="center" vertical="center" wrapText="1"/>
    </xf>
    <xf numFmtId="0" fontId="18" fillId="0" borderId="0" xfId="1" applyFont="1" applyAlignment="1">
      <alignment horizontal="left" vertical="center" wrapText="1"/>
    </xf>
    <xf numFmtId="1" fontId="5" fillId="3" borderId="7" xfId="4" applyFont="1" applyFill="1" applyBorder="1" applyAlignment="1">
      <alignment horizontal="center" vertical="center"/>
    </xf>
    <xf numFmtId="0" fontId="8" fillId="3" borderId="62" xfId="5" applyFont="1" applyFill="1" applyBorder="1" applyAlignment="1">
      <alignment horizontal="center" vertical="center"/>
    </xf>
    <xf numFmtId="0" fontId="8" fillId="3" borderId="9" xfId="6" applyFont="1" applyFill="1" applyBorder="1" applyAlignment="1">
      <alignment horizontal="center" vertical="center" wrapText="1"/>
    </xf>
    <xf numFmtId="0" fontId="7" fillId="0" borderId="0" xfId="1" applyFont="1" applyBorder="1" applyAlignment="1">
      <alignment horizontal="right" vertical="center" wrapText="1" readingOrder="2"/>
    </xf>
    <xf numFmtId="0" fontId="24" fillId="0" borderId="0" xfId="1" applyFont="1" applyAlignment="1">
      <alignment horizontal="left" vertical="center" wrapText="1"/>
    </xf>
    <xf numFmtId="0" fontId="24" fillId="0" borderId="11" xfId="1" applyFont="1" applyBorder="1" applyAlignment="1">
      <alignment horizontal="left" vertical="center" wrapText="1" readingOrder="1"/>
    </xf>
    <xf numFmtId="0" fontId="3" fillId="4" borderId="0" xfId="2" applyFont="1" applyFill="1" applyAlignment="1">
      <alignment horizontal="center" vertical="center" wrapText="1" readingOrder="2"/>
    </xf>
    <xf numFmtId="0" fontId="8" fillId="0" borderId="0" xfId="1" applyFont="1" applyBorder="1" applyAlignment="1">
      <alignment horizontal="right" vertical="center" wrapText="1"/>
    </xf>
    <xf numFmtId="0" fontId="24" fillId="0" borderId="0" xfId="1" applyFont="1" applyBorder="1" applyAlignment="1">
      <alignment horizontal="left" vertical="center" wrapText="1"/>
    </xf>
    <xf numFmtId="0" fontId="7" fillId="0" borderId="11" xfId="1" applyFont="1" applyBorder="1" applyAlignment="1">
      <alignment horizontal="right" vertical="center" wrapText="1"/>
    </xf>
    <xf numFmtId="0" fontId="3" fillId="4" borderId="0" xfId="3" applyFont="1" applyFill="1" applyAlignment="1">
      <alignment horizontal="center" vertical="center" readingOrder="2"/>
    </xf>
    <xf numFmtId="0" fontId="8" fillId="3" borderId="52" xfId="5" applyFont="1" applyFill="1" applyBorder="1" applyAlignment="1">
      <alignment horizontal="center" vertical="center"/>
    </xf>
  </cellXfs>
  <cellStyles count="31">
    <cellStyle name="H1" xfId="2"/>
    <cellStyle name="H1 2" xfId="28"/>
    <cellStyle name="H2" xfId="3"/>
    <cellStyle name="H2 2" xfId="29"/>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2 3" xfId="30"/>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2.xml"/><Relationship Id="rId21" Type="http://schemas.openxmlformats.org/officeDocument/2006/relationships/worksheet" Target="worksheets/sheet18.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ديسمبر 2020</a:t>
            </a:r>
            <a:endParaRPr lang="en-US" sz="1400">
              <a:effectLst/>
            </a:endParaRPr>
          </a:p>
          <a:p>
            <a:pPr>
              <a:defRPr/>
            </a:pPr>
            <a:r>
              <a:rPr lang="en-US" sz="1200" b="1">
                <a:effectLst/>
                <a:latin typeface="Arial" panose="020B0604020202020204" pitchFamily="34" charset="0"/>
                <a:cs typeface="Arial" panose="020B0604020202020204" pitchFamily="34" charset="0"/>
              </a:rPr>
              <a:t>PEOPLE WITH DIFFICULTIES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DECEMBER</a:t>
            </a:r>
            <a:r>
              <a:rPr lang="en-US" sz="1200" baseline="0">
                <a:effectLst/>
                <a:latin typeface="Arial" panose="020B0604020202020204" pitchFamily="34" charset="0"/>
                <a:cs typeface="Arial" panose="020B0604020202020204" pitchFamily="34" charset="0"/>
              </a:rPr>
              <a:t> </a:t>
            </a:r>
            <a:r>
              <a:rPr lang="en-US" sz="1200">
                <a:effectLst/>
                <a:latin typeface="Arial" panose="020B0604020202020204" pitchFamily="34" charset="0"/>
                <a:cs typeface="Arial" panose="020B0604020202020204" pitchFamily="34" charset="0"/>
              </a:rPr>
              <a:t>2020</a:t>
            </a:r>
            <a:endParaRPr lang="en-US" sz="1200">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'178'!$B$21</c:f>
              <c:strCache>
                <c:ptCount val="1"/>
                <c:pt idx="0">
                  <c:v>Qatari   قطري</c:v>
                </c:pt>
              </c:strCache>
            </c:strRef>
          </c:tx>
          <c:spPr>
            <a:solidFill>
              <a:srgbClr val="993366"/>
            </a:solidFill>
            <a:ln w="28575">
              <a:noFill/>
            </a:ln>
          </c:spPr>
          <c:invertIfNegative val="0"/>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'178'!$B$22:$B$29</c:f>
              <c:numCache>
                <c:formatCode>#,##0</c:formatCode>
                <c:ptCount val="8"/>
                <c:pt idx="0">
                  <c:v>1512</c:v>
                </c:pt>
                <c:pt idx="1">
                  <c:v>3550</c:v>
                </c:pt>
                <c:pt idx="2">
                  <c:v>629</c:v>
                </c:pt>
                <c:pt idx="3">
                  <c:v>758</c:v>
                </c:pt>
                <c:pt idx="4">
                  <c:v>245</c:v>
                </c:pt>
                <c:pt idx="5">
                  <c:v>36</c:v>
                </c:pt>
                <c:pt idx="6">
                  <c:v>678</c:v>
                </c:pt>
                <c:pt idx="7">
                  <c:v>154</c:v>
                </c:pt>
              </c:numCache>
            </c:numRef>
          </c:val>
          <c:extLst xmlns:c16r2="http://schemas.microsoft.com/office/drawing/2015/06/chart">
            <c:ext xmlns:c16="http://schemas.microsoft.com/office/drawing/2014/chart" uri="{C3380CC4-5D6E-409C-BE32-E72D297353CC}">
              <c16:uniqueId val="{00000000-BB4B-492C-921A-DBEDD1C9C76E}"/>
            </c:ext>
          </c:extLst>
        </c:ser>
        <c:ser>
          <c:idx val="1"/>
          <c:order val="1"/>
          <c:tx>
            <c:strRef>
              <c:f>'178'!$C$21</c:f>
              <c:strCache>
                <c:ptCount val="1"/>
                <c:pt idx="0">
                  <c:v>Non- Qatari   غير قطري </c:v>
                </c:pt>
              </c:strCache>
            </c:strRef>
          </c:tx>
          <c:spPr>
            <a:solidFill>
              <a:schemeClr val="bg1">
                <a:lumMod val="75000"/>
              </a:schemeClr>
            </a:solidFill>
            <a:ln w="28575">
              <a:noFill/>
            </a:ln>
          </c:spPr>
          <c:invertIfNegative val="0"/>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'178'!$C$22:$C$29</c:f>
              <c:numCache>
                <c:formatCode>#,##0</c:formatCode>
                <c:ptCount val="8"/>
                <c:pt idx="0">
                  <c:v>4297</c:v>
                </c:pt>
                <c:pt idx="1">
                  <c:v>3653</c:v>
                </c:pt>
                <c:pt idx="2">
                  <c:v>1208</c:v>
                </c:pt>
                <c:pt idx="3">
                  <c:v>614</c:v>
                </c:pt>
                <c:pt idx="4">
                  <c:v>439</c:v>
                </c:pt>
                <c:pt idx="5">
                  <c:v>35</c:v>
                </c:pt>
                <c:pt idx="6">
                  <c:v>452</c:v>
                </c:pt>
                <c:pt idx="7">
                  <c:v>100</c:v>
                </c:pt>
              </c:numCache>
            </c:numRef>
          </c:val>
          <c:extLst xmlns:c16r2="http://schemas.microsoft.com/office/drawing/2015/06/char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11835392"/>
        <c:axId val="111841280"/>
      </c:barChart>
      <c:catAx>
        <c:axId val="111835392"/>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11841280"/>
        <c:crosses val="autoZero"/>
        <c:auto val="1"/>
        <c:lblAlgn val="ctr"/>
        <c:lblOffset val="100"/>
        <c:noMultiLvlLbl val="0"/>
      </c:catAx>
      <c:valAx>
        <c:axId val="111841280"/>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11835392"/>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a:t>
            </a:r>
            <a:r>
              <a:rPr lang="en-US" sz="1200" b="1" baseline="0">
                <a:latin typeface="Arial" pitchFamily="34" charset="0"/>
                <a:cs typeface="Arial" pitchFamily="34" charset="0"/>
              </a:rPr>
              <a:t> </a:t>
            </a:r>
            <a:r>
              <a:rPr lang="en-US" sz="1200" b="1">
                <a:latin typeface="Arial" pitchFamily="34" charset="0"/>
                <a:cs typeface="Arial" pitchFamily="34" charset="0"/>
              </a:rPr>
              <a:t>&amp; TYPE OF DISIBALITY</a:t>
            </a:r>
          </a:p>
          <a:p>
            <a:pPr>
              <a:defRPr sz="1400"/>
            </a:pPr>
            <a:r>
              <a:rPr lang="en-US" sz="1200" b="1">
                <a:latin typeface="Arial" pitchFamily="34" charset="0"/>
                <a:cs typeface="Arial" pitchFamily="34" charset="0"/>
              </a:rPr>
              <a:t>2020</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70434003233560516"/>
          <c:h val="0.70261753083161105"/>
        </c:manualLayout>
      </c:layout>
      <c:barChart>
        <c:barDir val="bar"/>
        <c:grouping val="clustered"/>
        <c:varyColors val="0"/>
        <c:ser>
          <c:idx val="1"/>
          <c:order val="0"/>
          <c:tx>
            <c:strRef>
              <c:f>'188'!$C$27</c:f>
              <c:strCache>
                <c:ptCount val="1"/>
                <c:pt idx="0">
                  <c:v>Non-Qataris   غير قطريين</c:v>
                </c:pt>
              </c:strCache>
            </c:strRef>
          </c:tx>
          <c:spPr>
            <a:solidFill>
              <a:schemeClr val="bg1">
                <a:lumMod val="75000"/>
              </a:schemeClr>
            </a:solidFill>
          </c:spPr>
          <c:invertIfNegative val="0"/>
          <c:dLbls>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'188'!$C$28:$C$38</c:f>
              <c:numCache>
                <c:formatCode>#,##0</c:formatCode>
                <c:ptCount val="11"/>
                <c:pt idx="0">
                  <c:v>53</c:v>
                </c:pt>
                <c:pt idx="1">
                  <c:v>4</c:v>
                </c:pt>
                <c:pt idx="2">
                  <c:v>143</c:v>
                </c:pt>
                <c:pt idx="3">
                  <c:v>41</c:v>
                </c:pt>
                <c:pt idx="4">
                  <c:v>866</c:v>
                </c:pt>
                <c:pt idx="5">
                  <c:v>401</c:v>
                </c:pt>
                <c:pt idx="6">
                  <c:v>643</c:v>
                </c:pt>
                <c:pt idx="7">
                  <c:v>496</c:v>
                </c:pt>
                <c:pt idx="8">
                  <c:v>660</c:v>
                </c:pt>
                <c:pt idx="9">
                  <c:v>1378</c:v>
                </c:pt>
                <c:pt idx="10">
                  <c:v>940</c:v>
                </c:pt>
              </c:numCache>
            </c:numRef>
          </c:val>
          <c:extLst xmlns:c16r2="http://schemas.microsoft.com/office/drawing/2015/06/chart">
            <c:ext xmlns:c16="http://schemas.microsoft.com/office/drawing/2014/chart" uri="{C3380CC4-5D6E-409C-BE32-E72D297353CC}">
              <c16:uniqueId val="{00000000-F143-4278-9B84-68A88CA90F03}"/>
            </c:ext>
          </c:extLst>
        </c:ser>
        <c:ser>
          <c:idx val="0"/>
          <c:order val="1"/>
          <c:tx>
            <c:strRef>
              <c:f>'188'!$B$27</c:f>
              <c:strCache>
                <c:ptCount val="1"/>
                <c:pt idx="0">
                  <c:v>Qataris   قطريون</c:v>
                </c:pt>
              </c:strCache>
            </c:strRef>
          </c:tx>
          <c:spPr>
            <a:solidFill>
              <a:srgbClr val="993366"/>
            </a:solidFill>
          </c:spPr>
          <c:invertIfNegative val="0"/>
          <c:dLbls>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'188'!$B$28:$B$38</c:f>
              <c:numCache>
                <c:formatCode>#,##0</c:formatCode>
                <c:ptCount val="11"/>
                <c:pt idx="0">
                  <c:v>105</c:v>
                </c:pt>
                <c:pt idx="1">
                  <c:v>19</c:v>
                </c:pt>
                <c:pt idx="2">
                  <c:v>124</c:v>
                </c:pt>
                <c:pt idx="3">
                  <c:v>50</c:v>
                </c:pt>
                <c:pt idx="4">
                  <c:v>599</c:v>
                </c:pt>
                <c:pt idx="5">
                  <c:v>347</c:v>
                </c:pt>
                <c:pt idx="6">
                  <c:v>492</c:v>
                </c:pt>
                <c:pt idx="7">
                  <c:v>699</c:v>
                </c:pt>
                <c:pt idx="8">
                  <c:v>919</c:v>
                </c:pt>
                <c:pt idx="9">
                  <c:v>1502</c:v>
                </c:pt>
                <c:pt idx="10">
                  <c:v>1430</c:v>
                </c:pt>
              </c:numCache>
            </c:numRef>
          </c:val>
          <c:extLst xmlns:c16r2="http://schemas.microsoft.com/office/drawing/2015/06/chart">
            <c:ext xmlns:c16="http://schemas.microsoft.com/office/drawing/2014/chart" uri="{C3380CC4-5D6E-409C-BE32-E72D297353CC}">
              <c16:uniqueId val="{00000001-F143-4278-9B84-68A88CA90F03}"/>
            </c:ext>
          </c:extLst>
        </c:ser>
        <c:dLbls>
          <c:dLblPos val="outEnd"/>
          <c:showLegendKey val="0"/>
          <c:showVal val="1"/>
          <c:showCatName val="0"/>
          <c:showSerName val="0"/>
          <c:showPercent val="0"/>
          <c:showBubbleSize val="0"/>
        </c:dLbls>
        <c:gapWidth val="91"/>
        <c:axId val="112953984"/>
        <c:axId val="112968064"/>
      </c:barChart>
      <c:catAx>
        <c:axId val="112953984"/>
        <c:scaling>
          <c:orientation val="minMax"/>
        </c:scaling>
        <c:delete val="0"/>
        <c:axPos val="l"/>
        <c:majorGridlines>
          <c:spPr>
            <a:ln w="15875">
              <a:solidFill>
                <a:schemeClr val="bg1">
                  <a:lumMod val="85000"/>
                </a:schemeClr>
              </a:solidFill>
            </a:ln>
          </c:spPr>
        </c:majorGridlines>
        <c:numFmt formatCode="General" sourceLinked="0"/>
        <c:majorTickMark val="none"/>
        <c:minorTickMark val="none"/>
        <c:tickLblPos val="nextTo"/>
        <c:txPr>
          <a:bodyPr/>
          <a:lstStyle/>
          <a:p>
            <a:pPr>
              <a:defRPr sz="900">
                <a:latin typeface="Arial" pitchFamily="34" charset="0"/>
                <a:cs typeface="Arial" pitchFamily="34" charset="0"/>
              </a:defRPr>
            </a:pPr>
            <a:endParaRPr lang="en-US"/>
          </a:p>
        </c:txPr>
        <c:crossAx val="112968064"/>
        <c:crosses val="autoZero"/>
        <c:auto val="1"/>
        <c:lblAlgn val="r"/>
        <c:lblOffset val="100"/>
        <c:noMultiLvlLbl val="0"/>
      </c:catAx>
      <c:valAx>
        <c:axId val="112968064"/>
        <c:scaling>
          <c:orientation val="minMax"/>
        </c:scaling>
        <c:delete val="0"/>
        <c:axPos val="b"/>
        <c:majorGridlines>
          <c:spPr>
            <a:ln w="15875">
              <a:solidFill>
                <a:schemeClr val="bg1">
                  <a:lumMod val="85000"/>
                </a:schemeClr>
              </a:solidFill>
            </a:ln>
          </c:spPr>
        </c:majorGridlines>
        <c:title>
          <c:tx>
            <c:rich>
              <a:bodyPr/>
              <a:lstStyle/>
              <a:p>
                <a:pPr rtl="1">
                  <a:defRPr sz="900" b="1">
                    <a:cs typeface="+mn-cs"/>
                  </a:defRPr>
                </a:pPr>
                <a:r>
                  <a:rPr lang="ar-QA" sz="900" b="1">
                    <a:cs typeface="+mn-cs"/>
                  </a:rPr>
                  <a:t>العدد</a:t>
                </a:r>
                <a:r>
                  <a:rPr lang="ar-QA" sz="900" b="1" baseline="0">
                    <a:cs typeface="+mn-cs"/>
                  </a:rPr>
                  <a:t> </a:t>
                </a:r>
                <a:r>
                  <a:rPr lang="en-US" sz="900" b="1" baseline="0">
                    <a:latin typeface="Arial" panose="020B0604020202020204" pitchFamily="34" charset="0"/>
                    <a:cs typeface="Arial" panose="020B0604020202020204" pitchFamily="34" charset="0"/>
                  </a:rPr>
                  <a:t>Number</a:t>
                </a:r>
                <a:endParaRPr lang="en-US" sz="900" b="1">
                  <a:latin typeface="Arial" panose="020B0604020202020204" pitchFamily="34" charset="0"/>
                  <a:cs typeface="Arial" panose="020B0604020202020204" pitchFamily="34" charset="0"/>
                </a:endParaRPr>
              </a:p>
            </c:rich>
          </c:tx>
          <c:layout>
            <c:manualLayout>
              <c:xMode val="edge"/>
              <c:yMode val="edge"/>
              <c:x val="0.56800823393034516"/>
              <c:y val="0.94828011368864906"/>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en-US"/>
          </a:p>
        </c:txPr>
        <c:crossAx val="112953984"/>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2020</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'190'!$B$26</c:f>
              <c:strCache>
                <c:ptCount val="1"/>
                <c:pt idx="0">
                  <c:v>Qataris   قطريون</c:v>
                </c:pt>
              </c:strCache>
            </c:strRef>
          </c:tx>
          <c:spPr>
            <a:solidFill>
              <a:srgbClr val="993366"/>
            </a:solidFill>
            <a:ln>
              <a:noFill/>
            </a:ln>
          </c:spPr>
          <c:invertIfNegative val="0"/>
          <c:dLbls>
            <c:dLbl>
              <c:idx val="0"/>
              <c:layout>
                <c:manualLayout>
                  <c:x val="-5.461847596819312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A7D-4810-90EF-85040CB51CAD}"/>
                </c:ext>
              </c:extLst>
            </c:dLbl>
            <c:dLbl>
              <c:idx val="1"/>
              <c:layout>
                <c:manualLayout>
                  <c:x val="-8.1927713952289691E-3"/>
                  <c:y val="3.819400322405998E-1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A7D-4810-90EF-85040CB51CAD}"/>
                </c:ext>
              </c:extLst>
            </c:dLbl>
            <c:dLbl>
              <c:idx val="2"/>
              <c:layout>
                <c:manualLayout>
                  <c:x val="-9.5582332944337718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A7D-4810-90EF-85040CB51CAD}"/>
                </c:ext>
              </c:extLst>
            </c:dLbl>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'190'!$B$27:$B$40</c:f>
              <c:numCache>
                <c:formatCode>#,##0</c:formatCode>
                <c:ptCount val="14"/>
                <c:pt idx="0">
                  <c:v>218</c:v>
                </c:pt>
                <c:pt idx="1">
                  <c:v>880</c:v>
                </c:pt>
                <c:pt idx="2">
                  <c:v>843</c:v>
                </c:pt>
                <c:pt idx="3">
                  <c:v>748</c:v>
                </c:pt>
                <c:pt idx="4">
                  <c:v>606</c:v>
                </c:pt>
                <c:pt idx="5">
                  <c:v>527</c:v>
                </c:pt>
                <c:pt idx="6">
                  <c:v>477</c:v>
                </c:pt>
                <c:pt idx="7">
                  <c:v>378</c:v>
                </c:pt>
                <c:pt idx="8">
                  <c:v>327</c:v>
                </c:pt>
                <c:pt idx="9">
                  <c:v>305</c:v>
                </c:pt>
                <c:pt idx="10">
                  <c:v>272</c:v>
                </c:pt>
                <c:pt idx="11">
                  <c:v>228</c:v>
                </c:pt>
                <c:pt idx="12">
                  <c:v>161</c:v>
                </c:pt>
                <c:pt idx="13">
                  <c:v>316</c:v>
                </c:pt>
              </c:numCache>
            </c:numRef>
          </c:val>
          <c:extLst xmlns:c16r2="http://schemas.microsoft.com/office/drawing/2015/06/chart">
            <c:ext xmlns:c16="http://schemas.microsoft.com/office/drawing/2014/chart" uri="{C3380CC4-5D6E-409C-BE32-E72D297353CC}">
              <c16:uniqueId val="{00000000-A5FD-4285-B04E-DAC55D5BA894}"/>
            </c:ext>
          </c:extLst>
        </c:ser>
        <c:ser>
          <c:idx val="1"/>
          <c:order val="1"/>
          <c:tx>
            <c:strRef>
              <c:f>'190'!$C$26</c:f>
              <c:strCache>
                <c:ptCount val="1"/>
                <c:pt idx="0">
                  <c:v>Non-Qataris   غير قطريين</c:v>
                </c:pt>
              </c:strCache>
            </c:strRef>
          </c:tx>
          <c:spPr>
            <a:solidFill>
              <a:schemeClr val="bg1">
                <a:lumMod val="75000"/>
              </a:schemeClr>
            </a:solidFill>
            <a:ln>
              <a:noFill/>
            </a:ln>
          </c:spPr>
          <c:invertIfNegative val="0"/>
          <c:dLbls>
            <c:dLbl>
              <c:idx val="3"/>
              <c:layout>
                <c:manualLayout>
                  <c:x val="6.827309496024140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A7D-4810-90EF-85040CB51CAD}"/>
                </c:ext>
              </c:extLst>
            </c:dLbl>
            <c:dLbl>
              <c:idx val="4"/>
              <c:layout>
                <c:manualLayout>
                  <c:x val="2.7309237984096562E-3"/>
                  <c:y val="-1.6404199475065617E-7"/>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A7D-4810-90EF-85040CB51CAD}"/>
                </c:ext>
              </c:extLst>
            </c:dLbl>
            <c:dLbl>
              <c:idx val="5"/>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A7D-4810-90EF-85040CB51CAD}"/>
                </c:ext>
              </c:extLst>
            </c:dLbl>
            <c:dLbl>
              <c:idx val="6"/>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A7D-4810-90EF-85040CB51CAD}"/>
                </c:ext>
              </c:extLst>
            </c:dLbl>
            <c:dLbl>
              <c:idx val="7"/>
              <c:layout>
                <c:manualLayout>
                  <c:x val="2.730923798409656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A7D-4810-90EF-85040CB51CAD}"/>
                </c:ext>
              </c:extLst>
            </c:dLbl>
            <c:dLbl>
              <c:idx val="8"/>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A7D-4810-90EF-85040CB51CAD}"/>
                </c:ext>
              </c:extLst>
            </c:dLbl>
            <c:dLbl>
              <c:idx val="9"/>
              <c:layout>
                <c:manualLayout>
                  <c:x val="4.0963856976144845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A7D-4810-90EF-85040CB51CAD}"/>
                </c:ext>
              </c:extLst>
            </c:dLbl>
            <c:dLbl>
              <c:idx val="10"/>
              <c:layout>
                <c:manualLayout>
                  <c:x val="4.0963856976143839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A7D-4810-90EF-85040CB51CAD}"/>
                </c:ext>
              </c:extLst>
            </c:dLbl>
            <c:dLbl>
              <c:idx val="13"/>
              <c:layout>
                <c:manualLayout>
                  <c:x val="2.7309237984096562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DA7D-4810-90EF-85040CB51CAD}"/>
                </c:ext>
              </c:extLst>
            </c:dLbl>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'190'!$C$27:$C$40</c:f>
              <c:numCache>
                <c:formatCode>#,##0</c:formatCode>
                <c:ptCount val="14"/>
                <c:pt idx="0">
                  <c:v>234</c:v>
                </c:pt>
                <c:pt idx="1">
                  <c:v>1078</c:v>
                </c:pt>
                <c:pt idx="2">
                  <c:v>1018</c:v>
                </c:pt>
                <c:pt idx="3">
                  <c:v>738</c:v>
                </c:pt>
                <c:pt idx="4">
                  <c:v>574</c:v>
                </c:pt>
                <c:pt idx="5">
                  <c:v>439</c:v>
                </c:pt>
                <c:pt idx="6">
                  <c:v>402</c:v>
                </c:pt>
                <c:pt idx="7">
                  <c:v>310</c:v>
                </c:pt>
                <c:pt idx="8">
                  <c:v>240</c:v>
                </c:pt>
                <c:pt idx="9">
                  <c:v>173</c:v>
                </c:pt>
                <c:pt idx="10">
                  <c:v>111</c:v>
                </c:pt>
                <c:pt idx="11">
                  <c:v>94</c:v>
                </c:pt>
                <c:pt idx="12">
                  <c:v>72</c:v>
                </c:pt>
                <c:pt idx="13">
                  <c:v>142</c:v>
                </c:pt>
              </c:numCache>
            </c:numRef>
          </c:val>
          <c:extLst xmlns:c16r2="http://schemas.microsoft.com/office/drawing/2015/06/chart">
            <c:ext xmlns:c16="http://schemas.microsoft.com/office/drawing/2014/chart" uri="{C3380CC4-5D6E-409C-BE32-E72D297353CC}">
              <c16:uniqueId val="{00000001-A5FD-4285-B04E-DAC55D5BA894}"/>
            </c:ext>
          </c:extLst>
        </c:ser>
        <c:dLbls>
          <c:dLblPos val="outEnd"/>
          <c:showLegendKey val="0"/>
          <c:showVal val="1"/>
          <c:showCatName val="0"/>
          <c:showSerName val="0"/>
          <c:showPercent val="0"/>
          <c:showBubbleSize val="0"/>
        </c:dLbls>
        <c:gapWidth val="150"/>
        <c:axId val="122189312"/>
        <c:axId val="122190848"/>
      </c:barChart>
      <c:catAx>
        <c:axId val="122189312"/>
        <c:scaling>
          <c:orientation val="minMax"/>
        </c:scaling>
        <c:delete val="0"/>
        <c:axPos val="b"/>
        <c:majorGridlines>
          <c:spPr>
            <a:ln w="15875">
              <a:solidFill>
                <a:schemeClr val="bg1">
                  <a:lumMod val="85000"/>
                </a:schemeClr>
              </a:solidFill>
            </a:ln>
          </c:spPr>
        </c:majorGridlines>
        <c:numFmt formatCode="General" sourceLinked="0"/>
        <c:majorTickMark val="none"/>
        <c:minorTickMark val="none"/>
        <c:tickLblPos val="nextTo"/>
        <c:txPr>
          <a:bodyPr/>
          <a:lstStyle/>
          <a:p>
            <a:pPr rtl="1">
              <a:defRPr sz="900">
                <a:latin typeface="Arial" pitchFamily="34" charset="0"/>
                <a:cs typeface="Arial" pitchFamily="34" charset="0"/>
              </a:defRPr>
            </a:pPr>
            <a:endParaRPr lang="en-US"/>
          </a:p>
        </c:txPr>
        <c:crossAx val="122190848"/>
        <c:crosses val="autoZero"/>
        <c:auto val="1"/>
        <c:lblAlgn val="ctr"/>
        <c:lblOffset val="100"/>
        <c:noMultiLvlLbl val="0"/>
      </c:catAx>
      <c:valAx>
        <c:axId val="122190848"/>
        <c:scaling>
          <c:orientation val="minMax"/>
        </c:scaling>
        <c:delete val="0"/>
        <c:axPos val="l"/>
        <c:majorGridlines>
          <c:spPr>
            <a:ln w="15875">
              <a:solidFill>
                <a:schemeClr val="bg1">
                  <a:lumMod val="85000"/>
                </a:schemeClr>
              </a:solidFill>
            </a:ln>
          </c:spPr>
        </c:majorGridlines>
        <c:title>
          <c:tx>
            <c:rich>
              <a:bodyPr rot="0" vert="horz"/>
              <a:lstStyle/>
              <a:p>
                <a:pPr rtl="1">
                  <a:defRPr/>
                </a:pPr>
                <a:r>
                  <a:rPr lang="ar-QA"/>
                  <a:t>العدد</a:t>
                </a:r>
                <a:r>
                  <a:rPr lang="ar-QA" baseline="0"/>
                  <a:t> </a:t>
                </a:r>
                <a:r>
                  <a:rPr lang="en-US" baseline="0"/>
                  <a:t>Number</a:t>
                </a:r>
                <a:endParaRPr lang="en-US"/>
              </a:p>
            </c:rich>
          </c:tx>
          <c:layout>
            <c:manualLayout>
              <c:xMode val="edge"/>
              <c:yMode val="edge"/>
              <c:x val="1.5020080891253109E-2"/>
              <c:y val="0.15178184590465754"/>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en-US"/>
          </a:p>
        </c:txPr>
        <c:crossAx val="122189312"/>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485775</xdr:colOff>
      <xdr:row>0</xdr:row>
      <xdr:rowOff>76200</xdr:rowOff>
    </xdr:from>
    <xdr:to>
      <xdr:col>12</xdr:col>
      <xdr:colOff>1213048</xdr:colOff>
      <xdr:row>2</xdr:row>
      <xdr:rowOff>339000</xdr:rowOff>
    </xdr:to>
    <xdr:pic>
      <xdr:nvPicPr>
        <xdr:cNvPr id="3" name="Picture 2">
          <a:extLst>
            <a:ext uri="{FF2B5EF4-FFF2-40B4-BE49-F238E27FC236}">
              <a16:creationId xmlns=""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34427"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104775</xdr:rowOff>
    </xdr:from>
    <xdr:to>
      <xdr:col>10</xdr:col>
      <xdr:colOff>1946473</xdr:colOff>
      <xdr:row>2</xdr:row>
      <xdr:rowOff>367575</xdr:rowOff>
    </xdr:to>
    <xdr:pic>
      <xdr:nvPicPr>
        <xdr:cNvPr id="3" name="Picture 2">
          <a:extLst>
            <a:ext uri="{FF2B5EF4-FFF2-40B4-BE49-F238E27FC236}">
              <a16:creationId xmlns=""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82202" y="104775"/>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1619250</xdr:colOff>
      <xdr:row>0</xdr:row>
      <xdr:rowOff>95250</xdr:rowOff>
    </xdr:from>
    <xdr:to>
      <xdr:col>10</xdr:col>
      <xdr:colOff>2346523</xdr:colOff>
      <xdr:row>2</xdr:row>
      <xdr:rowOff>358050</xdr:rowOff>
    </xdr:to>
    <xdr:pic>
      <xdr:nvPicPr>
        <xdr:cNvPr id="3" name="Picture 2">
          <a:extLst>
            <a:ext uri="{FF2B5EF4-FFF2-40B4-BE49-F238E27FC236}">
              <a16:creationId xmlns=""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1143000</xdr:colOff>
      <xdr:row>0</xdr:row>
      <xdr:rowOff>76200</xdr:rowOff>
    </xdr:from>
    <xdr:to>
      <xdr:col>10</xdr:col>
      <xdr:colOff>1870273</xdr:colOff>
      <xdr:row>2</xdr:row>
      <xdr:rowOff>339000</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1609725</xdr:colOff>
      <xdr:row>0</xdr:row>
      <xdr:rowOff>95250</xdr:rowOff>
    </xdr:from>
    <xdr:to>
      <xdr:col>10</xdr:col>
      <xdr:colOff>2336998</xdr:colOff>
      <xdr:row>3</xdr:row>
      <xdr:rowOff>129450</xdr:rowOff>
    </xdr:to>
    <xdr:pic>
      <xdr:nvPicPr>
        <xdr:cNvPr id="4" name="Picture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67977" y="9525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1085850</xdr:colOff>
      <xdr:row>0</xdr:row>
      <xdr:rowOff>104775</xdr:rowOff>
    </xdr:from>
    <xdr:to>
      <xdr:col>10</xdr:col>
      <xdr:colOff>1813123</xdr:colOff>
      <xdr:row>2</xdr:row>
      <xdr:rowOff>367575</xdr:rowOff>
    </xdr:to>
    <xdr:pic>
      <xdr:nvPicPr>
        <xdr:cNvPr id="3" name="Picture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10477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18059" cy="6107206"/>
    <xdr:graphicFrame macro="">
      <xdr:nvGraphicFramePr>
        <xdr:cNvPr id="2" name="Chart 1">
          <a:extLst>
            <a:ext uri="{FF2B5EF4-FFF2-40B4-BE49-F238E27FC236}">
              <a16:creationId xmlns=""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0.00507</cdr:x>
      <cdr:y>0.00833</cdr:y>
    </cdr:from>
    <cdr:to>
      <cdr:x>0.07767</cdr:x>
      <cdr:y>0.12644</cdr:y>
    </cdr:to>
    <cdr:pic>
      <cdr:nvPicPr>
        <cdr:cNvPr id="3" name="Picture 2">
          <a:extLst xmlns:a="http://schemas.openxmlformats.org/drawingml/2006/main">
            <a:ext uri="{FF2B5EF4-FFF2-40B4-BE49-F238E27FC236}">
              <a16:creationId xmlns="" xmlns:a16="http://schemas.microsoft.com/office/drawing/2014/main" id="{F04A9F96-BB83-4280-89CF-AD23B5C110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39</xdr:row>
      <xdr:rowOff>0</xdr:rowOff>
    </xdr:from>
    <xdr:to>
      <xdr:col>11</xdr:col>
      <xdr:colOff>3810</xdr:colOff>
      <xdr:row>41</xdr:row>
      <xdr:rowOff>77693</xdr:rowOff>
    </xdr:to>
    <xdr:pic>
      <xdr:nvPicPr>
        <xdr:cNvPr id="2" name="Picture 1" descr="Ministry of Development Planning and Statistics.jpg">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1200150</xdr:colOff>
      <xdr:row>0</xdr:row>
      <xdr:rowOff>66675</xdr:rowOff>
    </xdr:from>
    <xdr:to>
      <xdr:col>16</xdr:col>
      <xdr:colOff>1927423</xdr:colOff>
      <xdr:row>3</xdr:row>
      <xdr:rowOff>100875</xdr:rowOff>
    </xdr:to>
    <xdr:pic>
      <xdr:nvPicPr>
        <xdr:cNvPr id="5" name="Picture 4">
          <a:extLst>
            <a:ext uri="{FF2B5EF4-FFF2-40B4-BE49-F238E27FC236}">
              <a16:creationId xmlns="" xmlns:a16="http://schemas.microsoft.com/office/drawing/2014/main" id="{00000000-0008-0000-1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386502" y="66675"/>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1047750</xdr:colOff>
      <xdr:row>0</xdr:row>
      <xdr:rowOff>95250</xdr:rowOff>
    </xdr:from>
    <xdr:to>
      <xdr:col>10</xdr:col>
      <xdr:colOff>1775023</xdr:colOff>
      <xdr:row>3</xdr:row>
      <xdr:rowOff>129450</xdr:rowOff>
    </xdr:to>
    <xdr:pic>
      <xdr:nvPicPr>
        <xdr:cNvPr id="3" name="Picture 2">
          <a:extLst>
            <a:ext uri="{FF2B5EF4-FFF2-40B4-BE49-F238E27FC236}">
              <a16:creationId xmlns=""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06077" y="952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2247900</xdr:colOff>
      <xdr:row>0</xdr:row>
      <xdr:rowOff>439865</xdr:rowOff>
    </xdr:from>
    <xdr:to>
      <xdr:col>2</xdr:col>
      <xdr:colOff>289123</xdr:colOff>
      <xdr:row>2</xdr:row>
      <xdr:rowOff>234225</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016402" y="439865"/>
          <a:ext cx="898723" cy="88973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 xmlns:a16="http://schemas.microsoft.com/office/drawing/2014/main" id="{335B9D30-B308-465F-B2A1-F3EC224733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1304925</xdr:colOff>
      <xdr:row>0</xdr:row>
      <xdr:rowOff>47625</xdr:rowOff>
    </xdr:from>
    <xdr:to>
      <xdr:col>10</xdr:col>
      <xdr:colOff>2032198</xdr:colOff>
      <xdr:row>3</xdr:row>
      <xdr:rowOff>81825</xdr:rowOff>
    </xdr:to>
    <xdr:pic>
      <xdr:nvPicPr>
        <xdr:cNvPr id="3" name="Picture 2">
          <a:extLst>
            <a:ext uri="{FF2B5EF4-FFF2-40B4-BE49-F238E27FC236}">
              <a16:creationId xmlns=""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39402" y="4762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723900</xdr:colOff>
      <xdr:row>0</xdr:row>
      <xdr:rowOff>76200</xdr:rowOff>
    </xdr:from>
    <xdr:to>
      <xdr:col>13</xdr:col>
      <xdr:colOff>1451173</xdr:colOff>
      <xdr:row>2</xdr:row>
      <xdr:rowOff>34200</xdr:rowOff>
    </xdr:to>
    <xdr:pic>
      <xdr:nvPicPr>
        <xdr:cNvPr id="3" name="Picture 2">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762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1641673</xdr:colOff>
      <xdr:row>2</xdr:row>
      <xdr:rowOff>100875</xdr:rowOff>
    </xdr:to>
    <xdr:pic>
      <xdr:nvPicPr>
        <xdr:cNvPr id="3" name="Picture 2">
          <a:extLst>
            <a:ext uri="{FF2B5EF4-FFF2-40B4-BE49-F238E27FC236}">
              <a16:creationId xmlns=""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66675"/>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857250</xdr:colOff>
      <xdr:row>0</xdr:row>
      <xdr:rowOff>85725</xdr:rowOff>
    </xdr:from>
    <xdr:to>
      <xdr:col>13</xdr:col>
      <xdr:colOff>1584523</xdr:colOff>
      <xdr:row>2</xdr:row>
      <xdr:rowOff>91350</xdr:rowOff>
    </xdr:to>
    <xdr:pic>
      <xdr:nvPicPr>
        <xdr:cNvPr id="3" name="Picture 2">
          <a:extLst>
            <a:ext uri="{FF2B5EF4-FFF2-40B4-BE49-F238E27FC236}">
              <a16:creationId xmlns=""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53402" y="85725"/>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85725</xdr:rowOff>
    </xdr:from>
    <xdr:to>
      <xdr:col>10</xdr:col>
      <xdr:colOff>1641673</xdr:colOff>
      <xdr:row>2</xdr:row>
      <xdr:rowOff>62775</xdr:rowOff>
    </xdr:to>
    <xdr:pic>
      <xdr:nvPicPr>
        <xdr:cNvPr id="3" name="Picture 2">
          <a:extLst>
            <a:ext uri="{FF2B5EF4-FFF2-40B4-BE49-F238E27FC236}">
              <a16:creationId xmlns=""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85725"/>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704850</xdr:colOff>
      <xdr:row>0</xdr:row>
      <xdr:rowOff>123825</xdr:rowOff>
    </xdr:from>
    <xdr:to>
      <xdr:col>13</xdr:col>
      <xdr:colOff>1432123</xdr:colOff>
      <xdr:row>2</xdr:row>
      <xdr:rowOff>129450</xdr:rowOff>
    </xdr:to>
    <xdr:pic>
      <xdr:nvPicPr>
        <xdr:cNvPr id="3" name="Picture 2">
          <a:extLst>
            <a:ext uri="{FF2B5EF4-FFF2-40B4-BE49-F238E27FC236}">
              <a16:creationId xmlns=""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43877" y="12382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952500</xdr:colOff>
      <xdr:row>0</xdr:row>
      <xdr:rowOff>66675</xdr:rowOff>
    </xdr:from>
    <xdr:to>
      <xdr:col>10</xdr:col>
      <xdr:colOff>1679773</xdr:colOff>
      <xdr:row>2</xdr:row>
      <xdr:rowOff>62775</xdr:rowOff>
    </xdr:to>
    <xdr:pic>
      <xdr:nvPicPr>
        <xdr:cNvPr id="3" name="Picture 2">
          <a:extLst>
            <a:ext uri="{FF2B5EF4-FFF2-40B4-BE49-F238E27FC236}">
              <a16:creationId xmlns=""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5527" y="66675"/>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714375</xdr:colOff>
      <xdr:row>0</xdr:row>
      <xdr:rowOff>85725</xdr:rowOff>
    </xdr:from>
    <xdr:to>
      <xdr:col>13</xdr:col>
      <xdr:colOff>1441648</xdr:colOff>
      <xdr:row>2</xdr:row>
      <xdr:rowOff>53250</xdr:rowOff>
    </xdr:to>
    <xdr:pic>
      <xdr:nvPicPr>
        <xdr:cNvPr id="3" name="Picture 2">
          <a:extLst>
            <a:ext uri="{FF2B5EF4-FFF2-40B4-BE49-F238E27FC236}">
              <a16:creationId xmlns="" xmlns:a16="http://schemas.microsoft.com/office/drawing/2014/main" id="{00000000-0008-0000-1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34352" y="85725"/>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904875</xdr:colOff>
      <xdr:row>0</xdr:row>
      <xdr:rowOff>76200</xdr:rowOff>
    </xdr:from>
    <xdr:to>
      <xdr:col>10</xdr:col>
      <xdr:colOff>1632148</xdr:colOff>
      <xdr:row>3</xdr:row>
      <xdr:rowOff>119925</xdr:rowOff>
    </xdr:to>
    <xdr:pic>
      <xdr:nvPicPr>
        <xdr:cNvPr id="3" name="Pictur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25052" y="7620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895350</xdr:colOff>
      <xdr:row>0</xdr:row>
      <xdr:rowOff>114300</xdr:rowOff>
    </xdr:from>
    <xdr:to>
      <xdr:col>10</xdr:col>
      <xdr:colOff>1622623</xdr:colOff>
      <xdr:row>2</xdr:row>
      <xdr:rowOff>91350</xdr:rowOff>
    </xdr:to>
    <xdr:pic>
      <xdr:nvPicPr>
        <xdr:cNvPr id="3" name="Picture 2">
          <a:extLst>
            <a:ext uri="{FF2B5EF4-FFF2-40B4-BE49-F238E27FC236}">
              <a16:creationId xmlns=""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11430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752475</xdr:colOff>
      <xdr:row>0</xdr:row>
      <xdr:rowOff>95250</xdr:rowOff>
    </xdr:from>
    <xdr:to>
      <xdr:col>13</xdr:col>
      <xdr:colOff>1479748</xdr:colOff>
      <xdr:row>2</xdr:row>
      <xdr:rowOff>129450</xdr:rowOff>
    </xdr:to>
    <xdr:pic>
      <xdr:nvPicPr>
        <xdr:cNvPr id="3" name="Picture 2">
          <a:extLst>
            <a:ext uri="{FF2B5EF4-FFF2-40B4-BE49-F238E27FC236}">
              <a16:creationId xmlns=""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05777" y="95250"/>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904875</xdr:colOff>
      <xdr:row>0</xdr:row>
      <xdr:rowOff>85725</xdr:rowOff>
    </xdr:from>
    <xdr:to>
      <xdr:col>10</xdr:col>
      <xdr:colOff>1632148</xdr:colOff>
      <xdr:row>2</xdr:row>
      <xdr:rowOff>138975</xdr:rowOff>
    </xdr:to>
    <xdr:pic>
      <xdr:nvPicPr>
        <xdr:cNvPr id="3" name="Picture 2">
          <a:extLst>
            <a:ext uri="{FF2B5EF4-FFF2-40B4-BE49-F238E27FC236}">
              <a16:creationId xmlns="" xmlns:a16="http://schemas.microsoft.com/office/drawing/2014/main"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3152"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876300</xdr:colOff>
      <xdr:row>0</xdr:row>
      <xdr:rowOff>104775</xdr:rowOff>
    </xdr:from>
    <xdr:to>
      <xdr:col>13</xdr:col>
      <xdr:colOff>1603573</xdr:colOff>
      <xdr:row>2</xdr:row>
      <xdr:rowOff>91350</xdr:rowOff>
    </xdr:to>
    <xdr:pic>
      <xdr:nvPicPr>
        <xdr:cNvPr id="3" name="Picture 2">
          <a:extLst>
            <a:ext uri="{FF2B5EF4-FFF2-40B4-BE49-F238E27FC236}">
              <a16:creationId xmlns=""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62927" y="104775"/>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901502</xdr:colOff>
      <xdr:row>0</xdr:row>
      <xdr:rowOff>76200</xdr:rowOff>
    </xdr:from>
    <xdr:to>
      <xdr:col>10</xdr:col>
      <xdr:colOff>1628775</xdr:colOff>
      <xdr:row>2</xdr:row>
      <xdr:rowOff>72300</xdr:rowOff>
    </xdr:to>
    <xdr:pic>
      <xdr:nvPicPr>
        <xdr:cNvPr id="3" name="Picture 2">
          <a:extLst>
            <a:ext uri="{FF2B5EF4-FFF2-40B4-BE49-F238E27FC236}">
              <a16:creationId xmlns=""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 xmlns:a16="http://schemas.microsoft.com/office/drawing/2014/main" id="{9B034221-465A-4890-8BAF-5CAABB31DA1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657225</xdr:colOff>
      <xdr:row>0</xdr:row>
      <xdr:rowOff>76200</xdr:rowOff>
    </xdr:from>
    <xdr:to>
      <xdr:col>10</xdr:col>
      <xdr:colOff>1384498</xdr:colOff>
      <xdr:row>2</xdr:row>
      <xdr:rowOff>300900</xdr:rowOff>
    </xdr:to>
    <xdr:pic>
      <xdr:nvPicPr>
        <xdr:cNvPr id="3" name="Picture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4102" y="7620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1066800</xdr:colOff>
      <xdr:row>0</xdr:row>
      <xdr:rowOff>76200</xdr:rowOff>
    </xdr:from>
    <xdr:to>
      <xdr:col>10</xdr:col>
      <xdr:colOff>1794073</xdr:colOff>
      <xdr:row>3</xdr:row>
      <xdr:rowOff>119925</xdr:rowOff>
    </xdr:to>
    <xdr:pic>
      <xdr:nvPicPr>
        <xdr:cNvPr id="3" name="Picture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3627" y="76200"/>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340179</xdr:colOff>
      <xdr:row>0</xdr:row>
      <xdr:rowOff>77755</xdr:rowOff>
    </xdr:from>
    <xdr:to>
      <xdr:col>12</xdr:col>
      <xdr:colOff>1067452</xdr:colOff>
      <xdr:row>3</xdr:row>
      <xdr:rowOff>127117</xdr:rowOff>
    </xdr:to>
    <xdr:pic>
      <xdr:nvPicPr>
        <xdr:cNvPr id="3" name="Picture 2">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4442140" y="77755"/>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76200</xdr:rowOff>
    </xdr:from>
    <xdr:to>
      <xdr:col>10</xdr:col>
      <xdr:colOff>1708348</xdr:colOff>
      <xdr:row>2</xdr:row>
      <xdr:rowOff>339000</xdr:rowOff>
    </xdr:to>
    <xdr:pic>
      <xdr:nvPicPr>
        <xdr:cNvPr id="3" name="Picture 2">
          <a:extLst>
            <a:ext uri="{FF2B5EF4-FFF2-40B4-BE49-F238E27FC236}">
              <a16:creationId xmlns=""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76200"/>
          <a:ext cx="727273" cy="72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27" sqref="A27"/>
    </sheetView>
  </sheetViews>
  <sheetFormatPr defaultColWidth="9.140625" defaultRowHeight="12.75"/>
  <cols>
    <col min="1" max="1" width="74.85546875" style="1" customWidth="1"/>
    <col min="2" max="16384" width="9.140625" style="1"/>
  </cols>
  <sheetData>
    <row r="2" spans="1:1" ht="66" customHeight="1">
      <c r="A2" s="44"/>
    </row>
    <row r="3" spans="1:1" ht="35.25">
      <c r="A3" s="45" t="s">
        <v>214</v>
      </c>
    </row>
    <row r="4" spans="1:1" ht="26.25">
      <c r="A4" s="46"/>
    </row>
    <row r="5" spans="1:1" ht="20.25">
      <c r="A5" s="47"/>
    </row>
    <row r="7" spans="1:1" ht="42" customHeight="1"/>
    <row r="25" spans="1:1" ht="6.75" customHeight="1"/>
    <row r="26" spans="1:1" ht="20.25">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E15" sqref="E15"/>
    </sheetView>
  </sheetViews>
  <sheetFormatPr defaultColWidth="9.140625" defaultRowHeight="12.75"/>
  <cols>
    <col min="1" max="1" width="30.7109375" style="36" customWidth="1"/>
    <col min="2" max="10" width="8.7109375" style="36" customWidth="1"/>
    <col min="11" max="11" width="30.7109375" style="36" customWidth="1"/>
    <col min="12" max="16384" width="9.140625" style="36"/>
  </cols>
  <sheetData>
    <row r="1" spans="1:12" ht="18">
      <c r="A1" s="392" t="s">
        <v>338</v>
      </c>
      <c r="B1" s="392"/>
      <c r="C1" s="392"/>
      <c r="D1" s="392"/>
      <c r="E1" s="392"/>
      <c r="F1" s="392"/>
      <c r="G1" s="392"/>
      <c r="H1" s="392"/>
      <c r="I1" s="392"/>
      <c r="J1" s="392"/>
      <c r="K1" s="392"/>
    </row>
    <row r="2" spans="1:12" ht="18">
      <c r="A2" s="395" t="s">
        <v>645</v>
      </c>
      <c r="B2" s="395"/>
      <c r="C2" s="395"/>
      <c r="D2" s="395"/>
      <c r="E2" s="395"/>
      <c r="F2" s="395"/>
      <c r="G2" s="395"/>
      <c r="H2" s="395"/>
      <c r="I2" s="395"/>
      <c r="J2" s="395"/>
      <c r="K2" s="395"/>
    </row>
    <row r="3" spans="1:12" ht="35.25" customHeight="1">
      <c r="A3" s="393" t="s">
        <v>576</v>
      </c>
      <c r="B3" s="393"/>
      <c r="C3" s="393"/>
      <c r="D3" s="393"/>
      <c r="E3" s="393"/>
      <c r="F3" s="393"/>
      <c r="G3" s="393"/>
      <c r="H3" s="393"/>
      <c r="I3" s="393"/>
      <c r="J3" s="393"/>
      <c r="K3" s="393"/>
    </row>
    <row r="4" spans="1:12" ht="15.75">
      <c r="A4" s="394" t="s">
        <v>644</v>
      </c>
      <c r="B4" s="394"/>
      <c r="C4" s="394"/>
      <c r="D4" s="394"/>
      <c r="E4" s="394"/>
      <c r="F4" s="394"/>
      <c r="G4" s="394"/>
      <c r="H4" s="394"/>
      <c r="I4" s="394"/>
      <c r="J4" s="394"/>
      <c r="K4" s="394"/>
    </row>
    <row r="5" spans="1:12" ht="15.75">
      <c r="A5" s="167" t="s">
        <v>356</v>
      </c>
      <c r="B5" s="168"/>
      <c r="C5" s="168"/>
      <c r="D5" s="168"/>
      <c r="E5" s="168"/>
      <c r="F5" s="168"/>
      <c r="G5" s="168"/>
      <c r="H5" s="168"/>
      <c r="I5" s="168"/>
      <c r="J5" s="168"/>
      <c r="K5" s="169" t="s">
        <v>357</v>
      </c>
    </row>
    <row r="6" spans="1:12" s="8" customFormat="1" ht="18.75" customHeight="1" thickBot="1">
      <c r="A6" s="433" t="s">
        <v>215</v>
      </c>
      <c r="B6" s="436" t="s">
        <v>167</v>
      </c>
      <c r="C6" s="436"/>
      <c r="D6" s="436"/>
      <c r="E6" s="436" t="s">
        <v>169</v>
      </c>
      <c r="F6" s="436"/>
      <c r="G6" s="436"/>
      <c r="H6" s="436" t="s">
        <v>33</v>
      </c>
      <c r="I6" s="436"/>
      <c r="J6" s="436"/>
      <c r="K6" s="433" t="s">
        <v>173</v>
      </c>
    </row>
    <row r="7" spans="1:12" s="8" customFormat="1" ht="15" customHeight="1" thickTop="1" thickBot="1">
      <c r="A7" s="434"/>
      <c r="B7" s="437" t="s">
        <v>168</v>
      </c>
      <c r="C7" s="437"/>
      <c r="D7" s="437"/>
      <c r="E7" s="437" t="s">
        <v>216</v>
      </c>
      <c r="F7" s="437"/>
      <c r="G7" s="437"/>
      <c r="H7" s="437" t="s">
        <v>10</v>
      </c>
      <c r="I7" s="437"/>
      <c r="J7" s="437"/>
      <c r="K7" s="434"/>
    </row>
    <row r="8" spans="1:12" s="8" customFormat="1" ht="17.25" customHeight="1" thickTop="1" thickBot="1">
      <c r="A8" s="434"/>
      <c r="B8" s="67" t="s">
        <v>217</v>
      </c>
      <c r="C8" s="67" t="s">
        <v>218</v>
      </c>
      <c r="D8" s="67" t="s">
        <v>33</v>
      </c>
      <c r="E8" s="67" t="s">
        <v>217</v>
      </c>
      <c r="F8" s="67" t="s">
        <v>218</v>
      </c>
      <c r="G8" s="67" t="s">
        <v>33</v>
      </c>
      <c r="H8" s="67" t="s">
        <v>217</v>
      </c>
      <c r="I8" s="67" t="s">
        <v>218</v>
      </c>
      <c r="J8" s="67" t="s">
        <v>33</v>
      </c>
      <c r="K8" s="434"/>
    </row>
    <row r="9" spans="1:12" s="8" customFormat="1" ht="13.5" customHeight="1" thickTop="1">
      <c r="A9" s="435"/>
      <c r="B9" s="68" t="s">
        <v>233</v>
      </c>
      <c r="C9" s="68" t="s">
        <v>219</v>
      </c>
      <c r="D9" s="68" t="s">
        <v>10</v>
      </c>
      <c r="E9" s="68" t="s">
        <v>233</v>
      </c>
      <c r="F9" s="68" t="s">
        <v>219</v>
      </c>
      <c r="G9" s="68" t="s">
        <v>10</v>
      </c>
      <c r="H9" s="68" t="s">
        <v>233</v>
      </c>
      <c r="I9" s="68" t="s">
        <v>219</v>
      </c>
      <c r="J9" s="68" t="s">
        <v>10</v>
      </c>
      <c r="K9" s="435"/>
    </row>
    <row r="10" spans="1:12" s="8" customFormat="1" ht="29.25" customHeight="1" thickBot="1">
      <c r="A10" s="138" t="s">
        <v>220</v>
      </c>
      <c r="B10" s="220">
        <v>71</v>
      </c>
      <c r="C10" s="220">
        <v>25</v>
      </c>
      <c r="D10" s="221">
        <f t="shared" ref="D10:D18" si="0">SUM(B10:C10)</f>
        <v>96</v>
      </c>
      <c r="E10" s="220">
        <v>166</v>
      </c>
      <c r="F10" s="220">
        <v>23</v>
      </c>
      <c r="G10" s="221">
        <f t="shared" ref="G10:G18" si="1">SUM(E10:F10)</f>
        <v>189</v>
      </c>
      <c r="H10" s="220">
        <f t="shared" ref="H10:I18" si="2">SUM(E10,B10)</f>
        <v>237</v>
      </c>
      <c r="I10" s="220">
        <f t="shared" si="2"/>
        <v>48</v>
      </c>
      <c r="J10" s="221">
        <f t="shared" ref="J10:J18" si="3">SUM(H10:I10)</f>
        <v>285</v>
      </c>
      <c r="K10" s="69" t="s">
        <v>221</v>
      </c>
      <c r="L10" s="70"/>
    </row>
    <row r="11" spans="1:12" s="8" customFormat="1" ht="29.25" customHeight="1" thickTop="1" thickBot="1">
      <c r="A11" s="139" t="s">
        <v>74</v>
      </c>
      <c r="B11" s="222">
        <v>153</v>
      </c>
      <c r="C11" s="222">
        <v>141</v>
      </c>
      <c r="D11" s="223">
        <f t="shared" si="0"/>
        <v>294</v>
      </c>
      <c r="E11" s="222">
        <v>489</v>
      </c>
      <c r="F11" s="222">
        <v>225</v>
      </c>
      <c r="G11" s="223">
        <f t="shared" si="1"/>
        <v>714</v>
      </c>
      <c r="H11" s="222">
        <f t="shared" si="2"/>
        <v>642</v>
      </c>
      <c r="I11" s="222">
        <f t="shared" si="2"/>
        <v>366</v>
      </c>
      <c r="J11" s="223">
        <f t="shared" si="3"/>
        <v>1008</v>
      </c>
      <c r="K11" s="71" t="s">
        <v>75</v>
      </c>
      <c r="L11" s="70"/>
    </row>
    <row r="12" spans="1:12" s="8" customFormat="1" ht="29.25" customHeight="1" thickTop="1" thickBot="1">
      <c r="A12" s="138" t="s">
        <v>222</v>
      </c>
      <c r="B12" s="220">
        <v>174</v>
      </c>
      <c r="C12" s="220">
        <v>51</v>
      </c>
      <c r="D12" s="221">
        <f t="shared" si="0"/>
        <v>225</v>
      </c>
      <c r="E12" s="220">
        <v>177</v>
      </c>
      <c r="F12" s="220">
        <v>48</v>
      </c>
      <c r="G12" s="221">
        <f t="shared" si="1"/>
        <v>225</v>
      </c>
      <c r="H12" s="220">
        <f t="shared" si="2"/>
        <v>351</v>
      </c>
      <c r="I12" s="220">
        <f t="shared" si="2"/>
        <v>99</v>
      </c>
      <c r="J12" s="221">
        <f t="shared" si="3"/>
        <v>450</v>
      </c>
      <c r="K12" s="69" t="s">
        <v>223</v>
      </c>
      <c r="L12" s="70"/>
    </row>
    <row r="13" spans="1:12" s="8" customFormat="1" ht="29.25" customHeight="1" thickTop="1" thickBot="1">
      <c r="A13" s="139" t="s">
        <v>76</v>
      </c>
      <c r="B13" s="222">
        <v>308</v>
      </c>
      <c r="C13" s="222">
        <v>160</v>
      </c>
      <c r="D13" s="223">
        <f t="shared" si="0"/>
        <v>468</v>
      </c>
      <c r="E13" s="222">
        <v>179</v>
      </c>
      <c r="F13" s="222">
        <v>83</v>
      </c>
      <c r="G13" s="223">
        <f t="shared" si="1"/>
        <v>262</v>
      </c>
      <c r="H13" s="222">
        <f t="shared" si="2"/>
        <v>487</v>
      </c>
      <c r="I13" s="222">
        <f t="shared" si="2"/>
        <v>243</v>
      </c>
      <c r="J13" s="223">
        <f t="shared" si="3"/>
        <v>730</v>
      </c>
      <c r="K13" s="71" t="s">
        <v>77</v>
      </c>
      <c r="L13" s="70"/>
    </row>
    <row r="14" spans="1:12" s="8" customFormat="1" ht="40.5" customHeight="1" thickTop="1" thickBot="1">
      <c r="A14" s="387" t="s">
        <v>224</v>
      </c>
      <c r="B14" s="220">
        <v>4</v>
      </c>
      <c r="C14" s="220">
        <v>0</v>
      </c>
      <c r="D14" s="221">
        <f t="shared" si="0"/>
        <v>4</v>
      </c>
      <c r="E14" s="220">
        <v>99</v>
      </c>
      <c r="F14" s="220">
        <v>54</v>
      </c>
      <c r="G14" s="221">
        <f t="shared" si="1"/>
        <v>153</v>
      </c>
      <c r="H14" s="220">
        <f t="shared" si="2"/>
        <v>103</v>
      </c>
      <c r="I14" s="220">
        <f t="shared" si="2"/>
        <v>54</v>
      </c>
      <c r="J14" s="221">
        <f t="shared" si="3"/>
        <v>157</v>
      </c>
      <c r="K14" s="69" t="s">
        <v>225</v>
      </c>
      <c r="L14" s="70"/>
    </row>
    <row r="15" spans="1:12" s="8" customFormat="1" ht="29.25" customHeight="1" thickTop="1" thickBot="1">
      <c r="A15" s="139" t="s">
        <v>226</v>
      </c>
      <c r="B15" s="222">
        <v>0</v>
      </c>
      <c r="C15" s="222">
        <v>0</v>
      </c>
      <c r="D15" s="223">
        <f t="shared" si="0"/>
        <v>0</v>
      </c>
      <c r="E15" s="222">
        <v>13</v>
      </c>
      <c r="F15" s="222">
        <v>0</v>
      </c>
      <c r="G15" s="223">
        <f t="shared" si="1"/>
        <v>13</v>
      </c>
      <c r="H15" s="222">
        <f t="shared" si="2"/>
        <v>13</v>
      </c>
      <c r="I15" s="222">
        <f t="shared" si="2"/>
        <v>0</v>
      </c>
      <c r="J15" s="223">
        <f t="shared" si="3"/>
        <v>13</v>
      </c>
      <c r="K15" s="71" t="s">
        <v>227</v>
      </c>
      <c r="L15" s="70"/>
    </row>
    <row r="16" spans="1:12" s="8" customFormat="1" ht="29.25" customHeight="1" thickTop="1" thickBot="1">
      <c r="A16" s="138" t="s">
        <v>228</v>
      </c>
      <c r="B16" s="220">
        <v>10</v>
      </c>
      <c r="C16" s="220">
        <v>0</v>
      </c>
      <c r="D16" s="221">
        <f t="shared" si="0"/>
        <v>10</v>
      </c>
      <c r="E16" s="220">
        <v>130</v>
      </c>
      <c r="F16" s="220">
        <v>37</v>
      </c>
      <c r="G16" s="221">
        <f t="shared" si="1"/>
        <v>167</v>
      </c>
      <c r="H16" s="220">
        <f t="shared" si="2"/>
        <v>140</v>
      </c>
      <c r="I16" s="220">
        <f t="shared" si="2"/>
        <v>37</v>
      </c>
      <c r="J16" s="221">
        <f t="shared" si="3"/>
        <v>177</v>
      </c>
      <c r="K16" s="69" t="s">
        <v>229</v>
      </c>
      <c r="L16" s="70"/>
    </row>
    <row r="17" spans="1:12" s="8" customFormat="1" ht="29.25" customHeight="1" thickTop="1" thickBot="1">
      <c r="A17" s="139" t="s">
        <v>230</v>
      </c>
      <c r="B17" s="222">
        <v>19</v>
      </c>
      <c r="C17" s="222" t="s">
        <v>643</v>
      </c>
      <c r="D17" s="223">
        <f t="shared" si="0"/>
        <v>19</v>
      </c>
      <c r="E17" s="222">
        <v>121</v>
      </c>
      <c r="F17" s="222">
        <v>6</v>
      </c>
      <c r="G17" s="223">
        <f t="shared" si="1"/>
        <v>127</v>
      </c>
      <c r="H17" s="222">
        <f t="shared" si="2"/>
        <v>140</v>
      </c>
      <c r="I17" s="222">
        <f t="shared" si="2"/>
        <v>6</v>
      </c>
      <c r="J17" s="223">
        <f t="shared" si="3"/>
        <v>146</v>
      </c>
      <c r="K17" s="71" t="s">
        <v>231</v>
      </c>
      <c r="L17" s="70"/>
    </row>
    <row r="18" spans="1:12" s="8" customFormat="1" ht="29.25" customHeight="1" thickTop="1">
      <c r="A18" s="140" t="s">
        <v>78</v>
      </c>
      <c r="B18" s="224">
        <v>31</v>
      </c>
      <c r="C18" s="224">
        <v>4</v>
      </c>
      <c r="D18" s="225">
        <f t="shared" si="0"/>
        <v>35</v>
      </c>
      <c r="E18" s="224">
        <v>76</v>
      </c>
      <c r="F18" s="224">
        <v>197</v>
      </c>
      <c r="G18" s="225">
        <f t="shared" si="1"/>
        <v>273</v>
      </c>
      <c r="H18" s="224">
        <f t="shared" si="2"/>
        <v>107</v>
      </c>
      <c r="I18" s="224">
        <f t="shared" si="2"/>
        <v>201</v>
      </c>
      <c r="J18" s="225">
        <f t="shared" si="3"/>
        <v>308</v>
      </c>
      <c r="K18" s="72" t="s">
        <v>232</v>
      </c>
      <c r="L18" s="70"/>
    </row>
    <row r="19" spans="1:12" s="8" customFormat="1" ht="28.5" customHeight="1">
      <c r="A19" s="73" t="s">
        <v>33</v>
      </c>
      <c r="B19" s="226">
        <f t="shared" ref="B19:J19" si="4">SUM(B10:B18)</f>
        <v>770</v>
      </c>
      <c r="C19" s="226">
        <f t="shared" si="4"/>
        <v>381</v>
      </c>
      <c r="D19" s="226">
        <f t="shared" si="4"/>
        <v>1151</v>
      </c>
      <c r="E19" s="226">
        <f t="shared" si="4"/>
        <v>1450</v>
      </c>
      <c r="F19" s="226">
        <f t="shared" si="4"/>
        <v>673</v>
      </c>
      <c r="G19" s="226">
        <f t="shared" si="4"/>
        <v>2123</v>
      </c>
      <c r="H19" s="226">
        <f t="shared" si="4"/>
        <v>2220</v>
      </c>
      <c r="I19" s="226">
        <f t="shared" si="4"/>
        <v>1054</v>
      </c>
      <c r="J19" s="226">
        <f t="shared" si="4"/>
        <v>3274</v>
      </c>
      <c r="K19" s="73" t="s">
        <v>10</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E20" sqref="E20"/>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392" t="s">
        <v>339</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35.25" customHeight="1">
      <c r="A3" s="393" t="s">
        <v>577</v>
      </c>
      <c r="B3" s="394"/>
      <c r="C3" s="394"/>
      <c r="D3" s="394"/>
      <c r="E3" s="394"/>
      <c r="F3" s="394"/>
      <c r="G3" s="394"/>
      <c r="H3" s="394"/>
      <c r="I3" s="394"/>
      <c r="J3" s="394"/>
      <c r="K3" s="394"/>
    </row>
    <row r="4" spans="1:11" ht="15.75">
      <c r="A4" s="394" t="s">
        <v>644</v>
      </c>
      <c r="B4" s="394"/>
      <c r="C4" s="394"/>
      <c r="D4" s="394"/>
      <c r="E4" s="394"/>
      <c r="F4" s="394"/>
      <c r="G4" s="394"/>
      <c r="H4" s="394"/>
      <c r="I4" s="394"/>
      <c r="J4" s="394"/>
      <c r="K4" s="394"/>
    </row>
    <row r="5" spans="1:11" ht="15.75">
      <c r="A5" s="167" t="s">
        <v>358</v>
      </c>
      <c r="B5" s="168"/>
      <c r="C5" s="168"/>
      <c r="D5" s="168"/>
      <c r="E5" s="168"/>
      <c r="F5" s="168"/>
      <c r="G5" s="168"/>
      <c r="H5" s="168"/>
      <c r="I5" s="168"/>
      <c r="J5" s="168"/>
      <c r="K5" s="169" t="s">
        <v>359</v>
      </c>
    </row>
    <row r="6" spans="1:11" ht="15.75">
      <c r="A6" s="396" t="s">
        <v>114</v>
      </c>
      <c r="B6" s="397" t="s">
        <v>204</v>
      </c>
      <c r="C6" s="397"/>
      <c r="D6" s="397"/>
      <c r="E6" s="397"/>
      <c r="F6" s="397"/>
      <c r="G6" s="397"/>
      <c r="H6" s="397"/>
      <c r="I6" s="397"/>
      <c r="J6" s="397"/>
      <c r="K6" s="398" t="s">
        <v>39</v>
      </c>
    </row>
    <row r="7" spans="1:11" ht="16.5" customHeight="1">
      <c r="A7" s="396"/>
      <c r="B7" s="397" t="s">
        <v>205</v>
      </c>
      <c r="C7" s="397"/>
      <c r="D7" s="397"/>
      <c r="E7" s="397" t="s">
        <v>206</v>
      </c>
      <c r="F7" s="397"/>
      <c r="G7" s="397"/>
      <c r="H7" s="399" t="s">
        <v>207</v>
      </c>
      <c r="I7" s="399"/>
      <c r="J7" s="399"/>
      <c r="K7" s="398"/>
    </row>
    <row r="8" spans="1:11" ht="25.5">
      <c r="A8" s="396"/>
      <c r="B8" s="42" t="s">
        <v>208</v>
      </c>
      <c r="C8" s="42" t="s">
        <v>209</v>
      </c>
      <c r="D8" s="42" t="s">
        <v>210</v>
      </c>
      <c r="E8" s="42" t="s">
        <v>211</v>
      </c>
      <c r="F8" s="42" t="s">
        <v>212</v>
      </c>
      <c r="G8" s="42" t="s">
        <v>213</v>
      </c>
      <c r="H8" s="42" t="s">
        <v>211</v>
      </c>
      <c r="I8" s="42" t="s">
        <v>212</v>
      </c>
      <c r="J8" s="42" t="s">
        <v>213</v>
      </c>
      <c r="K8" s="398"/>
    </row>
    <row r="9" spans="1:11" ht="14.25" customHeight="1" thickBot="1">
      <c r="A9" s="79" t="s">
        <v>115</v>
      </c>
      <c r="B9" s="216">
        <v>0</v>
      </c>
      <c r="C9" s="216">
        <v>0</v>
      </c>
      <c r="D9" s="207">
        <f t="shared" ref="D9:D29" si="0">SUM(B9:C9)</f>
        <v>0</v>
      </c>
      <c r="E9" s="216">
        <v>17</v>
      </c>
      <c r="F9" s="216">
        <v>1</v>
      </c>
      <c r="G9" s="207">
        <f t="shared" ref="G9:G29" si="1">SUM(E9:F9)</f>
        <v>18</v>
      </c>
      <c r="H9" s="216">
        <f>B9+E9</f>
        <v>17</v>
      </c>
      <c r="I9" s="216">
        <f>C9+F9</f>
        <v>1</v>
      </c>
      <c r="J9" s="207">
        <f t="shared" ref="J9:J29" si="2">SUM(H9:I9)</f>
        <v>18</v>
      </c>
      <c r="K9" s="85" t="s">
        <v>116</v>
      </c>
    </row>
    <row r="10" spans="1:11" ht="14.25" customHeight="1" thickBot="1">
      <c r="A10" s="80" t="s">
        <v>117</v>
      </c>
      <c r="B10" s="217">
        <v>26</v>
      </c>
      <c r="C10" s="217">
        <v>6</v>
      </c>
      <c r="D10" s="209">
        <f t="shared" si="0"/>
        <v>32</v>
      </c>
      <c r="E10" s="217">
        <v>61</v>
      </c>
      <c r="F10" s="217">
        <v>10</v>
      </c>
      <c r="G10" s="209">
        <f t="shared" si="1"/>
        <v>71</v>
      </c>
      <c r="H10" s="217">
        <f t="shared" ref="H10:I20" si="3">B10+E10</f>
        <v>87</v>
      </c>
      <c r="I10" s="217">
        <f t="shared" si="3"/>
        <v>16</v>
      </c>
      <c r="J10" s="209">
        <f t="shared" si="2"/>
        <v>103</v>
      </c>
      <c r="K10" s="86" t="s">
        <v>118</v>
      </c>
    </row>
    <row r="11" spans="1:11" ht="14.25" customHeight="1" thickBot="1">
      <c r="A11" s="81" t="s">
        <v>119</v>
      </c>
      <c r="B11" s="218">
        <v>12</v>
      </c>
      <c r="C11" s="218">
        <v>4</v>
      </c>
      <c r="D11" s="210">
        <f t="shared" si="0"/>
        <v>16</v>
      </c>
      <c r="E11" s="218">
        <v>85</v>
      </c>
      <c r="F11" s="218">
        <v>36</v>
      </c>
      <c r="G11" s="210">
        <f t="shared" si="1"/>
        <v>121</v>
      </c>
      <c r="H11" s="218">
        <f t="shared" si="3"/>
        <v>97</v>
      </c>
      <c r="I11" s="218">
        <f t="shared" si="3"/>
        <v>40</v>
      </c>
      <c r="J11" s="210">
        <f t="shared" si="2"/>
        <v>137</v>
      </c>
      <c r="K11" s="87" t="s">
        <v>120</v>
      </c>
    </row>
    <row r="12" spans="1:11" ht="24.75" thickBot="1">
      <c r="A12" s="80" t="s">
        <v>121</v>
      </c>
      <c r="B12" s="217">
        <v>18</v>
      </c>
      <c r="C12" s="217">
        <v>4</v>
      </c>
      <c r="D12" s="209">
        <f t="shared" si="0"/>
        <v>22</v>
      </c>
      <c r="E12" s="217">
        <v>13</v>
      </c>
      <c r="F12" s="217">
        <v>3</v>
      </c>
      <c r="G12" s="209">
        <f t="shared" si="1"/>
        <v>16</v>
      </c>
      <c r="H12" s="217">
        <f t="shared" si="3"/>
        <v>31</v>
      </c>
      <c r="I12" s="217">
        <f t="shared" si="3"/>
        <v>7</v>
      </c>
      <c r="J12" s="209">
        <f t="shared" si="2"/>
        <v>38</v>
      </c>
      <c r="K12" s="86" t="s">
        <v>122</v>
      </c>
    </row>
    <row r="13" spans="1:11" ht="26.25" thickBot="1">
      <c r="A13" s="81" t="s">
        <v>123</v>
      </c>
      <c r="B13" s="218">
        <v>0</v>
      </c>
      <c r="C13" s="218">
        <v>0</v>
      </c>
      <c r="D13" s="210">
        <f t="shared" si="0"/>
        <v>0</v>
      </c>
      <c r="E13" s="218">
        <v>1</v>
      </c>
      <c r="F13" s="218">
        <v>0</v>
      </c>
      <c r="G13" s="210">
        <f t="shared" si="1"/>
        <v>1</v>
      </c>
      <c r="H13" s="218">
        <f t="shared" si="3"/>
        <v>1</v>
      </c>
      <c r="I13" s="218">
        <f t="shared" si="3"/>
        <v>0</v>
      </c>
      <c r="J13" s="210">
        <f t="shared" si="2"/>
        <v>1</v>
      </c>
      <c r="K13" s="87" t="s">
        <v>124</v>
      </c>
    </row>
    <row r="14" spans="1:11" ht="13.5" thickBot="1">
      <c r="A14" s="82" t="s">
        <v>125</v>
      </c>
      <c r="B14" s="217">
        <v>8</v>
      </c>
      <c r="C14" s="217">
        <v>6</v>
      </c>
      <c r="D14" s="209">
        <f t="shared" si="0"/>
        <v>14</v>
      </c>
      <c r="E14" s="217">
        <v>280</v>
      </c>
      <c r="F14" s="217">
        <v>33</v>
      </c>
      <c r="G14" s="209">
        <f t="shared" si="1"/>
        <v>313</v>
      </c>
      <c r="H14" s="217">
        <f t="shared" si="3"/>
        <v>288</v>
      </c>
      <c r="I14" s="217">
        <f t="shared" si="3"/>
        <v>39</v>
      </c>
      <c r="J14" s="209">
        <f t="shared" si="2"/>
        <v>327</v>
      </c>
      <c r="K14" s="86" t="s">
        <v>126</v>
      </c>
    </row>
    <row r="15" spans="1:11" ht="26.25" thickBot="1">
      <c r="A15" s="83" t="s">
        <v>127</v>
      </c>
      <c r="B15" s="218">
        <v>17</v>
      </c>
      <c r="C15" s="218">
        <v>6</v>
      </c>
      <c r="D15" s="210">
        <f t="shared" si="0"/>
        <v>23</v>
      </c>
      <c r="E15" s="218">
        <v>196</v>
      </c>
      <c r="F15" s="218">
        <v>37</v>
      </c>
      <c r="G15" s="210">
        <f t="shared" si="1"/>
        <v>233</v>
      </c>
      <c r="H15" s="218">
        <f t="shared" si="3"/>
        <v>213</v>
      </c>
      <c r="I15" s="218">
        <f t="shared" si="3"/>
        <v>43</v>
      </c>
      <c r="J15" s="210">
        <f t="shared" si="2"/>
        <v>256</v>
      </c>
      <c r="K15" s="87" t="s">
        <v>128</v>
      </c>
    </row>
    <row r="16" spans="1:11" ht="13.5" thickBot="1">
      <c r="A16" s="82" t="s">
        <v>129</v>
      </c>
      <c r="B16" s="217">
        <v>28</v>
      </c>
      <c r="C16" s="217">
        <v>3</v>
      </c>
      <c r="D16" s="209">
        <f t="shared" si="0"/>
        <v>31</v>
      </c>
      <c r="E16" s="217">
        <v>87</v>
      </c>
      <c r="F16" s="217">
        <v>28</v>
      </c>
      <c r="G16" s="209">
        <f t="shared" si="1"/>
        <v>115</v>
      </c>
      <c r="H16" s="217">
        <f t="shared" si="3"/>
        <v>115</v>
      </c>
      <c r="I16" s="217">
        <f t="shared" si="3"/>
        <v>31</v>
      </c>
      <c r="J16" s="209">
        <f t="shared" si="2"/>
        <v>146</v>
      </c>
      <c r="K16" s="86" t="s">
        <v>130</v>
      </c>
    </row>
    <row r="17" spans="1:11" ht="13.5" thickBot="1">
      <c r="A17" s="83" t="s">
        <v>131</v>
      </c>
      <c r="B17" s="218">
        <v>6</v>
      </c>
      <c r="C17" s="218">
        <v>7</v>
      </c>
      <c r="D17" s="210">
        <f t="shared" si="0"/>
        <v>13</v>
      </c>
      <c r="E17" s="218">
        <v>28</v>
      </c>
      <c r="F17" s="218">
        <v>10</v>
      </c>
      <c r="G17" s="210">
        <f t="shared" si="1"/>
        <v>38</v>
      </c>
      <c r="H17" s="218">
        <f t="shared" si="3"/>
        <v>34</v>
      </c>
      <c r="I17" s="218">
        <f t="shared" si="3"/>
        <v>17</v>
      </c>
      <c r="J17" s="210">
        <f t="shared" si="2"/>
        <v>51</v>
      </c>
      <c r="K17" s="87" t="s">
        <v>132</v>
      </c>
    </row>
    <row r="18" spans="1:11" ht="13.5" thickBot="1">
      <c r="A18" s="82" t="s">
        <v>133</v>
      </c>
      <c r="B18" s="217">
        <v>36</v>
      </c>
      <c r="C18" s="217">
        <v>8</v>
      </c>
      <c r="D18" s="209">
        <f t="shared" si="0"/>
        <v>44</v>
      </c>
      <c r="E18" s="217">
        <v>49</v>
      </c>
      <c r="F18" s="217">
        <v>19</v>
      </c>
      <c r="G18" s="209">
        <f t="shared" si="1"/>
        <v>68</v>
      </c>
      <c r="H18" s="217">
        <f t="shared" si="3"/>
        <v>85</v>
      </c>
      <c r="I18" s="217">
        <f t="shared" si="3"/>
        <v>27</v>
      </c>
      <c r="J18" s="209">
        <f t="shared" si="2"/>
        <v>112</v>
      </c>
      <c r="K18" s="86" t="s">
        <v>134</v>
      </c>
    </row>
    <row r="19" spans="1:11" ht="13.5" thickBot="1">
      <c r="A19" s="83" t="s">
        <v>135</v>
      </c>
      <c r="B19" s="218">
        <v>25</v>
      </c>
      <c r="C19" s="218">
        <v>12</v>
      </c>
      <c r="D19" s="210">
        <f t="shared" si="0"/>
        <v>37</v>
      </c>
      <c r="E19" s="218">
        <v>41</v>
      </c>
      <c r="F19" s="218">
        <v>15</v>
      </c>
      <c r="G19" s="210">
        <f t="shared" si="1"/>
        <v>56</v>
      </c>
      <c r="H19" s="218">
        <f t="shared" si="3"/>
        <v>66</v>
      </c>
      <c r="I19" s="218">
        <f t="shared" si="3"/>
        <v>27</v>
      </c>
      <c r="J19" s="210">
        <f t="shared" si="2"/>
        <v>93</v>
      </c>
      <c r="K19" s="87" t="s">
        <v>136</v>
      </c>
    </row>
    <row r="20" spans="1:11" ht="13.5" thickBot="1">
      <c r="A20" s="82" t="s">
        <v>137</v>
      </c>
      <c r="B20" s="217">
        <v>4</v>
      </c>
      <c r="C20" s="217">
        <v>2</v>
      </c>
      <c r="D20" s="209">
        <f t="shared" si="0"/>
        <v>6</v>
      </c>
      <c r="E20" s="217">
        <v>23</v>
      </c>
      <c r="F20" s="217">
        <v>2</v>
      </c>
      <c r="G20" s="209">
        <f t="shared" si="1"/>
        <v>25</v>
      </c>
      <c r="H20" s="217">
        <f t="shared" si="3"/>
        <v>27</v>
      </c>
      <c r="I20" s="217">
        <f t="shared" si="3"/>
        <v>4</v>
      </c>
      <c r="J20" s="209">
        <f t="shared" si="2"/>
        <v>31</v>
      </c>
      <c r="K20" s="86" t="s">
        <v>138</v>
      </c>
    </row>
    <row r="21" spans="1:11" ht="24.75" thickBot="1">
      <c r="A21" s="83" t="s">
        <v>139</v>
      </c>
      <c r="B21" s="218">
        <v>15</v>
      </c>
      <c r="C21" s="218">
        <v>6</v>
      </c>
      <c r="D21" s="210">
        <f t="shared" si="0"/>
        <v>21</v>
      </c>
      <c r="E21" s="218">
        <v>61</v>
      </c>
      <c r="F21" s="218">
        <v>26</v>
      </c>
      <c r="G21" s="210">
        <f t="shared" si="1"/>
        <v>87</v>
      </c>
      <c r="H21" s="218">
        <f>B21+E21</f>
        <v>76</v>
      </c>
      <c r="I21" s="218">
        <f>C21+F21</f>
        <v>32</v>
      </c>
      <c r="J21" s="210">
        <f t="shared" si="2"/>
        <v>108</v>
      </c>
      <c r="K21" s="87" t="s">
        <v>140</v>
      </c>
    </row>
    <row r="22" spans="1:11" ht="24.75" thickBot="1">
      <c r="A22" s="82" t="s">
        <v>141</v>
      </c>
      <c r="B22" s="217">
        <v>26</v>
      </c>
      <c r="C22" s="217">
        <v>34</v>
      </c>
      <c r="D22" s="209">
        <f t="shared" si="0"/>
        <v>60</v>
      </c>
      <c r="E22" s="217">
        <v>85</v>
      </c>
      <c r="F22" s="217">
        <v>37</v>
      </c>
      <c r="G22" s="209">
        <f t="shared" si="1"/>
        <v>122</v>
      </c>
      <c r="H22" s="217">
        <f t="shared" ref="H22:I29" si="4">B22+E22</f>
        <v>111</v>
      </c>
      <c r="I22" s="217">
        <f t="shared" si="4"/>
        <v>71</v>
      </c>
      <c r="J22" s="209">
        <f t="shared" si="2"/>
        <v>182</v>
      </c>
      <c r="K22" s="86" t="s">
        <v>142</v>
      </c>
    </row>
    <row r="23" spans="1:11" ht="26.25" thickBot="1">
      <c r="A23" s="83" t="s">
        <v>143</v>
      </c>
      <c r="B23" s="218">
        <v>438</v>
      </c>
      <c r="C23" s="218">
        <v>142</v>
      </c>
      <c r="D23" s="210">
        <f t="shared" si="0"/>
        <v>580</v>
      </c>
      <c r="E23" s="218">
        <v>126</v>
      </c>
      <c r="F23" s="218">
        <v>17</v>
      </c>
      <c r="G23" s="210">
        <f t="shared" si="1"/>
        <v>143</v>
      </c>
      <c r="H23" s="218">
        <f t="shared" si="4"/>
        <v>564</v>
      </c>
      <c r="I23" s="218">
        <f t="shared" si="4"/>
        <v>159</v>
      </c>
      <c r="J23" s="210">
        <f t="shared" si="2"/>
        <v>723</v>
      </c>
      <c r="K23" s="87" t="s">
        <v>144</v>
      </c>
    </row>
    <row r="24" spans="1:11" ht="13.5" thickBot="1">
      <c r="A24" s="82" t="s">
        <v>145</v>
      </c>
      <c r="B24" s="217">
        <v>55</v>
      </c>
      <c r="C24" s="217">
        <v>87</v>
      </c>
      <c r="D24" s="209">
        <f t="shared" si="0"/>
        <v>142</v>
      </c>
      <c r="E24" s="217">
        <v>70</v>
      </c>
      <c r="F24" s="217">
        <v>94</v>
      </c>
      <c r="G24" s="209">
        <f t="shared" si="1"/>
        <v>164</v>
      </c>
      <c r="H24" s="217">
        <f t="shared" si="4"/>
        <v>125</v>
      </c>
      <c r="I24" s="217">
        <f t="shared" si="4"/>
        <v>181</v>
      </c>
      <c r="J24" s="209">
        <f t="shared" si="2"/>
        <v>306</v>
      </c>
      <c r="K24" s="86" t="s">
        <v>146</v>
      </c>
    </row>
    <row r="25" spans="1:11" ht="26.25" thickBot="1">
      <c r="A25" s="83" t="s">
        <v>147</v>
      </c>
      <c r="B25" s="218">
        <v>35</v>
      </c>
      <c r="C25" s="218">
        <v>47</v>
      </c>
      <c r="D25" s="210">
        <f t="shared" si="0"/>
        <v>82</v>
      </c>
      <c r="E25" s="218">
        <v>93</v>
      </c>
      <c r="F25" s="218">
        <v>91</v>
      </c>
      <c r="G25" s="210">
        <f t="shared" si="1"/>
        <v>184</v>
      </c>
      <c r="H25" s="218">
        <f t="shared" si="4"/>
        <v>128</v>
      </c>
      <c r="I25" s="218">
        <f t="shared" si="4"/>
        <v>138</v>
      </c>
      <c r="J25" s="210">
        <f t="shared" si="2"/>
        <v>266</v>
      </c>
      <c r="K25" s="87" t="s">
        <v>148</v>
      </c>
    </row>
    <row r="26" spans="1:11" ht="13.5" thickBot="1">
      <c r="A26" s="82" t="s">
        <v>149</v>
      </c>
      <c r="B26" s="217">
        <v>19</v>
      </c>
      <c r="C26" s="217">
        <v>6</v>
      </c>
      <c r="D26" s="209">
        <f t="shared" si="0"/>
        <v>25</v>
      </c>
      <c r="E26" s="217">
        <v>14</v>
      </c>
      <c r="F26" s="217">
        <v>9</v>
      </c>
      <c r="G26" s="209">
        <f t="shared" si="1"/>
        <v>23</v>
      </c>
      <c r="H26" s="217">
        <f t="shared" si="4"/>
        <v>33</v>
      </c>
      <c r="I26" s="217">
        <f t="shared" si="4"/>
        <v>15</v>
      </c>
      <c r="J26" s="209">
        <f t="shared" si="2"/>
        <v>48</v>
      </c>
      <c r="K26" s="86" t="s">
        <v>150</v>
      </c>
    </row>
    <row r="27" spans="1:11" ht="13.5" thickBot="1">
      <c r="A27" s="83" t="s">
        <v>151</v>
      </c>
      <c r="B27" s="218">
        <v>1</v>
      </c>
      <c r="C27" s="218">
        <v>1</v>
      </c>
      <c r="D27" s="210">
        <f t="shared" si="0"/>
        <v>2</v>
      </c>
      <c r="E27" s="218">
        <v>15</v>
      </c>
      <c r="F27" s="218">
        <v>2</v>
      </c>
      <c r="G27" s="210">
        <f t="shared" si="1"/>
        <v>17</v>
      </c>
      <c r="H27" s="218">
        <f t="shared" si="4"/>
        <v>16</v>
      </c>
      <c r="I27" s="218">
        <f t="shared" si="4"/>
        <v>3</v>
      </c>
      <c r="J27" s="210">
        <f t="shared" si="2"/>
        <v>19</v>
      </c>
      <c r="K27" s="87" t="s">
        <v>152</v>
      </c>
    </row>
    <row r="28" spans="1:11" ht="48.75" thickBot="1">
      <c r="A28" s="82" t="s">
        <v>153</v>
      </c>
      <c r="B28" s="217" t="s">
        <v>643</v>
      </c>
      <c r="C28" s="217" t="s">
        <v>643</v>
      </c>
      <c r="D28" s="209">
        <f t="shared" si="0"/>
        <v>0</v>
      </c>
      <c r="E28" s="217">
        <v>100</v>
      </c>
      <c r="F28" s="217">
        <v>198</v>
      </c>
      <c r="G28" s="209">
        <f t="shared" si="1"/>
        <v>298</v>
      </c>
      <c r="H28" s="217">
        <f t="shared" si="4"/>
        <v>100</v>
      </c>
      <c r="I28" s="217">
        <f t="shared" si="4"/>
        <v>198</v>
      </c>
      <c r="J28" s="209">
        <f t="shared" si="2"/>
        <v>298</v>
      </c>
      <c r="K28" s="86" t="s">
        <v>154</v>
      </c>
    </row>
    <row r="29" spans="1:11" ht="25.5">
      <c r="A29" s="84" t="s">
        <v>155</v>
      </c>
      <c r="B29" s="219">
        <v>1</v>
      </c>
      <c r="C29" s="219">
        <v>0</v>
      </c>
      <c r="D29" s="213">
        <f t="shared" si="0"/>
        <v>1</v>
      </c>
      <c r="E29" s="219">
        <v>5</v>
      </c>
      <c r="F29" s="219">
        <v>5</v>
      </c>
      <c r="G29" s="213">
        <f t="shared" si="1"/>
        <v>10</v>
      </c>
      <c r="H29" s="219">
        <f t="shared" si="4"/>
        <v>6</v>
      </c>
      <c r="I29" s="219">
        <f t="shared" si="4"/>
        <v>5</v>
      </c>
      <c r="J29" s="213">
        <f t="shared" si="2"/>
        <v>11</v>
      </c>
      <c r="K29" s="88" t="s">
        <v>156</v>
      </c>
    </row>
    <row r="30" spans="1:11" ht="30" customHeight="1">
      <c r="A30" s="76" t="s">
        <v>33</v>
      </c>
      <c r="B30" s="77">
        <f>SUM(B9:B29)</f>
        <v>770</v>
      </c>
      <c r="C30" s="77">
        <f t="shared" ref="C30:J30" si="5">SUM(C9:C29)</f>
        <v>381</v>
      </c>
      <c r="D30" s="77">
        <f t="shared" si="5"/>
        <v>1151</v>
      </c>
      <c r="E30" s="77">
        <f t="shared" si="5"/>
        <v>1450</v>
      </c>
      <c r="F30" s="77">
        <f t="shared" si="5"/>
        <v>673</v>
      </c>
      <c r="G30" s="77">
        <f t="shared" si="5"/>
        <v>2123</v>
      </c>
      <c r="H30" s="77">
        <f t="shared" si="5"/>
        <v>2220</v>
      </c>
      <c r="I30" s="77">
        <f t="shared" si="5"/>
        <v>1054</v>
      </c>
      <c r="J30" s="77">
        <f t="shared" si="5"/>
        <v>3274</v>
      </c>
      <c r="K30" s="78" t="s">
        <v>34</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rightToLeft="1" view="pageBreakPreview" zoomScaleNormal="100" zoomScaleSheetLayoutView="100" workbookViewId="0">
      <selection activeCell="B25" sqref="B25"/>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392" t="s">
        <v>497</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33" customHeight="1">
      <c r="A3" s="393" t="s">
        <v>578</v>
      </c>
      <c r="B3" s="394"/>
      <c r="C3" s="394"/>
      <c r="D3" s="394"/>
      <c r="E3" s="394"/>
      <c r="F3" s="394"/>
      <c r="G3" s="394"/>
      <c r="H3" s="394"/>
      <c r="I3" s="394"/>
      <c r="J3" s="394"/>
      <c r="K3" s="394"/>
    </row>
    <row r="4" spans="1:11" ht="15.75">
      <c r="A4" s="394" t="s">
        <v>644</v>
      </c>
      <c r="B4" s="394"/>
      <c r="C4" s="394"/>
      <c r="D4" s="394"/>
      <c r="E4" s="394"/>
      <c r="F4" s="394"/>
      <c r="G4" s="394"/>
      <c r="H4" s="394"/>
      <c r="I4" s="394"/>
      <c r="J4" s="394"/>
      <c r="K4" s="394"/>
    </row>
    <row r="5" spans="1:11" ht="15.75">
      <c r="A5" s="167" t="s">
        <v>360</v>
      </c>
      <c r="B5" s="168"/>
      <c r="C5" s="168"/>
      <c r="D5" s="168"/>
      <c r="E5" s="168"/>
      <c r="F5" s="168"/>
      <c r="G5" s="168"/>
      <c r="H5" s="168"/>
      <c r="I5" s="168"/>
      <c r="J5" s="168"/>
      <c r="K5" s="169" t="s">
        <v>449</v>
      </c>
    </row>
    <row r="6" spans="1:11" ht="15.75">
      <c r="A6" s="396" t="s">
        <v>99</v>
      </c>
      <c r="B6" s="397" t="s">
        <v>204</v>
      </c>
      <c r="C6" s="397"/>
      <c r="D6" s="397"/>
      <c r="E6" s="397"/>
      <c r="F6" s="397"/>
      <c r="G6" s="397"/>
      <c r="H6" s="397"/>
      <c r="I6" s="397"/>
      <c r="J6" s="397"/>
      <c r="K6" s="398" t="s">
        <v>100</v>
      </c>
    </row>
    <row r="7" spans="1:11" ht="16.5" customHeight="1">
      <c r="A7" s="396"/>
      <c r="B7" s="397" t="s">
        <v>205</v>
      </c>
      <c r="C7" s="397"/>
      <c r="D7" s="397"/>
      <c r="E7" s="397" t="s">
        <v>206</v>
      </c>
      <c r="F7" s="397"/>
      <c r="G7" s="397"/>
      <c r="H7" s="399" t="s">
        <v>207</v>
      </c>
      <c r="I7" s="399"/>
      <c r="J7" s="399"/>
      <c r="K7" s="398"/>
    </row>
    <row r="8" spans="1:11" ht="25.5">
      <c r="A8" s="396"/>
      <c r="B8" s="42" t="s">
        <v>208</v>
      </c>
      <c r="C8" s="42" t="s">
        <v>209</v>
      </c>
      <c r="D8" s="42" t="s">
        <v>210</v>
      </c>
      <c r="E8" s="42" t="s">
        <v>211</v>
      </c>
      <c r="F8" s="42" t="s">
        <v>212</v>
      </c>
      <c r="G8" s="42" t="s">
        <v>213</v>
      </c>
      <c r="H8" s="42" t="s">
        <v>211</v>
      </c>
      <c r="I8" s="42" t="s">
        <v>212</v>
      </c>
      <c r="J8" s="42" t="s">
        <v>213</v>
      </c>
      <c r="K8" s="398"/>
    </row>
    <row r="9" spans="1:11" ht="27" customHeight="1" thickBot="1">
      <c r="A9" s="79" t="s">
        <v>101</v>
      </c>
      <c r="B9" s="216">
        <v>559</v>
      </c>
      <c r="C9" s="216">
        <v>263</v>
      </c>
      <c r="D9" s="207">
        <f t="shared" ref="D9:D15" si="0">SUM(B9:C9)</f>
        <v>822</v>
      </c>
      <c r="E9" s="216">
        <v>212</v>
      </c>
      <c r="F9" s="216">
        <v>74</v>
      </c>
      <c r="G9" s="207">
        <f t="shared" ref="G9:G15" si="1">SUM(E9:F9)</f>
        <v>286</v>
      </c>
      <c r="H9" s="216">
        <f>B9+E9</f>
        <v>771</v>
      </c>
      <c r="I9" s="216">
        <f>C9+F9</f>
        <v>337</v>
      </c>
      <c r="J9" s="207">
        <f t="shared" ref="J9:J15" si="2">SUM(H9:I9)</f>
        <v>1108</v>
      </c>
      <c r="K9" s="89" t="s">
        <v>102</v>
      </c>
    </row>
    <row r="10" spans="1:11" ht="27" customHeight="1" thickBot="1">
      <c r="A10" s="80" t="s">
        <v>103</v>
      </c>
      <c r="B10" s="217">
        <v>96</v>
      </c>
      <c r="C10" s="217">
        <v>65</v>
      </c>
      <c r="D10" s="209">
        <f t="shared" si="0"/>
        <v>161</v>
      </c>
      <c r="E10" s="217">
        <v>96</v>
      </c>
      <c r="F10" s="217">
        <v>58</v>
      </c>
      <c r="G10" s="209">
        <f t="shared" si="1"/>
        <v>154</v>
      </c>
      <c r="H10" s="217">
        <f t="shared" ref="H10:I15" si="3">B10+E10</f>
        <v>192</v>
      </c>
      <c r="I10" s="217">
        <f t="shared" si="3"/>
        <v>123</v>
      </c>
      <c r="J10" s="209">
        <f t="shared" si="2"/>
        <v>315</v>
      </c>
      <c r="K10" s="90" t="s">
        <v>104</v>
      </c>
    </row>
    <row r="11" spans="1:11" ht="27" customHeight="1" thickBot="1">
      <c r="A11" s="81" t="s">
        <v>105</v>
      </c>
      <c r="B11" s="218">
        <v>47</v>
      </c>
      <c r="C11" s="218">
        <v>26</v>
      </c>
      <c r="D11" s="210">
        <f t="shared" si="0"/>
        <v>73</v>
      </c>
      <c r="E11" s="218">
        <v>49</v>
      </c>
      <c r="F11" s="218">
        <v>9</v>
      </c>
      <c r="G11" s="210">
        <f t="shared" si="1"/>
        <v>58</v>
      </c>
      <c r="H11" s="218">
        <f t="shared" si="3"/>
        <v>96</v>
      </c>
      <c r="I11" s="218">
        <f t="shared" si="3"/>
        <v>35</v>
      </c>
      <c r="J11" s="210">
        <f t="shared" si="2"/>
        <v>131</v>
      </c>
      <c r="K11" s="91" t="s">
        <v>106</v>
      </c>
    </row>
    <row r="12" spans="1:11" ht="27" customHeight="1" thickBot="1">
      <c r="A12" s="80" t="s">
        <v>107</v>
      </c>
      <c r="B12" s="217">
        <v>67</v>
      </c>
      <c r="C12" s="217">
        <v>24</v>
      </c>
      <c r="D12" s="209">
        <f t="shared" si="0"/>
        <v>91</v>
      </c>
      <c r="E12" s="217">
        <v>986</v>
      </c>
      <c r="F12" s="217">
        <v>328</v>
      </c>
      <c r="G12" s="209">
        <f t="shared" si="1"/>
        <v>1314</v>
      </c>
      <c r="H12" s="217">
        <f t="shared" si="3"/>
        <v>1053</v>
      </c>
      <c r="I12" s="217">
        <f t="shared" si="3"/>
        <v>352</v>
      </c>
      <c r="J12" s="209">
        <f t="shared" si="2"/>
        <v>1405</v>
      </c>
      <c r="K12" s="90" t="s">
        <v>108</v>
      </c>
    </row>
    <row r="13" spans="1:11" ht="27" customHeight="1" thickBot="1">
      <c r="A13" s="81" t="s">
        <v>458</v>
      </c>
      <c r="B13" s="218">
        <v>1</v>
      </c>
      <c r="C13" s="218">
        <v>0</v>
      </c>
      <c r="D13" s="210">
        <f t="shared" si="0"/>
        <v>1</v>
      </c>
      <c r="E13" s="218">
        <v>5</v>
      </c>
      <c r="F13" s="218">
        <v>5</v>
      </c>
      <c r="G13" s="210">
        <f t="shared" si="1"/>
        <v>10</v>
      </c>
      <c r="H13" s="218">
        <f t="shared" si="3"/>
        <v>6</v>
      </c>
      <c r="I13" s="218">
        <f t="shared" si="3"/>
        <v>5</v>
      </c>
      <c r="J13" s="210">
        <f t="shared" si="2"/>
        <v>11</v>
      </c>
      <c r="K13" s="91" t="s">
        <v>109</v>
      </c>
    </row>
    <row r="14" spans="1:11" ht="27" customHeight="1" thickBot="1">
      <c r="A14" s="80" t="s">
        <v>110</v>
      </c>
      <c r="B14" s="217">
        <v>0</v>
      </c>
      <c r="C14" s="217">
        <v>3</v>
      </c>
      <c r="D14" s="209">
        <f t="shared" si="0"/>
        <v>3</v>
      </c>
      <c r="E14" s="217">
        <v>2</v>
      </c>
      <c r="F14" s="217">
        <v>1</v>
      </c>
      <c r="G14" s="209">
        <f t="shared" si="1"/>
        <v>3</v>
      </c>
      <c r="H14" s="217">
        <f t="shared" si="3"/>
        <v>2</v>
      </c>
      <c r="I14" s="217">
        <f t="shared" si="3"/>
        <v>4</v>
      </c>
      <c r="J14" s="209">
        <f t="shared" si="2"/>
        <v>6</v>
      </c>
      <c r="K14" s="90" t="s">
        <v>111</v>
      </c>
    </row>
    <row r="15" spans="1:11" ht="27" customHeight="1">
      <c r="A15" s="93" t="s">
        <v>112</v>
      </c>
      <c r="B15" s="219" t="s">
        <v>643</v>
      </c>
      <c r="C15" s="219" t="s">
        <v>643</v>
      </c>
      <c r="D15" s="213">
        <f t="shared" si="0"/>
        <v>0</v>
      </c>
      <c r="E15" s="219">
        <v>100</v>
      </c>
      <c r="F15" s="219">
        <v>198</v>
      </c>
      <c r="G15" s="213">
        <f t="shared" si="1"/>
        <v>298</v>
      </c>
      <c r="H15" s="219">
        <f t="shared" si="3"/>
        <v>100</v>
      </c>
      <c r="I15" s="219">
        <f t="shared" si="3"/>
        <v>198</v>
      </c>
      <c r="J15" s="213">
        <f t="shared" si="2"/>
        <v>298</v>
      </c>
      <c r="K15" s="92" t="s">
        <v>113</v>
      </c>
    </row>
    <row r="16" spans="1:11" ht="33.75" customHeight="1">
      <c r="A16" s="136" t="s">
        <v>33</v>
      </c>
      <c r="B16" s="211">
        <f>SUM(B9:B15)</f>
        <v>770</v>
      </c>
      <c r="C16" s="211">
        <f t="shared" ref="C16:J16" si="4">SUM(C9:C15)</f>
        <v>381</v>
      </c>
      <c r="D16" s="211">
        <f t="shared" si="4"/>
        <v>1151</v>
      </c>
      <c r="E16" s="211">
        <f t="shared" si="4"/>
        <v>1450</v>
      </c>
      <c r="F16" s="211">
        <f t="shared" si="4"/>
        <v>673</v>
      </c>
      <c r="G16" s="211">
        <f t="shared" si="4"/>
        <v>2123</v>
      </c>
      <c r="H16" s="211">
        <f t="shared" si="4"/>
        <v>2220</v>
      </c>
      <c r="I16" s="211">
        <f t="shared" si="4"/>
        <v>1054</v>
      </c>
      <c r="J16" s="211">
        <f t="shared" si="4"/>
        <v>3274</v>
      </c>
      <c r="K16" s="119"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4"/>
  <sheetViews>
    <sheetView rightToLeft="1" view="pageBreakPreview" zoomScaleNormal="100" zoomScaleSheetLayoutView="100" workbookViewId="0">
      <selection activeCell="A14" sqref="A14"/>
    </sheetView>
  </sheetViews>
  <sheetFormatPr defaultColWidth="9.140625" defaultRowHeight="20.100000000000001" customHeight="1"/>
  <cols>
    <col min="1" max="1" width="30.7109375" style="11" customWidth="1"/>
    <col min="2" max="2" width="8.5703125" style="12" customWidth="1"/>
    <col min="3" max="10" width="8.5703125" style="11" customWidth="1"/>
    <col min="11" max="11" width="35.71093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92" t="s">
        <v>303</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41">
        <v>2020</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94" t="s">
        <v>444</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94">
        <v>2020</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0" t="s">
        <v>361</v>
      </c>
      <c r="B5" s="442"/>
      <c r="C5" s="442"/>
      <c r="D5" s="442"/>
      <c r="E5" s="442"/>
      <c r="F5" s="442"/>
      <c r="G5" s="442"/>
      <c r="H5" s="442"/>
      <c r="I5" s="442"/>
      <c r="J5" s="442"/>
      <c r="K5" s="96" t="s">
        <v>362</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43" t="s">
        <v>157</v>
      </c>
      <c r="B6" s="432" t="s">
        <v>204</v>
      </c>
      <c r="C6" s="446"/>
      <c r="D6" s="446"/>
      <c r="E6" s="446"/>
      <c r="F6" s="446"/>
      <c r="G6" s="446"/>
      <c r="H6" s="446"/>
      <c r="I6" s="446"/>
      <c r="J6" s="447"/>
      <c r="K6" s="448" t="s">
        <v>158</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44"/>
      <c r="B7" s="432" t="s">
        <v>476</v>
      </c>
      <c r="C7" s="446"/>
      <c r="D7" s="447"/>
      <c r="E7" s="432" t="s">
        <v>482</v>
      </c>
      <c r="F7" s="446"/>
      <c r="G7" s="447"/>
      <c r="H7" s="438" t="s">
        <v>483</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6.25" customHeight="1">
      <c r="A8" s="445"/>
      <c r="B8" s="277" t="s">
        <v>532</v>
      </c>
      <c r="C8" s="277" t="s">
        <v>531</v>
      </c>
      <c r="D8" s="277" t="s">
        <v>530</v>
      </c>
      <c r="E8" s="277" t="s">
        <v>532</v>
      </c>
      <c r="F8" s="277" t="s">
        <v>531</v>
      </c>
      <c r="G8" s="277" t="s">
        <v>530</v>
      </c>
      <c r="H8" s="277" t="s">
        <v>532</v>
      </c>
      <c r="I8" s="277" t="s">
        <v>531</v>
      </c>
      <c r="J8" s="277" t="s">
        <v>530</v>
      </c>
      <c r="K8" s="450"/>
      <c r="M8" s="145"/>
      <c r="N8" s="146"/>
      <c r="O8" s="145"/>
    </row>
    <row r="9" spans="1:63" s="30" customFormat="1" ht="24.75" customHeight="1" thickBot="1">
      <c r="A9" s="143" t="s">
        <v>163</v>
      </c>
      <c r="B9" s="173">
        <v>2619</v>
      </c>
      <c r="C9" s="173">
        <v>1679</v>
      </c>
      <c r="D9" s="174">
        <f t="shared" ref="D9:D28" si="0">B9+C9</f>
        <v>4298</v>
      </c>
      <c r="E9" s="363">
        <v>2408</v>
      </c>
      <c r="F9" s="173">
        <v>1305</v>
      </c>
      <c r="G9" s="174">
        <f t="shared" ref="G9:G28" si="1">E9+F9</f>
        <v>3713</v>
      </c>
      <c r="H9" s="174">
        <f t="shared" ref="H9:H28" si="2">B9+E9</f>
        <v>5027</v>
      </c>
      <c r="I9" s="50">
        <f t="shared" ref="I9:I28" si="3">C9+F9</f>
        <v>2984</v>
      </c>
      <c r="J9" s="50">
        <f t="shared" ref="J9:J28" si="4">D9+G9</f>
        <v>8011</v>
      </c>
      <c r="K9" s="240" t="s">
        <v>307</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5.75" thickBot="1">
      <c r="A10" s="82" t="s">
        <v>416</v>
      </c>
      <c r="B10" s="98">
        <v>47</v>
      </c>
      <c r="C10" s="98">
        <v>38</v>
      </c>
      <c r="D10" s="152">
        <f t="shared" si="0"/>
        <v>85</v>
      </c>
      <c r="E10" s="98">
        <v>48</v>
      </c>
      <c r="F10" s="98">
        <v>51</v>
      </c>
      <c r="G10" s="152">
        <f t="shared" si="1"/>
        <v>99</v>
      </c>
      <c r="H10" s="152">
        <f t="shared" si="2"/>
        <v>95</v>
      </c>
      <c r="I10" s="152">
        <f t="shared" si="3"/>
        <v>89</v>
      </c>
      <c r="J10" s="152">
        <f t="shared" si="4"/>
        <v>184</v>
      </c>
      <c r="K10" s="237" t="s">
        <v>421</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15.75" thickBot="1">
      <c r="A11" s="143" t="s">
        <v>159</v>
      </c>
      <c r="B11" s="173">
        <v>230</v>
      </c>
      <c r="C11" s="173">
        <v>130</v>
      </c>
      <c r="D11" s="174">
        <f t="shared" si="0"/>
        <v>360</v>
      </c>
      <c r="E11" s="363">
        <v>215</v>
      </c>
      <c r="F11" s="173">
        <v>101</v>
      </c>
      <c r="G11" s="174">
        <f t="shared" si="1"/>
        <v>316</v>
      </c>
      <c r="H11" s="174">
        <f t="shared" si="2"/>
        <v>445</v>
      </c>
      <c r="I11" s="50">
        <f t="shared" si="3"/>
        <v>231</v>
      </c>
      <c r="J11" s="50">
        <f t="shared" si="4"/>
        <v>676</v>
      </c>
      <c r="K11" s="235" t="s">
        <v>160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8" thickBot="1">
      <c r="A12" s="82" t="s">
        <v>595</v>
      </c>
      <c r="B12" s="98">
        <v>14</v>
      </c>
      <c r="C12" s="98">
        <v>15</v>
      </c>
      <c r="D12" s="152">
        <f t="shared" si="0"/>
        <v>29</v>
      </c>
      <c r="E12" s="98">
        <v>17</v>
      </c>
      <c r="F12" s="98">
        <v>17</v>
      </c>
      <c r="G12" s="152">
        <f t="shared" si="1"/>
        <v>34</v>
      </c>
      <c r="H12" s="152">
        <f t="shared" si="2"/>
        <v>31</v>
      </c>
      <c r="I12" s="152">
        <f t="shared" si="3"/>
        <v>32</v>
      </c>
      <c r="J12" s="152">
        <f t="shared" si="4"/>
        <v>63</v>
      </c>
      <c r="K12" s="237" t="s">
        <v>559</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5.75" thickBot="1">
      <c r="A13" s="143" t="s">
        <v>590</v>
      </c>
      <c r="B13" s="173">
        <v>143</v>
      </c>
      <c r="C13" s="173">
        <v>174</v>
      </c>
      <c r="D13" s="174">
        <f t="shared" si="0"/>
        <v>317</v>
      </c>
      <c r="E13" s="363">
        <v>144</v>
      </c>
      <c r="F13" s="173">
        <v>125</v>
      </c>
      <c r="G13" s="174">
        <f t="shared" si="1"/>
        <v>269</v>
      </c>
      <c r="H13" s="174">
        <f t="shared" si="2"/>
        <v>287</v>
      </c>
      <c r="I13" s="50">
        <f t="shared" si="3"/>
        <v>299</v>
      </c>
      <c r="J13" s="50">
        <f t="shared" si="4"/>
        <v>586</v>
      </c>
      <c r="K13" s="235" t="s">
        <v>591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3.25" thickBot="1">
      <c r="A14" s="82" t="s">
        <v>596</v>
      </c>
      <c r="B14" s="98">
        <v>74</v>
      </c>
      <c r="C14" s="98">
        <v>63</v>
      </c>
      <c r="D14" s="152">
        <f t="shared" si="0"/>
        <v>137</v>
      </c>
      <c r="E14" s="98">
        <v>166</v>
      </c>
      <c r="F14" s="98">
        <v>54</v>
      </c>
      <c r="G14" s="152">
        <f t="shared" si="1"/>
        <v>220</v>
      </c>
      <c r="H14" s="152">
        <f t="shared" si="2"/>
        <v>240</v>
      </c>
      <c r="I14" s="152">
        <f t="shared" si="3"/>
        <v>117</v>
      </c>
      <c r="J14" s="152">
        <f t="shared" si="4"/>
        <v>357</v>
      </c>
      <c r="K14" s="237" t="s">
        <v>306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3.25" thickBot="1">
      <c r="A15" s="143" t="s">
        <v>166</v>
      </c>
      <c r="B15" s="173">
        <v>83</v>
      </c>
      <c r="C15" s="173">
        <v>70</v>
      </c>
      <c r="D15" s="174">
        <f t="shared" si="0"/>
        <v>153</v>
      </c>
      <c r="E15" s="363">
        <v>82</v>
      </c>
      <c r="F15" s="173">
        <v>44</v>
      </c>
      <c r="G15" s="174">
        <f t="shared" si="1"/>
        <v>126</v>
      </c>
      <c r="H15" s="174">
        <f t="shared" si="2"/>
        <v>165</v>
      </c>
      <c r="I15" s="50">
        <f t="shared" si="3"/>
        <v>114</v>
      </c>
      <c r="J15" s="50">
        <f t="shared" si="4"/>
        <v>279</v>
      </c>
      <c r="K15" s="235" t="s">
        <v>557</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3.25" thickBot="1">
      <c r="A16" s="82" t="s">
        <v>162</v>
      </c>
      <c r="B16" s="98">
        <v>84</v>
      </c>
      <c r="C16" s="98">
        <v>20</v>
      </c>
      <c r="D16" s="152">
        <f t="shared" si="0"/>
        <v>104</v>
      </c>
      <c r="E16" s="98">
        <v>30</v>
      </c>
      <c r="F16" s="98">
        <v>12</v>
      </c>
      <c r="G16" s="152">
        <f t="shared" si="1"/>
        <v>42</v>
      </c>
      <c r="H16" s="152">
        <f t="shared" si="2"/>
        <v>114</v>
      </c>
      <c r="I16" s="152">
        <f t="shared" si="3"/>
        <v>32</v>
      </c>
      <c r="J16" s="152">
        <f t="shared" si="4"/>
        <v>146</v>
      </c>
      <c r="K16" s="237" t="s">
        <v>308</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26.25" thickBot="1">
      <c r="A17" s="143" t="s">
        <v>165</v>
      </c>
      <c r="B17" s="173">
        <v>112</v>
      </c>
      <c r="C17" s="173">
        <v>35</v>
      </c>
      <c r="D17" s="174">
        <f t="shared" si="0"/>
        <v>147</v>
      </c>
      <c r="E17" s="363">
        <v>58</v>
      </c>
      <c r="F17" s="173">
        <v>13</v>
      </c>
      <c r="G17" s="174">
        <f t="shared" si="1"/>
        <v>71</v>
      </c>
      <c r="H17" s="174">
        <f t="shared" si="2"/>
        <v>170</v>
      </c>
      <c r="I17" s="50">
        <f t="shared" si="3"/>
        <v>48</v>
      </c>
      <c r="J17" s="50">
        <f t="shared" si="4"/>
        <v>218</v>
      </c>
      <c r="K17" s="235" t="s">
        <v>305</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5.75" thickBot="1">
      <c r="A18" s="82" t="s">
        <v>365</v>
      </c>
      <c r="B18" s="98">
        <v>18</v>
      </c>
      <c r="C18" s="98">
        <v>13</v>
      </c>
      <c r="D18" s="152">
        <f t="shared" si="0"/>
        <v>31</v>
      </c>
      <c r="E18" s="98">
        <v>38</v>
      </c>
      <c r="F18" s="98">
        <v>22</v>
      </c>
      <c r="G18" s="152">
        <f t="shared" si="1"/>
        <v>60</v>
      </c>
      <c r="H18" s="152">
        <f t="shared" si="2"/>
        <v>56</v>
      </c>
      <c r="I18" s="152">
        <f t="shared" si="3"/>
        <v>35</v>
      </c>
      <c r="J18" s="152">
        <f t="shared" si="4"/>
        <v>91</v>
      </c>
      <c r="K18" s="237" t="s">
        <v>556</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5.75" thickBot="1">
      <c r="A19" s="143" t="s">
        <v>237</v>
      </c>
      <c r="B19" s="173">
        <v>2</v>
      </c>
      <c r="C19" s="173">
        <v>1</v>
      </c>
      <c r="D19" s="174">
        <f t="shared" si="0"/>
        <v>3</v>
      </c>
      <c r="E19" s="363">
        <v>20</v>
      </c>
      <c r="F19" s="173">
        <v>1</v>
      </c>
      <c r="G19" s="174">
        <f t="shared" si="1"/>
        <v>21</v>
      </c>
      <c r="H19" s="174">
        <f t="shared" si="2"/>
        <v>22</v>
      </c>
      <c r="I19" s="50">
        <f t="shared" si="3"/>
        <v>2</v>
      </c>
      <c r="J19" s="50">
        <f t="shared" si="4"/>
        <v>24</v>
      </c>
      <c r="K19" s="235" t="s">
        <v>238</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23.25" thickBot="1">
      <c r="A20" s="82" t="s">
        <v>366</v>
      </c>
      <c r="B20" s="98">
        <v>32</v>
      </c>
      <c r="C20" s="98">
        <v>13</v>
      </c>
      <c r="D20" s="152">
        <f t="shared" si="0"/>
        <v>45</v>
      </c>
      <c r="E20" s="98">
        <v>22</v>
      </c>
      <c r="F20" s="98">
        <v>8</v>
      </c>
      <c r="G20" s="152">
        <f t="shared" si="1"/>
        <v>30</v>
      </c>
      <c r="H20" s="152">
        <f t="shared" si="2"/>
        <v>54</v>
      </c>
      <c r="I20" s="152">
        <f t="shared" si="3"/>
        <v>21</v>
      </c>
      <c r="J20" s="152">
        <f t="shared" si="4"/>
        <v>75</v>
      </c>
      <c r="K20" s="237" t="s">
        <v>555</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5.75" thickBot="1">
      <c r="A21" s="143" t="s">
        <v>235</v>
      </c>
      <c r="B21" s="173">
        <v>4</v>
      </c>
      <c r="C21" s="173">
        <v>1</v>
      </c>
      <c r="D21" s="174">
        <f t="shared" si="0"/>
        <v>5</v>
      </c>
      <c r="E21" s="363">
        <v>57</v>
      </c>
      <c r="F21" s="173">
        <v>7</v>
      </c>
      <c r="G21" s="174">
        <f t="shared" si="1"/>
        <v>64</v>
      </c>
      <c r="H21" s="174">
        <f t="shared" si="2"/>
        <v>61</v>
      </c>
      <c r="I21" s="50">
        <f t="shared" si="3"/>
        <v>8</v>
      </c>
      <c r="J21" s="50">
        <f t="shared" si="4"/>
        <v>69</v>
      </c>
      <c r="K21" s="235" t="s">
        <v>236</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5.75" thickBot="1">
      <c r="A22" s="82" t="s">
        <v>239</v>
      </c>
      <c r="B22" s="98">
        <v>2</v>
      </c>
      <c r="C22" s="98">
        <v>3</v>
      </c>
      <c r="D22" s="152">
        <f t="shared" si="0"/>
        <v>5</v>
      </c>
      <c r="E22" s="98">
        <v>15</v>
      </c>
      <c r="F22" s="98">
        <v>25</v>
      </c>
      <c r="G22" s="152">
        <f t="shared" si="1"/>
        <v>40</v>
      </c>
      <c r="H22" s="152">
        <f t="shared" si="2"/>
        <v>17</v>
      </c>
      <c r="I22" s="152">
        <f t="shared" si="3"/>
        <v>28</v>
      </c>
      <c r="J22" s="152">
        <f t="shared" si="4"/>
        <v>45</v>
      </c>
      <c r="K22" s="237" t="s">
        <v>554</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26.25" thickBot="1">
      <c r="A23" s="143" t="s">
        <v>161</v>
      </c>
      <c r="B23" s="173">
        <v>8</v>
      </c>
      <c r="C23" s="173">
        <v>2</v>
      </c>
      <c r="D23" s="174">
        <f t="shared" si="0"/>
        <v>10</v>
      </c>
      <c r="E23" s="363">
        <v>15</v>
      </c>
      <c r="F23" s="173">
        <v>5</v>
      </c>
      <c r="G23" s="174">
        <f t="shared" si="1"/>
        <v>20</v>
      </c>
      <c r="H23" s="174">
        <f t="shared" si="2"/>
        <v>23</v>
      </c>
      <c r="I23" s="50">
        <f t="shared" si="3"/>
        <v>7</v>
      </c>
      <c r="J23" s="50">
        <f t="shared" si="4"/>
        <v>30</v>
      </c>
      <c r="K23" s="235" t="s">
        <v>553</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5.75" thickBot="1">
      <c r="A24" s="82" t="s">
        <v>417</v>
      </c>
      <c r="B24" s="98">
        <v>11</v>
      </c>
      <c r="C24" s="98">
        <v>4</v>
      </c>
      <c r="D24" s="152">
        <f t="shared" si="0"/>
        <v>15</v>
      </c>
      <c r="E24" s="98">
        <v>31</v>
      </c>
      <c r="F24" s="98">
        <v>10</v>
      </c>
      <c r="G24" s="152">
        <f t="shared" si="1"/>
        <v>41</v>
      </c>
      <c r="H24" s="152">
        <f t="shared" si="2"/>
        <v>42</v>
      </c>
      <c r="I24" s="152">
        <f t="shared" si="3"/>
        <v>14</v>
      </c>
      <c r="J24" s="152">
        <f t="shared" si="4"/>
        <v>56</v>
      </c>
      <c r="K24" s="237" t="s">
        <v>552</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5.75" thickBot="1">
      <c r="A25" s="143" t="s">
        <v>597</v>
      </c>
      <c r="B25" s="173">
        <v>112</v>
      </c>
      <c r="C25" s="173">
        <v>50</v>
      </c>
      <c r="D25" s="174">
        <f t="shared" si="0"/>
        <v>162</v>
      </c>
      <c r="E25" s="363">
        <v>4</v>
      </c>
      <c r="F25" s="173">
        <v>0</v>
      </c>
      <c r="G25" s="174">
        <f t="shared" si="1"/>
        <v>4</v>
      </c>
      <c r="H25" s="174">
        <f t="shared" si="2"/>
        <v>116</v>
      </c>
      <c r="I25" s="50">
        <f t="shared" si="3"/>
        <v>50</v>
      </c>
      <c r="J25" s="50">
        <f t="shared" si="4"/>
        <v>166</v>
      </c>
      <c r="K25" s="235" t="s">
        <v>368</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5.75" thickBot="1">
      <c r="A26" s="82" t="s">
        <v>418</v>
      </c>
      <c r="B26" s="98">
        <v>37</v>
      </c>
      <c r="C26" s="98">
        <v>20</v>
      </c>
      <c r="D26" s="152">
        <f t="shared" si="0"/>
        <v>57</v>
      </c>
      <c r="E26" s="98">
        <v>59</v>
      </c>
      <c r="F26" s="98">
        <v>27</v>
      </c>
      <c r="G26" s="152">
        <f t="shared" si="1"/>
        <v>86</v>
      </c>
      <c r="H26" s="152">
        <f t="shared" si="2"/>
        <v>96</v>
      </c>
      <c r="I26" s="152">
        <f t="shared" si="3"/>
        <v>47</v>
      </c>
      <c r="J26" s="152">
        <f t="shared" si="4"/>
        <v>143</v>
      </c>
      <c r="K26" s="237" t="s">
        <v>419</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26.25" thickBot="1">
      <c r="A27" s="143" t="s">
        <v>478</v>
      </c>
      <c r="B27" s="173">
        <v>7</v>
      </c>
      <c r="C27" s="173">
        <v>2</v>
      </c>
      <c r="D27" s="174">
        <f t="shared" si="0"/>
        <v>9</v>
      </c>
      <c r="E27" s="363">
        <v>23</v>
      </c>
      <c r="F27" s="173">
        <v>13</v>
      </c>
      <c r="G27" s="174">
        <f t="shared" si="1"/>
        <v>36</v>
      </c>
      <c r="H27" s="174">
        <f t="shared" si="2"/>
        <v>30</v>
      </c>
      <c r="I27" s="50">
        <f t="shared" si="3"/>
        <v>15</v>
      </c>
      <c r="J27" s="50">
        <f t="shared" si="4"/>
        <v>45</v>
      </c>
      <c r="K27" s="235" t="s">
        <v>550</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27" customFormat="1" ht="15">
      <c r="A28" s="370" t="s">
        <v>294</v>
      </c>
      <c r="B28" s="182">
        <v>0</v>
      </c>
      <c r="C28" s="182">
        <v>0</v>
      </c>
      <c r="D28" s="65">
        <f t="shared" si="0"/>
        <v>0</v>
      </c>
      <c r="E28" s="182">
        <v>8</v>
      </c>
      <c r="F28" s="182">
        <v>4</v>
      </c>
      <c r="G28" s="65">
        <f t="shared" si="1"/>
        <v>12</v>
      </c>
      <c r="H28" s="65">
        <f t="shared" si="2"/>
        <v>8</v>
      </c>
      <c r="I28" s="65">
        <f t="shared" si="3"/>
        <v>4</v>
      </c>
      <c r="J28" s="65">
        <f t="shared" si="4"/>
        <v>12</v>
      </c>
      <c r="K28" s="371" t="s">
        <v>299</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57" s="30" customFormat="1" ht="15.75" thickBot="1">
      <c r="A29" s="143" t="s">
        <v>479</v>
      </c>
      <c r="B29" s="173">
        <v>3</v>
      </c>
      <c r="C29" s="173">
        <v>3</v>
      </c>
      <c r="D29" s="174">
        <f t="shared" ref="D29:D30" si="5">B29+C29</f>
        <v>6</v>
      </c>
      <c r="E29" s="363">
        <v>24</v>
      </c>
      <c r="F29" s="173">
        <v>14</v>
      </c>
      <c r="G29" s="174">
        <f t="shared" ref="G29:G30" si="6">E29+F29</f>
        <v>38</v>
      </c>
      <c r="H29" s="174">
        <f t="shared" ref="H29:H30" si="7">B29+E29</f>
        <v>27</v>
      </c>
      <c r="I29" s="50">
        <f t="shared" ref="I29:I30" si="8">C29+F29</f>
        <v>17</v>
      </c>
      <c r="J29" s="50">
        <f t="shared" ref="J29:J30" si="9">D29+G29</f>
        <v>44</v>
      </c>
      <c r="K29" s="240" t="s">
        <v>560</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27" customFormat="1" ht="18" customHeight="1" thickBot="1">
      <c r="A30" s="82" t="s">
        <v>367</v>
      </c>
      <c r="B30" s="98">
        <v>3</v>
      </c>
      <c r="C30" s="98">
        <v>2</v>
      </c>
      <c r="D30" s="152">
        <f t="shared" si="5"/>
        <v>5</v>
      </c>
      <c r="E30" s="98">
        <v>9</v>
      </c>
      <c r="F30" s="98">
        <v>6</v>
      </c>
      <c r="G30" s="152">
        <f t="shared" si="6"/>
        <v>15</v>
      </c>
      <c r="H30" s="152">
        <f t="shared" si="7"/>
        <v>12</v>
      </c>
      <c r="I30" s="152">
        <f t="shared" si="8"/>
        <v>8</v>
      </c>
      <c r="J30" s="152">
        <f t="shared" si="9"/>
        <v>20</v>
      </c>
      <c r="K30" s="237" t="s">
        <v>548</v>
      </c>
      <c r="L30" s="25"/>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spans="1:57" s="30" customFormat="1" ht="18" customHeight="1" thickBot="1">
      <c r="A31" s="143" t="s">
        <v>432</v>
      </c>
      <c r="B31" s="173">
        <v>8</v>
      </c>
      <c r="C31" s="173">
        <v>3</v>
      </c>
      <c r="D31" s="174">
        <f t="shared" ref="D31:D42" si="10">B31+C31</f>
        <v>11</v>
      </c>
      <c r="E31" s="363">
        <v>35</v>
      </c>
      <c r="F31" s="173">
        <v>13</v>
      </c>
      <c r="G31" s="174">
        <f t="shared" ref="G31:G42" si="11">E31+F31</f>
        <v>48</v>
      </c>
      <c r="H31" s="174">
        <f t="shared" ref="H31:H42" si="12">B31+E31</f>
        <v>43</v>
      </c>
      <c r="I31" s="50">
        <f t="shared" ref="I31:I42" si="13">C31+F31</f>
        <v>16</v>
      </c>
      <c r="J31" s="50">
        <f t="shared" ref="J31:J42" si="14">D31+G31</f>
        <v>59</v>
      </c>
      <c r="K31" s="235" t="s">
        <v>435</v>
      </c>
      <c r="L31" s="28"/>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row>
    <row r="32" spans="1:57" s="27" customFormat="1" ht="18" customHeight="1" thickBot="1">
      <c r="A32" s="82" t="s">
        <v>433</v>
      </c>
      <c r="B32" s="98">
        <v>62</v>
      </c>
      <c r="C32" s="98">
        <v>13</v>
      </c>
      <c r="D32" s="152">
        <f t="shared" si="10"/>
        <v>75</v>
      </c>
      <c r="E32" s="98">
        <v>1</v>
      </c>
      <c r="F32" s="98">
        <v>0</v>
      </c>
      <c r="G32" s="152">
        <f t="shared" si="11"/>
        <v>1</v>
      </c>
      <c r="H32" s="152">
        <f t="shared" si="12"/>
        <v>63</v>
      </c>
      <c r="I32" s="152">
        <f t="shared" si="13"/>
        <v>13</v>
      </c>
      <c r="J32" s="152">
        <f t="shared" si="14"/>
        <v>76</v>
      </c>
      <c r="K32" s="237" t="s">
        <v>477</v>
      </c>
      <c r="L32" s="25"/>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spans="1:63" s="30" customFormat="1" ht="18" customHeight="1" thickBot="1">
      <c r="A33" s="143" t="s">
        <v>434</v>
      </c>
      <c r="B33" s="173">
        <v>31</v>
      </c>
      <c r="C33" s="173">
        <v>4</v>
      </c>
      <c r="D33" s="174">
        <f t="shared" si="10"/>
        <v>35</v>
      </c>
      <c r="E33" s="363">
        <v>9</v>
      </c>
      <c r="F33" s="173">
        <v>0</v>
      </c>
      <c r="G33" s="174">
        <f t="shared" si="11"/>
        <v>9</v>
      </c>
      <c r="H33" s="174">
        <f t="shared" si="12"/>
        <v>40</v>
      </c>
      <c r="I33" s="50">
        <f t="shared" si="13"/>
        <v>4</v>
      </c>
      <c r="J33" s="50">
        <f t="shared" si="14"/>
        <v>44</v>
      </c>
      <c r="K33" s="235" t="s">
        <v>436</v>
      </c>
      <c r="L33" s="28"/>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row>
    <row r="34" spans="1:63" s="27" customFormat="1" ht="18" customHeight="1" thickBot="1">
      <c r="A34" s="82" t="s">
        <v>462</v>
      </c>
      <c r="B34" s="98">
        <v>10</v>
      </c>
      <c r="C34" s="98">
        <v>3</v>
      </c>
      <c r="D34" s="152">
        <f t="shared" si="10"/>
        <v>13</v>
      </c>
      <c r="E34" s="98">
        <v>10</v>
      </c>
      <c r="F34" s="98">
        <v>4</v>
      </c>
      <c r="G34" s="152">
        <f t="shared" si="11"/>
        <v>14</v>
      </c>
      <c r="H34" s="152">
        <f t="shared" si="12"/>
        <v>20</v>
      </c>
      <c r="I34" s="152">
        <f t="shared" si="13"/>
        <v>7</v>
      </c>
      <c r="J34" s="152">
        <f t="shared" si="14"/>
        <v>27</v>
      </c>
      <c r="K34" s="237" t="s">
        <v>506</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30" customFormat="1" ht="18" customHeight="1" thickBot="1">
      <c r="A35" s="143" t="s">
        <v>463</v>
      </c>
      <c r="B35" s="173">
        <v>6</v>
      </c>
      <c r="C35" s="173">
        <v>8</v>
      </c>
      <c r="D35" s="174">
        <f t="shared" ref="D35:D37" si="15">B35+C35</f>
        <v>14</v>
      </c>
      <c r="E35" s="363">
        <v>32</v>
      </c>
      <c r="F35" s="173">
        <v>14</v>
      </c>
      <c r="G35" s="174">
        <f t="shared" ref="G35:G37" si="16">E35+F35</f>
        <v>46</v>
      </c>
      <c r="H35" s="174">
        <f t="shared" ref="H35:H37" si="17">B35+E35</f>
        <v>38</v>
      </c>
      <c r="I35" s="50">
        <f t="shared" ref="I35:I37" si="18">C35+F35</f>
        <v>22</v>
      </c>
      <c r="J35" s="50">
        <f t="shared" ref="J35:J37" si="19">D35+G35</f>
        <v>60</v>
      </c>
      <c r="K35" s="235" t="s">
        <v>547</v>
      </c>
      <c r="L35" s="28"/>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row>
    <row r="36" spans="1:63" s="27" customFormat="1" ht="18" customHeight="1" thickBot="1">
      <c r="A36" s="82" t="s">
        <v>464</v>
      </c>
      <c r="B36" s="98">
        <v>43</v>
      </c>
      <c r="C36" s="98">
        <v>9</v>
      </c>
      <c r="D36" s="152">
        <f t="shared" si="15"/>
        <v>52</v>
      </c>
      <c r="E36" s="98">
        <v>9</v>
      </c>
      <c r="F36" s="98">
        <v>1</v>
      </c>
      <c r="G36" s="152">
        <f t="shared" si="16"/>
        <v>10</v>
      </c>
      <c r="H36" s="152">
        <f t="shared" si="17"/>
        <v>52</v>
      </c>
      <c r="I36" s="152">
        <f t="shared" si="18"/>
        <v>10</v>
      </c>
      <c r="J36" s="152">
        <f t="shared" si="19"/>
        <v>62</v>
      </c>
      <c r="K36" s="237" t="s">
        <v>546</v>
      </c>
      <c r="L36" s="25"/>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spans="1:63" s="30" customFormat="1" ht="18" customHeight="1" thickBot="1">
      <c r="A37" s="143" t="s">
        <v>598</v>
      </c>
      <c r="B37" s="173">
        <v>15</v>
      </c>
      <c r="C37" s="173">
        <v>9</v>
      </c>
      <c r="D37" s="174">
        <f t="shared" si="15"/>
        <v>24</v>
      </c>
      <c r="E37" s="363">
        <v>18</v>
      </c>
      <c r="F37" s="173">
        <v>2</v>
      </c>
      <c r="G37" s="174">
        <f t="shared" si="16"/>
        <v>20</v>
      </c>
      <c r="H37" s="174">
        <f t="shared" si="17"/>
        <v>33</v>
      </c>
      <c r="I37" s="50">
        <f t="shared" si="18"/>
        <v>11</v>
      </c>
      <c r="J37" s="50">
        <f t="shared" si="19"/>
        <v>44</v>
      </c>
      <c r="K37" s="235" t="s">
        <v>468</v>
      </c>
      <c r="L37" s="28"/>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row>
    <row r="38" spans="1:63" s="27" customFormat="1" ht="26.25" thickBot="1">
      <c r="A38" s="82" t="s">
        <v>465</v>
      </c>
      <c r="B38" s="98">
        <v>43</v>
      </c>
      <c r="C38" s="98">
        <v>27</v>
      </c>
      <c r="D38" s="152">
        <f t="shared" si="10"/>
        <v>70</v>
      </c>
      <c r="E38" s="98">
        <v>18</v>
      </c>
      <c r="F38" s="98">
        <v>14</v>
      </c>
      <c r="G38" s="152">
        <f t="shared" si="11"/>
        <v>32</v>
      </c>
      <c r="H38" s="152">
        <f t="shared" si="12"/>
        <v>61</v>
      </c>
      <c r="I38" s="152">
        <f t="shared" si="13"/>
        <v>41</v>
      </c>
      <c r="J38" s="152">
        <f t="shared" si="14"/>
        <v>102</v>
      </c>
      <c r="K38" s="237" t="s">
        <v>466</v>
      </c>
      <c r="L38" s="25"/>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row>
    <row r="39" spans="1:63" s="30" customFormat="1" ht="18" customHeight="1" thickBot="1">
      <c r="A39" s="143" t="s">
        <v>599</v>
      </c>
      <c r="B39" s="173">
        <v>0</v>
      </c>
      <c r="C39" s="173">
        <v>3</v>
      </c>
      <c r="D39" s="174">
        <f t="shared" si="10"/>
        <v>3</v>
      </c>
      <c r="E39" s="363">
        <v>8</v>
      </c>
      <c r="F39" s="173">
        <v>1</v>
      </c>
      <c r="G39" s="174">
        <f t="shared" si="11"/>
        <v>9</v>
      </c>
      <c r="H39" s="174">
        <f t="shared" si="12"/>
        <v>8</v>
      </c>
      <c r="I39" s="50">
        <f t="shared" si="13"/>
        <v>4</v>
      </c>
      <c r="J39" s="50">
        <f t="shared" si="14"/>
        <v>12</v>
      </c>
      <c r="K39" s="235" t="s">
        <v>594</v>
      </c>
      <c r="L39" s="28"/>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row>
    <row r="40" spans="1:63" s="27" customFormat="1" ht="18" customHeight="1" thickBot="1">
      <c r="A40" s="82" t="s">
        <v>600</v>
      </c>
      <c r="B40" s="98">
        <v>0</v>
      </c>
      <c r="C40" s="98">
        <v>0</v>
      </c>
      <c r="D40" s="152">
        <v>0</v>
      </c>
      <c r="E40" s="98">
        <v>19</v>
      </c>
      <c r="F40" s="98">
        <v>6</v>
      </c>
      <c r="G40" s="152">
        <f t="shared" ref="G40" si="20">E40+F40</f>
        <v>25</v>
      </c>
      <c r="H40" s="152">
        <f t="shared" ref="H40" si="21">B40+E40</f>
        <v>19</v>
      </c>
      <c r="I40" s="152">
        <f t="shared" ref="I40" si="22">C40+F40</f>
        <v>6</v>
      </c>
      <c r="J40" s="152">
        <f t="shared" ref="J40" si="23">D40+G40</f>
        <v>25</v>
      </c>
      <c r="K40" s="237" t="s">
        <v>593</v>
      </c>
      <c r="L40" s="25"/>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row>
    <row r="41" spans="1:63" s="30" customFormat="1" ht="18" customHeight="1" thickBot="1">
      <c r="A41" s="143" t="s">
        <v>601</v>
      </c>
      <c r="B41" s="173">
        <v>0</v>
      </c>
      <c r="C41" s="173">
        <v>0</v>
      </c>
      <c r="D41" s="174">
        <v>0</v>
      </c>
      <c r="E41" s="363">
        <v>34</v>
      </c>
      <c r="F41" s="173">
        <v>11</v>
      </c>
      <c r="G41" s="174">
        <f t="shared" si="11"/>
        <v>45</v>
      </c>
      <c r="H41" s="174">
        <f t="shared" si="12"/>
        <v>34</v>
      </c>
      <c r="I41" s="50">
        <f t="shared" si="13"/>
        <v>11</v>
      </c>
      <c r="J41" s="50">
        <f t="shared" si="14"/>
        <v>45</v>
      </c>
      <c r="K41" s="235" t="s">
        <v>592</v>
      </c>
      <c r="L41" s="28"/>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row>
    <row r="42" spans="1:63" s="27" customFormat="1" ht="18" customHeight="1">
      <c r="A42" s="147" t="s">
        <v>619</v>
      </c>
      <c r="B42" s="132">
        <v>2</v>
      </c>
      <c r="C42" s="132">
        <v>4</v>
      </c>
      <c r="D42" s="159">
        <f t="shared" si="10"/>
        <v>6</v>
      </c>
      <c r="E42" s="132">
        <v>7</v>
      </c>
      <c r="F42" s="132">
        <v>2</v>
      </c>
      <c r="G42" s="159">
        <f t="shared" si="11"/>
        <v>9</v>
      </c>
      <c r="H42" s="159">
        <f t="shared" si="12"/>
        <v>9</v>
      </c>
      <c r="I42" s="159">
        <f t="shared" si="13"/>
        <v>6</v>
      </c>
      <c r="J42" s="159">
        <f t="shared" si="14"/>
        <v>15</v>
      </c>
      <c r="K42" s="360" t="s">
        <v>618</v>
      </c>
      <c r="L42" s="25"/>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row>
    <row r="43" spans="1:63" ht="18" customHeight="1">
      <c r="A43" s="372" t="s">
        <v>33</v>
      </c>
      <c r="B43" s="373">
        <f>SUM(B9:B42)</f>
        <v>3865</v>
      </c>
      <c r="C43" s="373">
        <f t="shared" ref="C43:J43" si="24">SUM(C9:C42)</f>
        <v>2421</v>
      </c>
      <c r="D43" s="373">
        <f>SUM(D9:D42)</f>
        <v>6286</v>
      </c>
      <c r="E43" s="373">
        <f>SUM(E9:E42)</f>
        <v>3693</v>
      </c>
      <c r="F43" s="373">
        <f t="shared" si="24"/>
        <v>1932</v>
      </c>
      <c r="G43" s="373">
        <f t="shared" si="24"/>
        <v>5625</v>
      </c>
      <c r="H43" s="373">
        <f t="shared" si="24"/>
        <v>7558</v>
      </c>
      <c r="I43" s="373">
        <f t="shared" si="24"/>
        <v>4353</v>
      </c>
      <c r="J43" s="373">
        <f t="shared" si="24"/>
        <v>11911</v>
      </c>
      <c r="K43" s="374" t="s">
        <v>10</v>
      </c>
    </row>
    <row r="44" spans="1:63" ht="12.75">
      <c r="A44" s="378" t="s">
        <v>630</v>
      </c>
      <c r="B44" s="375"/>
      <c r="C44" s="267"/>
      <c r="D44" s="376"/>
      <c r="E44" s="267"/>
      <c r="F44" s="267"/>
      <c r="G44" s="267"/>
      <c r="H44" s="267"/>
      <c r="I44" s="267"/>
      <c r="J44" s="376"/>
      <c r="K44" s="377" t="s">
        <v>631</v>
      </c>
    </row>
    <row r="45" spans="1:63" ht="12.75">
      <c r="A45" s="378" t="s">
        <v>480</v>
      </c>
      <c r="B45" s="379"/>
      <c r="C45" s="267"/>
      <c r="D45" s="267"/>
      <c r="E45" s="267"/>
      <c r="F45" s="267"/>
      <c r="G45" s="267"/>
      <c r="H45" s="267"/>
      <c r="I45" s="267"/>
      <c r="J45" s="267"/>
      <c r="K45" s="380" t="s">
        <v>481</v>
      </c>
    </row>
    <row r="46" spans="1:63" ht="12.75">
      <c r="B46" s="11"/>
    </row>
    <row r="47" spans="1:63" ht="20.100000000000001" customHeight="1">
      <c r="B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row>
    <row r="48" spans="1:63" ht="20.100000000000001" customHeight="1">
      <c r="B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row>
    <row r="49" spans="2:63" ht="20.100000000000001" customHeight="1">
      <c r="B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row>
    <row r="50" spans="2:63" ht="20.100000000000001" customHeight="1">
      <c r="B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row>
    <row r="51" spans="2:63" ht="20.100000000000001" customHeight="1">
      <c r="B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row>
    <row r="52" spans="2:63" ht="20.100000000000001" customHeight="1">
      <c r="B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row>
    <row r="53" spans="2:63" ht="20.100000000000001" customHeight="1">
      <c r="B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row>
    <row r="54" spans="2:63" ht="20.100000000000001" customHeight="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row>
  </sheetData>
  <sortState ref="A2:BK46">
    <sortCondition descending="1" ref="J2:J46"/>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59055118110236227" bottom="0" header="0" footer="0"/>
  <pageSetup paperSize="9" scale="95" orientation="landscape" r:id="rId1"/>
  <headerFooter alignWithMargins="0"/>
  <rowBreaks count="1" manualBreakCount="1">
    <brk id="28" max="10" man="1"/>
  </rowBreaks>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J24" sqref="J24"/>
    </sheetView>
  </sheetViews>
  <sheetFormatPr defaultColWidth="9.140625" defaultRowHeight="20.100000000000001" customHeight="1"/>
  <cols>
    <col min="1" max="1" width="26" style="11" customWidth="1"/>
    <col min="2" max="2" width="9.5703125" style="12" customWidth="1"/>
    <col min="3" max="10" width="9.570312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92" t="s">
        <v>297</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41">
        <v>2020</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393" t="s">
        <v>445</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94">
        <v>2020</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0" t="s">
        <v>363</v>
      </c>
      <c r="B5" s="442"/>
      <c r="C5" s="442"/>
      <c r="D5" s="442"/>
      <c r="E5" s="442"/>
      <c r="F5" s="442"/>
      <c r="G5" s="442"/>
      <c r="H5" s="442"/>
      <c r="I5" s="442"/>
      <c r="J5" s="442"/>
      <c r="K5" s="96" t="s">
        <v>364</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43" t="s">
        <v>170</v>
      </c>
      <c r="B6" s="397" t="s">
        <v>484</v>
      </c>
      <c r="C6" s="397"/>
      <c r="D6" s="397"/>
      <c r="E6" s="397"/>
      <c r="F6" s="397"/>
      <c r="G6" s="397"/>
      <c r="H6" s="397"/>
      <c r="I6" s="397"/>
      <c r="J6" s="397"/>
      <c r="K6" s="448" t="s">
        <v>459</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44"/>
      <c r="B7" s="397" t="s">
        <v>476</v>
      </c>
      <c r="C7" s="446"/>
      <c r="D7" s="447"/>
      <c r="E7" s="432" t="s">
        <v>482</v>
      </c>
      <c r="F7" s="446"/>
      <c r="G7" s="447"/>
      <c r="H7" s="438" t="s">
        <v>483</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c r="A8" s="445"/>
      <c r="B8" s="277" t="s">
        <v>532</v>
      </c>
      <c r="C8" s="277" t="s">
        <v>531</v>
      </c>
      <c r="D8" s="277" t="s">
        <v>530</v>
      </c>
      <c r="E8" s="277" t="s">
        <v>532</v>
      </c>
      <c r="F8" s="277" t="s">
        <v>531</v>
      </c>
      <c r="G8" s="277" t="s">
        <v>530</v>
      </c>
      <c r="H8" s="277" t="s">
        <v>532</v>
      </c>
      <c r="I8" s="277" t="s">
        <v>531</v>
      </c>
      <c r="J8" s="277" t="s">
        <v>530</v>
      </c>
      <c r="K8" s="450"/>
      <c r="M8" s="145"/>
      <c r="N8" s="146"/>
      <c r="O8" s="145"/>
    </row>
    <row r="9" spans="1:63" s="30" customFormat="1" ht="24" customHeight="1" thickBot="1">
      <c r="A9" s="143" t="s">
        <v>323</v>
      </c>
      <c r="B9" s="97">
        <v>906</v>
      </c>
      <c r="C9" s="97">
        <v>524</v>
      </c>
      <c r="D9" s="50">
        <f>B9+C9</f>
        <v>1430</v>
      </c>
      <c r="E9" s="97">
        <v>669</v>
      </c>
      <c r="F9" s="97">
        <v>271</v>
      </c>
      <c r="G9" s="50">
        <f>E9+F9</f>
        <v>940</v>
      </c>
      <c r="H9" s="50">
        <f>B9+E9</f>
        <v>1575</v>
      </c>
      <c r="I9" s="50">
        <f t="shared" ref="H9:I19" si="0">C9+F9</f>
        <v>795</v>
      </c>
      <c r="J9" s="50">
        <f>H9+I9</f>
        <v>2370</v>
      </c>
      <c r="K9" s="329"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4" customHeight="1" thickBot="1">
      <c r="A10" s="82" t="s">
        <v>324</v>
      </c>
      <c r="B10" s="98">
        <v>546</v>
      </c>
      <c r="C10" s="98">
        <v>373</v>
      </c>
      <c r="D10" s="152">
        <f t="shared" ref="D10:D19" si="1">B10+C10</f>
        <v>919</v>
      </c>
      <c r="E10" s="98">
        <v>422</v>
      </c>
      <c r="F10" s="98">
        <v>238</v>
      </c>
      <c r="G10" s="152">
        <f t="shared" ref="G10:G19" si="2">E10+F10</f>
        <v>660</v>
      </c>
      <c r="H10" s="281">
        <f>B10+E10</f>
        <v>968</v>
      </c>
      <c r="I10" s="281">
        <f t="shared" si="0"/>
        <v>611</v>
      </c>
      <c r="J10" s="152">
        <f t="shared" ref="J10:J19" si="3">H10+I10</f>
        <v>1579</v>
      </c>
      <c r="K10" s="330"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4" customHeight="1" thickBot="1">
      <c r="A11" s="143" t="s">
        <v>325</v>
      </c>
      <c r="B11" s="97">
        <v>385</v>
      </c>
      <c r="C11" s="97">
        <v>314</v>
      </c>
      <c r="D11" s="50">
        <f t="shared" si="1"/>
        <v>699</v>
      </c>
      <c r="E11" s="97">
        <v>314</v>
      </c>
      <c r="F11" s="97">
        <v>182</v>
      </c>
      <c r="G11" s="50">
        <f t="shared" si="2"/>
        <v>496</v>
      </c>
      <c r="H11" s="50">
        <f t="shared" si="0"/>
        <v>699</v>
      </c>
      <c r="I11" s="50">
        <f t="shared" si="0"/>
        <v>496</v>
      </c>
      <c r="J11" s="50">
        <f t="shared" si="3"/>
        <v>1195</v>
      </c>
      <c r="K11" s="329"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4" customHeight="1" thickBot="1">
      <c r="A12" s="82" t="s">
        <v>326</v>
      </c>
      <c r="B12" s="98">
        <v>265</v>
      </c>
      <c r="C12" s="98">
        <v>227</v>
      </c>
      <c r="D12" s="152">
        <f t="shared" si="1"/>
        <v>492</v>
      </c>
      <c r="E12" s="98">
        <v>414</v>
      </c>
      <c r="F12" s="98">
        <v>229</v>
      </c>
      <c r="G12" s="152">
        <f t="shared" si="2"/>
        <v>643</v>
      </c>
      <c r="H12" s="281">
        <f t="shared" si="0"/>
        <v>679</v>
      </c>
      <c r="I12" s="281">
        <f t="shared" si="0"/>
        <v>456</v>
      </c>
      <c r="J12" s="152">
        <f t="shared" si="3"/>
        <v>1135</v>
      </c>
      <c r="K12" s="330"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4" customHeight="1" thickBot="1">
      <c r="A13" s="143" t="s">
        <v>371</v>
      </c>
      <c r="B13" s="97">
        <v>72</v>
      </c>
      <c r="C13" s="97">
        <v>52</v>
      </c>
      <c r="D13" s="50">
        <f t="shared" si="1"/>
        <v>124</v>
      </c>
      <c r="E13" s="97">
        <v>91</v>
      </c>
      <c r="F13" s="97">
        <v>52</v>
      </c>
      <c r="G13" s="50">
        <f t="shared" si="2"/>
        <v>143</v>
      </c>
      <c r="H13" s="50">
        <f t="shared" si="0"/>
        <v>163</v>
      </c>
      <c r="I13" s="50">
        <f t="shared" si="0"/>
        <v>104</v>
      </c>
      <c r="J13" s="50">
        <f t="shared" si="3"/>
        <v>267</v>
      </c>
      <c r="K13" s="329"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4" customHeight="1" thickBot="1">
      <c r="A14" s="82" t="s">
        <v>334</v>
      </c>
      <c r="B14" s="98">
        <v>16</v>
      </c>
      <c r="C14" s="98">
        <v>3</v>
      </c>
      <c r="D14" s="152">
        <f t="shared" si="1"/>
        <v>19</v>
      </c>
      <c r="E14" s="98">
        <v>3</v>
      </c>
      <c r="F14" s="98">
        <v>1</v>
      </c>
      <c r="G14" s="152">
        <f t="shared" si="2"/>
        <v>4</v>
      </c>
      <c r="H14" s="281">
        <f t="shared" si="0"/>
        <v>19</v>
      </c>
      <c r="I14" s="281">
        <f t="shared" si="0"/>
        <v>4</v>
      </c>
      <c r="J14" s="152">
        <f t="shared" si="3"/>
        <v>23</v>
      </c>
      <c r="K14" s="330" t="s">
        <v>373</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4" customHeight="1" thickBot="1">
      <c r="A15" s="143" t="s">
        <v>327</v>
      </c>
      <c r="B15" s="97">
        <v>901</v>
      </c>
      <c r="C15" s="97">
        <v>601</v>
      </c>
      <c r="D15" s="50">
        <f t="shared" si="1"/>
        <v>1502</v>
      </c>
      <c r="E15" s="97">
        <v>804</v>
      </c>
      <c r="F15" s="97">
        <v>574</v>
      </c>
      <c r="G15" s="50">
        <f t="shared" si="2"/>
        <v>1378</v>
      </c>
      <c r="H15" s="50">
        <f t="shared" si="0"/>
        <v>1705</v>
      </c>
      <c r="I15" s="50">
        <f t="shared" si="0"/>
        <v>1175</v>
      </c>
      <c r="J15" s="50">
        <f t="shared" si="3"/>
        <v>2880</v>
      </c>
      <c r="K15" s="329" t="s">
        <v>22</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4" customHeight="1" thickBot="1">
      <c r="A16" s="82" t="s">
        <v>328</v>
      </c>
      <c r="B16" s="98">
        <v>33</v>
      </c>
      <c r="C16" s="98">
        <v>17</v>
      </c>
      <c r="D16" s="152">
        <f t="shared" si="1"/>
        <v>50</v>
      </c>
      <c r="E16" s="98">
        <v>30</v>
      </c>
      <c r="F16" s="98">
        <v>11</v>
      </c>
      <c r="G16" s="152">
        <f t="shared" si="2"/>
        <v>41</v>
      </c>
      <c r="H16" s="281">
        <f t="shared" si="0"/>
        <v>63</v>
      </c>
      <c r="I16" s="281">
        <f t="shared" si="0"/>
        <v>28</v>
      </c>
      <c r="J16" s="152">
        <f t="shared" si="3"/>
        <v>91</v>
      </c>
      <c r="K16" s="330" t="s">
        <v>23</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4" customHeight="1" thickBot="1">
      <c r="A17" s="143" t="s">
        <v>446</v>
      </c>
      <c r="B17" s="97">
        <v>186</v>
      </c>
      <c r="C17" s="97">
        <v>161</v>
      </c>
      <c r="D17" s="50">
        <f t="shared" si="1"/>
        <v>347</v>
      </c>
      <c r="E17" s="97">
        <v>224</v>
      </c>
      <c r="F17" s="97">
        <v>177</v>
      </c>
      <c r="G17" s="50">
        <f t="shared" si="2"/>
        <v>401</v>
      </c>
      <c r="H17" s="50">
        <f t="shared" si="0"/>
        <v>410</v>
      </c>
      <c r="I17" s="50">
        <f t="shared" si="0"/>
        <v>338</v>
      </c>
      <c r="J17" s="50">
        <f t="shared" si="3"/>
        <v>748</v>
      </c>
      <c r="K17" s="329" t="s">
        <v>302</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4" customHeight="1" thickBot="1">
      <c r="A18" s="82" t="s">
        <v>292</v>
      </c>
      <c r="B18" s="98">
        <v>480</v>
      </c>
      <c r="C18" s="98">
        <v>119</v>
      </c>
      <c r="D18" s="152">
        <f t="shared" si="1"/>
        <v>599</v>
      </c>
      <c r="E18" s="98">
        <v>687</v>
      </c>
      <c r="F18" s="98">
        <v>179</v>
      </c>
      <c r="G18" s="152">
        <f t="shared" si="2"/>
        <v>866</v>
      </c>
      <c r="H18" s="281">
        <f t="shared" si="0"/>
        <v>1167</v>
      </c>
      <c r="I18" s="281">
        <f t="shared" si="0"/>
        <v>298</v>
      </c>
      <c r="J18" s="152">
        <f t="shared" si="3"/>
        <v>1465</v>
      </c>
      <c r="K18" s="330" t="s">
        <v>293</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4" customHeight="1">
      <c r="A19" s="142" t="s">
        <v>14</v>
      </c>
      <c r="B19" s="127">
        <v>75</v>
      </c>
      <c r="C19" s="127">
        <v>30</v>
      </c>
      <c r="D19" s="126">
        <f t="shared" si="1"/>
        <v>105</v>
      </c>
      <c r="E19" s="127">
        <v>35</v>
      </c>
      <c r="F19" s="127">
        <v>18</v>
      </c>
      <c r="G19" s="126">
        <f t="shared" si="2"/>
        <v>53</v>
      </c>
      <c r="H19" s="126">
        <f t="shared" si="0"/>
        <v>110</v>
      </c>
      <c r="I19" s="126">
        <f t="shared" si="0"/>
        <v>48</v>
      </c>
      <c r="J19" s="126">
        <f t="shared" si="3"/>
        <v>158</v>
      </c>
      <c r="K19" s="331" t="s">
        <v>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1.75" customHeight="1">
      <c r="A20" s="287" t="s">
        <v>33</v>
      </c>
      <c r="B20" s="43">
        <f>SUM(B9:B19)</f>
        <v>3865</v>
      </c>
      <c r="C20" s="43">
        <f>SUM(C9:C19)</f>
        <v>2421</v>
      </c>
      <c r="D20" s="43">
        <f>B20+C20</f>
        <v>6286</v>
      </c>
      <c r="E20" s="43">
        <f>SUM(E9:E19)</f>
        <v>3693</v>
      </c>
      <c r="F20" s="43">
        <f>SUM(F9:F19)</f>
        <v>1932</v>
      </c>
      <c r="G20" s="43">
        <f t="shared" ref="G20" si="4">E20+F20</f>
        <v>5625</v>
      </c>
      <c r="H20" s="43">
        <f>SUM(H9:H19)</f>
        <v>7558</v>
      </c>
      <c r="I20" s="43">
        <f>SUM(I9:I19)</f>
        <v>4353</v>
      </c>
      <c r="J20" s="43">
        <f>H20+I20</f>
        <v>11911</v>
      </c>
      <c r="K20" s="286" t="s">
        <v>34</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c r="A21" s="381" t="s">
        <v>630</v>
      </c>
      <c r="B21" s="141"/>
      <c r="D21" s="10"/>
      <c r="J21" s="10"/>
      <c r="K21" s="312" t="s">
        <v>631</v>
      </c>
      <c r="BF21" s="11"/>
      <c r="BG21" s="11"/>
      <c r="BH21" s="11"/>
      <c r="BI21" s="11"/>
      <c r="BJ21" s="11"/>
      <c r="BK21" s="11"/>
    </row>
    <row r="22" spans="1:63" ht="20.100000000000001" customHeight="1">
      <c r="B22" s="141"/>
      <c r="D22" s="10"/>
      <c r="J22" s="10"/>
      <c r="BF22" s="11"/>
      <c r="BG22" s="11"/>
      <c r="BH22" s="11"/>
      <c r="BI22" s="11"/>
      <c r="BJ22" s="11"/>
      <c r="BK22" s="11"/>
    </row>
    <row r="23" spans="1:63" ht="20.100000000000001" customHeight="1">
      <c r="B23" s="141"/>
      <c r="D23" s="10"/>
      <c r="G23" s="134"/>
      <c r="J23" s="10"/>
      <c r="L23" s="134"/>
      <c r="M23" s="134"/>
      <c r="BF23" s="11"/>
      <c r="BG23" s="11"/>
      <c r="BH23" s="11"/>
      <c r="BI23" s="11"/>
      <c r="BJ23" s="11"/>
      <c r="BK23" s="11"/>
    </row>
    <row r="24" spans="1:63" ht="20.100000000000001" customHeight="1">
      <c r="B24" s="141"/>
      <c r="D24" s="10"/>
      <c r="G24" s="134"/>
      <c r="J24" s="10"/>
      <c r="L24" s="134"/>
      <c r="M24" s="134"/>
      <c r="BF24" s="11"/>
      <c r="BG24" s="11"/>
      <c r="BH24" s="11"/>
      <c r="BI24" s="11"/>
      <c r="BJ24" s="11"/>
      <c r="BK24" s="11"/>
    </row>
    <row r="25" spans="1:63" ht="20.100000000000001" customHeight="1">
      <c r="B25" s="141"/>
      <c r="D25" s="10"/>
      <c r="G25" s="134"/>
      <c r="J25" s="10"/>
      <c r="L25" s="134"/>
      <c r="M25" s="134"/>
      <c r="BF25" s="11"/>
      <c r="BG25" s="11"/>
      <c r="BH25" s="11"/>
      <c r="BI25" s="11"/>
      <c r="BJ25" s="11"/>
      <c r="BK25" s="11"/>
    </row>
    <row r="26" spans="1:63" ht="20.100000000000001" customHeight="1">
      <c r="B26" s="141"/>
      <c r="D26" s="10"/>
      <c r="G26" s="134"/>
      <c r="J26" s="10"/>
      <c r="L26" s="134"/>
      <c r="M26" s="134"/>
      <c r="BF26" s="11"/>
      <c r="BG26" s="11"/>
      <c r="BH26" s="11"/>
      <c r="BI26" s="11"/>
      <c r="BJ26" s="11"/>
      <c r="BK26" s="11"/>
    </row>
    <row r="27" spans="1:63" ht="20.100000000000001" customHeight="1">
      <c r="B27" s="149" t="s">
        <v>528</v>
      </c>
      <c r="C27" s="149" t="s">
        <v>529</v>
      </c>
      <c r="D27" s="150"/>
      <c r="E27" s="151"/>
      <c r="G27" s="134"/>
      <c r="L27" s="134"/>
      <c r="M27" s="134"/>
      <c r="O27" s="134"/>
      <c r="BF27" s="11"/>
      <c r="BG27" s="11"/>
      <c r="BH27" s="11"/>
      <c r="BI27" s="11"/>
      <c r="BJ27" s="11"/>
      <c r="BK27" s="11"/>
    </row>
    <row r="28" spans="1:63" ht="30" customHeight="1">
      <c r="A28" s="328" t="s">
        <v>311</v>
      </c>
      <c r="B28" s="134">
        <f>D19</f>
        <v>105</v>
      </c>
      <c r="C28" s="134">
        <f>G19</f>
        <v>53</v>
      </c>
    </row>
    <row r="29" spans="1:63" ht="30" customHeight="1">
      <c r="A29" s="328" t="s">
        <v>564</v>
      </c>
      <c r="B29" s="134">
        <f>D14</f>
        <v>19</v>
      </c>
      <c r="C29" s="134">
        <f>G14</f>
        <v>4</v>
      </c>
      <c r="G29" s="134"/>
      <c r="L29" s="134"/>
      <c r="M29" s="134"/>
    </row>
    <row r="30" spans="1:63" ht="30" customHeight="1">
      <c r="A30" s="328" t="s">
        <v>309</v>
      </c>
      <c r="B30" s="134">
        <f>D13</f>
        <v>124</v>
      </c>
      <c r="C30" s="134">
        <f>G13</f>
        <v>143</v>
      </c>
      <c r="G30" s="134"/>
      <c r="L30" s="134"/>
      <c r="M30" s="134"/>
    </row>
    <row r="31" spans="1:63" ht="30" customHeight="1">
      <c r="A31" s="328" t="s">
        <v>333</v>
      </c>
      <c r="B31" s="134">
        <f>D16</f>
        <v>50</v>
      </c>
      <c r="C31" s="134">
        <f>G16</f>
        <v>41</v>
      </c>
    </row>
    <row r="32" spans="1:63" ht="30" customHeight="1">
      <c r="A32" s="328" t="s">
        <v>310</v>
      </c>
      <c r="B32" s="134">
        <f>D18</f>
        <v>599</v>
      </c>
      <c r="C32" s="134">
        <f>G18</f>
        <v>866</v>
      </c>
    </row>
    <row r="33" spans="1:63" ht="30" customHeight="1">
      <c r="A33" s="328" t="s">
        <v>485</v>
      </c>
      <c r="B33" s="134">
        <f>D17</f>
        <v>347</v>
      </c>
      <c r="C33" s="134">
        <f>G17</f>
        <v>401</v>
      </c>
    </row>
    <row r="34" spans="1:63" ht="30" customHeight="1">
      <c r="A34" s="328" t="s">
        <v>329</v>
      </c>
      <c r="B34" s="134">
        <f>D12</f>
        <v>492</v>
      </c>
      <c r="C34" s="134">
        <f>G12</f>
        <v>643</v>
      </c>
      <c r="G34" s="134"/>
      <c r="L34" s="134"/>
      <c r="M34" s="134"/>
    </row>
    <row r="35" spans="1:63" ht="30" customHeight="1">
      <c r="A35" s="328" t="s">
        <v>330</v>
      </c>
      <c r="B35" s="134">
        <f>D11</f>
        <v>699</v>
      </c>
      <c r="C35" s="134">
        <f>G11</f>
        <v>496</v>
      </c>
      <c r="G35" s="134"/>
      <c r="L35" s="134"/>
      <c r="M35" s="134"/>
    </row>
    <row r="36" spans="1:63" ht="30" customHeight="1">
      <c r="A36" s="328" t="s">
        <v>331</v>
      </c>
      <c r="B36" s="134">
        <f>D10</f>
        <v>919</v>
      </c>
      <c r="C36" s="134">
        <f>G10</f>
        <v>660</v>
      </c>
      <c r="G36" s="134"/>
      <c r="L36" s="134"/>
      <c r="M36" s="134"/>
      <c r="O36" s="134"/>
      <c r="BF36" s="11"/>
      <c r="BG36" s="11"/>
      <c r="BH36" s="11"/>
      <c r="BI36" s="11"/>
      <c r="BJ36" s="11"/>
      <c r="BK36" s="11"/>
    </row>
    <row r="37" spans="1:63" ht="30" customHeight="1">
      <c r="A37" s="328" t="s">
        <v>561</v>
      </c>
      <c r="B37" s="134">
        <f>D15</f>
        <v>1502</v>
      </c>
      <c r="C37" s="134">
        <f>G15</f>
        <v>1378</v>
      </c>
    </row>
    <row r="38" spans="1:63" ht="30" customHeight="1">
      <c r="A38" s="328" t="s">
        <v>332</v>
      </c>
      <c r="B38" s="134">
        <f>D9</f>
        <v>1430</v>
      </c>
      <c r="C38" s="134">
        <f>G9</f>
        <v>940</v>
      </c>
      <c r="G38" s="134"/>
      <c r="L38" s="134"/>
      <c r="M38" s="134"/>
    </row>
    <row r="39" spans="1:63" ht="20.100000000000001" customHeight="1">
      <c r="B39" s="141">
        <f>SUM(B28:B38)</f>
        <v>6286</v>
      </c>
      <c r="C39" s="141">
        <f>SUM(C28:C38)</f>
        <v>5625</v>
      </c>
    </row>
    <row r="40" spans="1:63" ht="20.100000000000001" customHeight="1">
      <c r="A40" s="148"/>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74803149606299213" bottom="0" header="0" footer="0"/>
  <pageSetup paperSize="9" scale="9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3"/>
  <sheetViews>
    <sheetView rightToLeft="1" view="pageBreakPreview" topLeftCell="A28" zoomScaleNormal="100" zoomScaleSheetLayoutView="100" workbookViewId="0">
      <selection activeCell="B44" sqref="B44"/>
    </sheetView>
  </sheetViews>
  <sheetFormatPr defaultColWidth="9.140625" defaultRowHeight="20.100000000000001" customHeight="1"/>
  <cols>
    <col min="1" max="1" width="32.5703125" style="11" customWidth="1"/>
    <col min="2" max="2" width="6.85546875" style="12" bestFit="1" customWidth="1"/>
    <col min="3" max="7" width="6.85546875" style="11" bestFit="1" customWidth="1"/>
    <col min="8" max="14" width="6.42578125" style="11" bestFit="1" customWidth="1"/>
    <col min="15" max="15" width="5.28515625" style="11" bestFit="1" customWidth="1"/>
    <col min="16" max="16" width="8.28515625" style="11" customWidth="1"/>
    <col min="17" max="17" width="29.85546875" style="17" customWidth="1"/>
    <col min="18" max="59" width="9.140625" style="17"/>
    <col min="60" max="16384" width="9.140625" style="11"/>
  </cols>
  <sheetData>
    <row r="1" spans="1:63" s="9" customFormat="1" ht="18">
      <c r="A1" s="392" t="s">
        <v>496</v>
      </c>
      <c r="B1" s="392"/>
      <c r="C1" s="392"/>
      <c r="D1" s="392"/>
      <c r="E1" s="392"/>
      <c r="F1" s="392"/>
      <c r="G1" s="392"/>
      <c r="H1" s="392"/>
      <c r="I1" s="392"/>
      <c r="J1" s="392"/>
      <c r="K1" s="392"/>
      <c r="L1" s="392"/>
      <c r="M1" s="392"/>
      <c r="N1" s="392"/>
      <c r="O1" s="392"/>
      <c r="P1" s="392"/>
      <c r="Q1" s="392"/>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41">
        <v>2020</v>
      </c>
      <c r="B2" s="441"/>
      <c r="C2" s="441"/>
      <c r="D2" s="441"/>
      <c r="E2" s="441"/>
      <c r="F2" s="441"/>
      <c r="G2" s="441"/>
      <c r="H2" s="441"/>
      <c r="I2" s="441"/>
      <c r="J2" s="441"/>
      <c r="K2" s="441"/>
      <c r="L2" s="441"/>
      <c r="M2" s="441"/>
      <c r="N2" s="441"/>
      <c r="O2" s="441"/>
      <c r="P2" s="441"/>
      <c r="Q2" s="441"/>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94" t="s">
        <v>447</v>
      </c>
      <c r="B3" s="394"/>
      <c r="C3" s="394"/>
      <c r="D3" s="394"/>
      <c r="E3" s="394"/>
      <c r="F3" s="394"/>
      <c r="G3" s="394"/>
      <c r="H3" s="394"/>
      <c r="I3" s="394"/>
      <c r="J3" s="394"/>
      <c r="K3" s="394"/>
      <c r="L3" s="394"/>
      <c r="M3" s="394"/>
      <c r="N3" s="394"/>
      <c r="O3" s="394"/>
      <c r="P3" s="394"/>
      <c r="Q3" s="39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94">
        <v>2020</v>
      </c>
      <c r="B4" s="394"/>
      <c r="C4" s="394"/>
      <c r="D4" s="394"/>
      <c r="E4" s="394"/>
      <c r="F4" s="394"/>
      <c r="G4" s="394"/>
      <c r="H4" s="394"/>
      <c r="I4" s="394"/>
      <c r="J4" s="394"/>
      <c r="K4" s="394"/>
      <c r="L4" s="394"/>
      <c r="M4" s="394"/>
      <c r="N4" s="394"/>
      <c r="O4" s="394"/>
      <c r="P4" s="394"/>
      <c r="Q4" s="394"/>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0" t="s">
        <v>370</v>
      </c>
      <c r="B5" s="442"/>
      <c r="C5" s="442"/>
      <c r="D5" s="442"/>
      <c r="E5" s="442"/>
      <c r="F5" s="442"/>
      <c r="G5" s="442"/>
      <c r="H5" s="442"/>
      <c r="I5" s="442"/>
      <c r="J5" s="442"/>
      <c r="K5" s="234"/>
      <c r="L5" s="234"/>
      <c r="M5" s="234"/>
      <c r="N5" s="234"/>
      <c r="O5" s="234"/>
      <c r="P5" s="234"/>
      <c r="Q5" s="96" t="s">
        <v>423</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21" customHeight="1">
      <c r="A6" s="299" t="s">
        <v>157</v>
      </c>
      <c r="B6" s="242" t="s">
        <v>486</v>
      </c>
      <c r="C6" s="242" t="s">
        <v>81</v>
      </c>
      <c r="D6" s="242" t="s">
        <v>83</v>
      </c>
      <c r="E6" s="242" t="s">
        <v>84</v>
      </c>
      <c r="F6" s="242" t="s">
        <v>85</v>
      </c>
      <c r="G6" s="242" t="s">
        <v>86</v>
      </c>
      <c r="H6" s="242" t="s">
        <v>87</v>
      </c>
      <c r="I6" s="242" t="s">
        <v>88</v>
      </c>
      <c r="J6" s="242" t="s">
        <v>89</v>
      </c>
      <c r="K6" s="242" t="s">
        <v>90</v>
      </c>
      <c r="L6" s="242" t="s">
        <v>91</v>
      </c>
      <c r="M6" s="242" t="s">
        <v>92</v>
      </c>
      <c r="N6" s="242" t="s">
        <v>93</v>
      </c>
      <c r="O6" s="242" t="s">
        <v>487</v>
      </c>
      <c r="P6" s="244" t="s">
        <v>530</v>
      </c>
      <c r="Q6" s="241" t="s">
        <v>158</v>
      </c>
    </row>
    <row r="7" spans="1:63" ht="21" customHeight="1" thickBot="1">
      <c r="A7" s="243" t="s">
        <v>163</v>
      </c>
      <c r="B7" s="173">
        <v>84</v>
      </c>
      <c r="C7" s="173">
        <v>961</v>
      </c>
      <c r="D7" s="173">
        <v>1084</v>
      </c>
      <c r="E7" s="173">
        <v>867</v>
      </c>
      <c r="F7" s="173">
        <v>819</v>
      </c>
      <c r="G7" s="173">
        <v>743</v>
      </c>
      <c r="H7" s="173">
        <v>680</v>
      </c>
      <c r="I7" s="173">
        <v>549</v>
      </c>
      <c r="J7" s="173">
        <v>498</v>
      </c>
      <c r="K7" s="173">
        <v>423</v>
      </c>
      <c r="L7" s="173">
        <v>337</v>
      </c>
      <c r="M7" s="173">
        <v>295</v>
      </c>
      <c r="N7" s="173">
        <v>219</v>
      </c>
      <c r="O7" s="173">
        <v>452</v>
      </c>
      <c r="P7" s="174">
        <f>SUM(B7:O7)</f>
        <v>8011</v>
      </c>
      <c r="Q7" s="240" t="s">
        <v>307</v>
      </c>
    </row>
    <row r="8" spans="1:63" ht="26.25" customHeight="1" thickBot="1">
      <c r="A8" s="236" t="s">
        <v>416</v>
      </c>
      <c r="B8" s="282">
        <v>60</v>
      </c>
      <c r="C8" s="282">
        <v>80</v>
      </c>
      <c r="D8" s="282">
        <v>39</v>
      </c>
      <c r="E8" s="282">
        <v>5</v>
      </c>
      <c r="F8" s="282">
        <v>0</v>
      </c>
      <c r="G8" s="282">
        <v>0</v>
      </c>
      <c r="H8" s="282">
        <v>0</v>
      </c>
      <c r="I8" s="282">
        <v>0</v>
      </c>
      <c r="J8" s="282">
        <v>0</v>
      </c>
      <c r="K8" s="282">
        <v>0</v>
      </c>
      <c r="L8" s="282">
        <v>0</v>
      </c>
      <c r="M8" s="282">
        <v>0</v>
      </c>
      <c r="N8" s="282">
        <v>0</v>
      </c>
      <c r="O8" s="282">
        <v>0</v>
      </c>
      <c r="P8" s="281">
        <f>SUM(B8:O8)</f>
        <v>184</v>
      </c>
      <c r="Q8" s="237" t="s">
        <v>421</v>
      </c>
    </row>
    <row r="9" spans="1:63" ht="13.5" thickBot="1">
      <c r="A9" s="238" t="s">
        <v>159</v>
      </c>
      <c r="B9" s="255">
        <v>23</v>
      </c>
      <c r="C9" s="255">
        <v>138</v>
      </c>
      <c r="D9" s="255">
        <v>261</v>
      </c>
      <c r="E9" s="255">
        <v>208</v>
      </c>
      <c r="F9" s="255">
        <v>46</v>
      </c>
      <c r="G9" s="255">
        <v>0</v>
      </c>
      <c r="H9" s="255">
        <v>0</v>
      </c>
      <c r="I9" s="255">
        <v>0</v>
      </c>
      <c r="J9" s="255">
        <v>0</v>
      </c>
      <c r="K9" s="255">
        <v>0</v>
      </c>
      <c r="L9" s="255">
        <v>0</v>
      </c>
      <c r="M9" s="255">
        <v>0</v>
      </c>
      <c r="N9" s="255">
        <v>0</v>
      </c>
      <c r="O9" s="255">
        <v>0</v>
      </c>
      <c r="P9" s="284">
        <f t="shared" ref="P9:P26" si="0">SUM(B9:O9)</f>
        <v>676</v>
      </c>
      <c r="Q9" s="239" t="s">
        <v>160</v>
      </c>
    </row>
    <row r="10" spans="1:63" ht="18" customHeight="1" thickBot="1">
      <c r="A10" s="236" t="s">
        <v>422</v>
      </c>
      <c r="B10" s="282">
        <v>0</v>
      </c>
      <c r="C10" s="282">
        <v>0</v>
      </c>
      <c r="D10" s="282">
        <v>0</v>
      </c>
      <c r="E10" s="282">
        <v>0</v>
      </c>
      <c r="F10" s="282">
        <v>49</v>
      </c>
      <c r="G10" s="282">
        <v>14</v>
      </c>
      <c r="H10" s="282">
        <v>0</v>
      </c>
      <c r="I10" s="282">
        <v>0</v>
      </c>
      <c r="J10" s="282">
        <v>0</v>
      </c>
      <c r="K10" s="282">
        <v>0</v>
      </c>
      <c r="L10" s="282">
        <v>0</v>
      </c>
      <c r="M10" s="282">
        <v>0</v>
      </c>
      <c r="N10" s="282">
        <v>0</v>
      </c>
      <c r="O10" s="282">
        <v>0</v>
      </c>
      <c r="P10" s="281">
        <f t="shared" si="0"/>
        <v>63</v>
      </c>
      <c r="Q10" s="237" t="s">
        <v>420</v>
      </c>
    </row>
    <row r="11" spans="1:63" ht="18" customHeight="1" thickBot="1">
      <c r="A11" s="238" t="s">
        <v>590</v>
      </c>
      <c r="B11" s="255">
        <v>30</v>
      </c>
      <c r="C11" s="255">
        <v>88</v>
      </c>
      <c r="D11" s="255">
        <v>100</v>
      </c>
      <c r="E11" s="255">
        <v>93</v>
      </c>
      <c r="F11" s="255">
        <v>94</v>
      </c>
      <c r="G11" s="255">
        <v>66</v>
      </c>
      <c r="H11" s="255">
        <v>47</v>
      </c>
      <c r="I11" s="255">
        <v>23</v>
      </c>
      <c r="J11" s="255">
        <v>18</v>
      </c>
      <c r="K11" s="255">
        <v>9</v>
      </c>
      <c r="L11" s="255">
        <v>6</v>
      </c>
      <c r="M11" s="255">
        <v>5</v>
      </c>
      <c r="N11" s="255">
        <v>2</v>
      </c>
      <c r="O11" s="255">
        <v>5</v>
      </c>
      <c r="P11" s="284">
        <f t="shared" si="0"/>
        <v>586</v>
      </c>
      <c r="Q11" s="239" t="s">
        <v>558</v>
      </c>
    </row>
    <row r="12" spans="1:63" ht="18" customHeight="1" thickBot="1">
      <c r="A12" s="364" t="s">
        <v>164</v>
      </c>
      <c r="B12" s="98">
        <v>0</v>
      </c>
      <c r="C12" s="98">
        <v>0</v>
      </c>
      <c r="D12" s="98">
        <v>0</v>
      </c>
      <c r="E12" s="98">
        <v>6</v>
      </c>
      <c r="F12" s="98">
        <v>41</v>
      </c>
      <c r="G12" s="98">
        <v>60</v>
      </c>
      <c r="H12" s="98">
        <v>74</v>
      </c>
      <c r="I12" s="98">
        <v>67</v>
      </c>
      <c r="J12" s="98">
        <v>28</v>
      </c>
      <c r="K12" s="98">
        <v>31</v>
      </c>
      <c r="L12" s="98">
        <v>24</v>
      </c>
      <c r="M12" s="98">
        <v>17</v>
      </c>
      <c r="N12" s="98">
        <v>9</v>
      </c>
      <c r="O12" s="98">
        <v>0</v>
      </c>
      <c r="P12" s="281">
        <f t="shared" si="0"/>
        <v>357</v>
      </c>
      <c r="Q12" s="237" t="s">
        <v>306</v>
      </c>
    </row>
    <row r="13" spans="1:63" ht="18" customHeight="1" thickBot="1">
      <c r="A13" s="238" t="s">
        <v>166</v>
      </c>
      <c r="B13" s="255">
        <v>0</v>
      </c>
      <c r="C13" s="255">
        <v>0</v>
      </c>
      <c r="D13" s="255">
        <v>16</v>
      </c>
      <c r="E13" s="255">
        <v>45</v>
      </c>
      <c r="F13" s="255">
        <v>60</v>
      </c>
      <c r="G13" s="255">
        <v>35</v>
      </c>
      <c r="H13" s="255">
        <v>42</v>
      </c>
      <c r="I13" s="255">
        <v>27</v>
      </c>
      <c r="J13" s="255">
        <v>17</v>
      </c>
      <c r="K13" s="255">
        <v>15</v>
      </c>
      <c r="L13" s="255">
        <v>14</v>
      </c>
      <c r="M13" s="255">
        <v>5</v>
      </c>
      <c r="N13" s="255">
        <v>2</v>
      </c>
      <c r="O13" s="255">
        <v>1</v>
      </c>
      <c r="P13" s="284">
        <f t="shared" si="0"/>
        <v>279</v>
      </c>
      <c r="Q13" s="239" t="s">
        <v>557</v>
      </c>
    </row>
    <row r="14" spans="1:63" ht="18" customHeight="1" thickBot="1">
      <c r="A14" s="236" t="s">
        <v>162</v>
      </c>
      <c r="B14" s="98">
        <v>2</v>
      </c>
      <c r="C14" s="98">
        <v>44</v>
      </c>
      <c r="D14" s="98">
        <v>54</v>
      </c>
      <c r="E14" s="98">
        <v>40</v>
      </c>
      <c r="F14" s="98">
        <v>4</v>
      </c>
      <c r="G14" s="98">
        <v>2</v>
      </c>
      <c r="H14" s="98">
        <v>0</v>
      </c>
      <c r="I14" s="98">
        <v>0</v>
      </c>
      <c r="J14" s="98">
        <v>0</v>
      </c>
      <c r="K14" s="98">
        <v>0</v>
      </c>
      <c r="L14" s="98">
        <v>0</v>
      </c>
      <c r="M14" s="98">
        <v>0</v>
      </c>
      <c r="N14" s="98">
        <v>0</v>
      </c>
      <c r="O14" s="98">
        <v>0</v>
      </c>
      <c r="P14" s="281">
        <f t="shared" si="0"/>
        <v>146</v>
      </c>
      <c r="Q14" s="237" t="s">
        <v>308</v>
      </c>
    </row>
    <row r="15" spans="1:63" s="17" customFormat="1" ht="18" customHeight="1" thickBot="1">
      <c r="A15" s="238" t="s">
        <v>165</v>
      </c>
      <c r="B15" s="255">
        <v>0</v>
      </c>
      <c r="C15" s="255">
        <v>3</v>
      </c>
      <c r="D15" s="255">
        <v>30</v>
      </c>
      <c r="E15" s="255">
        <v>51</v>
      </c>
      <c r="F15" s="255">
        <v>37</v>
      </c>
      <c r="G15" s="255">
        <v>38</v>
      </c>
      <c r="H15" s="255">
        <v>33</v>
      </c>
      <c r="I15" s="255">
        <v>20</v>
      </c>
      <c r="J15" s="255">
        <v>6</v>
      </c>
      <c r="K15" s="255">
        <v>0</v>
      </c>
      <c r="L15" s="255">
        <v>0</v>
      </c>
      <c r="M15" s="255">
        <v>0</v>
      </c>
      <c r="N15" s="255">
        <v>0</v>
      </c>
      <c r="O15" s="255">
        <v>0</v>
      </c>
      <c r="P15" s="284">
        <f t="shared" si="0"/>
        <v>218</v>
      </c>
      <c r="Q15" s="239" t="s">
        <v>305</v>
      </c>
      <c r="BH15" s="11"/>
      <c r="BI15" s="11"/>
      <c r="BJ15" s="11"/>
      <c r="BK15" s="11"/>
    </row>
    <row r="16" spans="1:63" s="17" customFormat="1" ht="18" customHeight="1" thickBot="1">
      <c r="A16" s="236" t="s">
        <v>365</v>
      </c>
      <c r="B16" s="282">
        <v>11</v>
      </c>
      <c r="C16" s="282">
        <v>41</v>
      </c>
      <c r="D16" s="282">
        <v>28</v>
      </c>
      <c r="E16" s="282">
        <v>11</v>
      </c>
      <c r="F16" s="282">
        <v>0</v>
      </c>
      <c r="G16" s="282">
        <v>0</v>
      </c>
      <c r="H16" s="282">
        <v>0</v>
      </c>
      <c r="I16" s="282">
        <v>0</v>
      </c>
      <c r="J16" s="282">
        <v>0</v>
      </c>
      <c r="K16" s="282">
        <v>0</v>
      </c>
      <c r="L16" s="282">
        <v>0</v>
      </c>
      <c r="M16" s="282">
        <v>0</v>
      </c>
      <c r="N16" s="282">
        <v>0</v>
      </c>
      <c r="O16" s="282">
        <v>0</v>
      </c>
      <c r="P16" s="281">
        <f t="shared" si="0"/>
        <v>91</v>
      </c>
      <c r="Q16" s="237" t="s">
        <v>556</v>
      </c>
      <c r="BH16" s="11"/>
      <c r="BI16" s="11"/>
      <c r="BJ16" s="11"/>
      <c r="BK16" s="11"/>
    </row>
    <row r="17" spans="1:63" s="17" customFormat="1" ht="13.5" thickBot="1">
      <c r="A17" s="238" t="s">
        <v>237</v>
      </c>
      <c r="B17" s="255">
        <v>7</v>
      </c>
      <c r="C17" s="255">
        <v>14</v>
      </c>
      <c r="D17" s="255">
        <v>3</v>
      </c>
      <c r="E17" s="255">
        <v>0</v>
      </c>
      <c r="F17" s="255">
        <v>0</v>
      </c>
      <c r="G17" s="255">
        <v>0</v>
      </c>
      <c r="H17" s="255">
        <v>0</v>
      </c>
      <c r="I17" s="255">
        <v>0</v>
      </c>
      <c r="J17" s="255">
        <v>0</v>
      </c>
      <c r="K17" s="255">
        <v>0</v>
      </c>
      <c r="L17" s="255">
        <v>0</v>
      </c>
      <c r="M17" s="255">
        <v>0</v>
      </c>
      <c r="N17" s="255">
        <v>0</v>
      </c>
      <c r="O17" s="255">
        <v>0</v>
      </c>
      <c r="P17" s="284">
        <f t="shared" si="0"/>
        <v>24</v>
      </c>
      <c r="Q17" s="239" t="s">
        <v>238</v>
      </c>
      <c r="BH17" s="11"/>
      <c r="BI17" s="11"/>
      <c r="BJ17" s="11"/>
      <c r="BK17" s="11"/>
    </row>
    <row r="18" spans="1:63" s="17" customFormat="1" ht="18" customHeight="1" thickBot="1">
      <c r="A18" s="236" t="s">
        <v>366</v>
      </c>
      <c r="B18" s="98">
        <v>48</v>
      </c>
      <c r="C18" s="98">
        <v>24</v>
      </c>
      <c r="D18" s="98">
        <v>3</v>
      </c>
      <c r="E18" s="98">
        <v>0</v>
      </c>
      <c r="F18" s="98">
        <v>0</v>
      </c>
      <c r="G18" s="98">
        <v>0</v>
      </c>
      <c r="H18" s="98">
        <v>0</v>
      </c>
      <c r="I18" s="98">
        <v>0</v>
      </c>
      <c r="J18" s="98">
        <v>0</v>
      </c>
      <c r="K18" s="98">
        <v>0</v>
      </c>
      <c r="L18" s="98">
        <v>0</v>
      </c>
      <c r="M18" s="98">
        <v>0</v>
      </c>
      <c r="N18" s="98">
        <v>0</v>
      </c>
      <c r="O18" s="98">
        <v>0</v>
      </c>
      <c r="P18" s="281">
        <f t="shared" si="0"/>
        <v>75</v>
      </c>
      <c r="Q18" s="237" t="s">
        <v>555</v>
      </c>
      <c r="BH18" s="11"/>
      <c r="BI18" s="11"/>
      <c r="BJ18" s="11"/>
      <c r="BK18" s="11"/>
    </row>
    <row r="19" spans="1:63" s="17" customFormat="1" ht="18" customHeight="1" thickBot="1">
      <c r="A19" s="238" t="s">
        <v>235</v>
      </c>
      <c r="B19" s="255">
        <v>6</v>
      </c>
      <c r="C19" s="255">
        <v>22</v>
      </c>
      <c r="D19" s="255">
        <v>22</v>
      </c>
      <c r="E19" s="255">
        <v>16</v>
      </c>
      <c r="F19" s="255">
        <v>2</v>
      </c>
      <c r="G19" s="255">
        <v>1</v>
      </c>
      <c r="H19" s="255">
        <v>0</v>
      </c>
      <c r="I19" s="255">
        <v>0</v>
      </c>
      <c r="J19" s="255">
        <v>0</v>
      </c>
      <c r="K19" s="255">
        <v>0</v>
      </c>
      <c r="L19" s="255">
        <v>0</v>
      </c>
      <c r="M19" s="255">
        <v>0</v>
      </c>
      <c r="N19" s="255">
        <v>0</v>
      </c>
      <c r="O19" s="255">
        <v>0</v>
      </c>
      <c r="P19" s="284">
        <f t="shared" si="0"/>
        <v>69</v>
      </c>
      <c r="Q19" s="239" t="s">
        <v>236</v>
      </c>
      <c r="BH19" s="11"/>
      <c r="BI19" s="11"/>
      <c r="BJ19" s="11"/>
      <c r="BK19" s="11"/>
    </row>
    <row r="20" spans="1:63" s="17" customFormat="1" ht="18" customHeight="1" thickBot="1">
      <c r="A20" s="236" t="s">
        <v>239</v>
      </c>
      <c r="B20" s="98">
        <v>0</v>
      </c>
      <c r="C20" s="98">
        <v>16</v>
      </c>
      <c r="D20" s="98">
        <v>13</v>
      </c>
      <c r="E20" s="98">
        <v>14</v>
      </c>
      <c r="F20" s="98">
        <v>2</v>
      </c>
      <c r="G20" s="98">
        <v>0</v>
      </c>
      <c r="H20" s="98">
        <v>0</v>
      </c>
      <c r="I20" s="98">
        <v>0</v>
      </c>
      <c r="J20" s="98">
        <v>0</v>
      </c>
      <c r="K20" s="98">
        <v>0</v>
      </c>
      <c r="L20" s="98">
        <v>0</v>
      </c>
      <c r="M20" s="98">
        <v>0</v>
      </c>
      <c r="N20" s="98">
        <v>0</v>
      </c>
      <c r="O20" s="98">
        <v>0</v>
      </c>
      <c r="P20" s="281">
        <f t="shared" si="0"/>
        <v>45</v>
      </c>
      <c r="Q20" s="237" t="s">
        <v>554</v>
      </c>
      <c r="BH20" s="11"/>
      <c r="BI20" s="11"/>
      <c r="BJ20" s="11"/>
      <c r="BK20" s="11"/>
    </row>
    <row r="21" spans="1:63" s="17" customFormat="1" ht="18" customHeight="1" thickBot="1">
      <c r="A21" s="238" t="s">
        <v>161</v>
      </c>
      <c r="B21" s="255">
        <v>0</v>
      </c>
      <c r="C21" s="255">
        <v>5</v>
      </c>
      <c r="D21" s="255">
        <v>7</v>
      </c>
      <c r="E21" s="255">
        <v>13</v>
      </c>
      <c r="F21" s="255">
        <v>5</v>
      </c>
      <c r="G21" s="255">
        <v>0</v>
      </c>
      <c r="H21" s="255">
        <v>0</v>
      </c>
      <c r="I21" s="255">
        <v>0</v>
      </c>
      <c r="J21" s="255">
        <v>0</v>
      </c>
      <c r="K21" s="255">
        <v>0</v>
      </c>
      <c r="L21" s="255">
        <v>0</v>
      </c>
      <c r="M21" s="255">
        <v>0</v>
      </c>
      <c r="N21" s="255">
        <v>0</v>
      </c>
      <c r="O21" s="255">
        <v>0</v>
      </c>
      <c r="P21" s="284">
        <f t="shared" si="0"/>
        <v>30</v>
      </c>
      <c r="Q21" s="239" t="s">
        <v>553</v>
      </c>
      <c r="BH21" s="11"/>
      <c r="BI21" s="11"/>
      <c r="BJ21" s="11"/>
      <c r="BK21" s="11"/>
    </row>
    <row r="22" spans="1:63" s="17" customFormat="1" ht="18" customHeight="1" thickBot="1">
      <c r="A22" s="236" t="s">
        <v>417</v>
      </c>
      <c r="B22" s="282">
        <v>8</v>
      </c>
      <c r="C22" s="282">
        <v>31</v>
      </c>
      <c r="D22" s="282">
        <v>4</v>
      </c>
      <c r="E22" s="282">
        <v>11</v>
      </c>
      <c r="F22" s="282">
        <v>0</v>
      </c>
      <c r="G22" s="282">
        <v>0</v>
      </c>
      <c r="H22" s="282">
        <v>0</v>
      </c>
      <c r="I22" s="282">
        <v>0</v>
      </c>
      <c r="J22" s="282">
        <v>0</v>
      </c>
      <c r="K22" s="282">
        <v>0</v>
      </c>
      <c r="L22" s="282">
        <v>2</v>
      </c>
      <c r="M22" s="282">
        <v>0</v>
      </c>
      <c r="N22" s="282">
        <v>0</v>
      </c>
      <c r="O22" s="282">
        <v>0</v>
      </c>
      <c r="P22" s="281">
        <f t="shared" si="0"/>
        <v>56</v>
      </c>
      <c r="Q22" s="237" t="s">
        <v>552</v>
      </c>
      <c r="BH22" s="11"/>
      <c r="BI22" s="11"/>
      <c r="BJ22" s="11"/>
      <c r="BK22" s="11"/>
    </row>
    <row r="23" spans="1:63" s="17" customFormat="1" ht="18" customHeight="1" thickBot="1">
      <c r="A23" s="238" t="s">
        <v>369</v>
      </c>
      <c r="B23" s="255">
        <v>0</v>
      </c>
      <c r="C23" s="255">
        <v>60</v>
      </c>
      <c r="D23" s="255">
        <v>41</v>
      </c>
      <c r="E23" s="255">
        <v>65</v>
      </c>
      <c r="F23" s="255">
        <v>0</v>
      </c>
      <c r="G23" s="255">
        <v>0</v>
      </c>
      <c r="H23" s="255">
        <v>0</v>
      </c>
      <c r="I23" s="255">
        <v>0</v>
      </c>
      <c r="J23" s="255">
        <v>0</v>
      </c>
      <c r="K23" s="255">
        <v>0</v>
      </c>
      <c r="L23" s="255">
        <v>0</v>
      </c>
      <c r="M23" s="255">
        <v>0</v>
      </c>
      <c r="N23" s="255">
        <v>0</v>
      </c>
      <c r="O23" s="255">
        <v>0</v>
      </c>
      <c r="P23" s="284">
        <f t="shared" si="0"/>
        <v>166</v>
      </c>
      <c r="Q23" s="239" t="s">
        <v>368</v>
      </c>
      <c r="BH23" s="11"/>
      <c r="BI23" s="11"/>
      <c r="BJ23" s="11"/>
      <c r="BK23" s="11"/>
    </row>
    <row r="24" spans="1:63" s="17" customFormat="1" ht="18" customHeight="1" thickBot="1">
      <c r="A24" s="364" t="s">
        <v>418</v>
      </c>
      <c r="B24" s="282">
        <v>42</v>
      </c>
      <c r="C24" s="282">
        <v>60</v>
      </c>
      <c r="D24" s="282">
        <v>20</v>
      </c>
      <c r="E24" s="282">
        <v>11</v>
      </c>
      <c r="F24" s="282">
        <v>10</v>
      </c>
      <c r="G24" s="282">
        <v>0</v>
      </c>
      <c r="H24" s="282">
        <v>0</v>
      </c>
      <c r="I24" s="282">
        <v>0</v>
      </c>
      <c r="J24" s="282">
        <v>0</v>
      </c>
      <c r="K24" s="282">
        <v>0</v>
      </c>
      <c r="L24" s="282">
        <v>0</v>
      </c>
      <c r="M24" s="282">
        <v>0</v>
      </c>
      <c r="N24" s="282">
        <v>0</v>
      </c>
      <c r="O24" s="282">
        <v>0</v>
      </c>
      <c r="P24" s="281">
        <f t="shared" si="0"/>
        <v>143</v>
      </c>
      <c r="Q24" s="237" t="s">
        <v>551</v>
      </c>
      <c r="BH24" s="11"/>
      <c r="BI24" s="11"/>
      <c r="BJ24" s="11"/>
      <c r="BK24" s="11"/>
    </row>
    <row r="25" spans="1:63" s="17" customFormat="1" ht="18" customHeight="1" thickBot="1">
      <c r="A25" s="238" t="s">
        <v>478</v>
      </c>
      <c r="B25" s="283">
        <v>18</v>
      </c>
      <c r="C25" s="283">
        <v>19</v>
      </c>
      <c r="D25" s="283">
        <v>7</v>
      </c>
      <c r="E25" s="283">
        <v>1</v>
      </c>
      <c r="F25" s="283">
        <v>0</v>
      </c>
      <c r="G25" s="283">
        <v>0</v>
      </c>
      <c r="H25" s="283">
        <v>0</v>
      </c>
      <c r="I25" s="283">
        <v>0</v>
      </c>
      <c r="J25" s="283">
        <v>0</v>
      </c>
      <c r="K25" s="283">
        <v>0</v>
      </c>
      <c r="L25" s="283">
        <v>0</v>
      </c>
      <c r="M25" s="283">
        <v>0</v>
      </c>
      <c r="N25" s="283">
        <v>0</v>
      </c>
      <c r="O25" s="283">
        <v>0</v>
      </c>
      <c r="P25" s="284">
        <f t="shared" si="0"/>
        <v>45</v>
      </c>
      <c r="Q25" s="239" t="s">
        <v>550</v>
      </c>
      <c r="BH25" s="11"/>
      <c r="BI25" s="11"/>
      <c r="BJ25" s="11"/>
      <c r="BK25" s="11"/>
    </row>
    <row r="26" spans="1:63" s="17" customFormat="1" ht="18" customHeight="1" thickBot="1">
      <c r="A26" s="236" t="s">
        <v>294</v>
      </c>
      <c r="B26" s="98">
        <v>0</v>
      </c>
      <c r="C26" s="98">
        <v>8</v>
      </c>
      <c r="D26" s="98">
        <v>4</v>
      </c>
      <c r="E26" s="98">
        <v>0</v>
      </c>
      <c r="F26" s="98">
        <v>0</v>
      </c>
      <c r="G26" s="98">
        <v>0</v>
      </c>
      <c r="H26" s="98">
        <v>0</v>
      </c>
      <c r="I26" s="98">
        <v>0</v>
      </c>
      <c r="J26" s="98">
        <v>0</v>
      </c>
      <c r="K26" s="98">
        <v>0</v>
      </c>
      <c r="L26" s="98">
        <v>0</v>
      </c>
      <c r="M26" s="98">
        <v>0</v>
      </c>
      <c r="N26" s="98">
        <v>0</v>
      </c>
      <c r="O26" s="98">
        <v>0</v>
      </c>
      <c r="P26" s="281">
        <f t="shared" si="0"/>
        <v>12</v>
      </c>
      <c r="Q26" s="237" t="s">
        <v>299</v>
      </c>
      <c r="BH26" s="11"/>
      <c r="BI26" s="11"/>
      <c r="BJ26" s="11"/>
      <c r="BK26" s="11"/>
    </row>
    <row r="27" spans="1:63" s="17" customFormat="1" ht="18" customHeight="1" thickBot="1">
      <c r="A27" s="238" t="s">
        <v>479</v>
      </c>
      <c r="B27" s="255">
        <v>5</v>
      </c>
      <c r="C27" s="255">
        <v>21</v>
      </c>
      <c r="D27" s="255">
        <v>18</v>
      </c>
      <c r="E27" s="255">
        <v>0</v>
      </c>
      <c r="F27" s="255">
        <v>0</v>
      </c>
      <c r="G27" s="255">
        <v>0</v>
      </c>
      <c r="H27" s="255">
        <v>0</v>
      </c>
      <c r="I27" s="255">
        <v>0</v>
      </c>
      <c r="J27" s="255">
        <v>0</v>
      </c>
      <c r="K27" s="255">
        <v>0</v>
      </c>
      <c r="L27" s="255">
        <v>0</v>
      </c>
      <c r="M27" s="255">
        <v>0</v>
      </c>
      <c r="N27" s="255">
        <v>0</v>
      </c>
      <c r="O27" s="255">
        <v>0</v>
      </c>
      <c r="P27" s="284">
        <f t="shared" ref="P27:P29" si="1">SUM(B27:O27)</f>
        <v>44</v>
      </c>
      <c r="Q27" s="239" t="s">
        <v>549</v>
      </c>
      <c r="BH27" s="11"/>
      <c r="BI27" s="11"/>
      <c r="BJ27" s="11"/>
      <c r="BK27" s="11"/>
    </row>
    <row r="28" spans="1:63" s="17" customFormat="1" ht="18" customHeight="1" thickBot="1">
      <c r="A28" s="236" t="s">
        <v>367</v>
      </c>
      <c r="B28" s="282">
        <v>2</v>
      </c>
      <c r="C28" s="282">
        <v>14</v>
      </c>
      <c r="D28" s="282">
        <v>4</v>
      </c>
      <c r="E28" s="282">
        <v>0</v>
      </c>
      <c r="F28" s="282">
        <v>0</v>
      </c>
      <c r="G28" s="282">
        <v>0</v>
      </c>
      <c r="H28" s="282">
        <v>0</v>
      </c>
      <c r="I28" s="282">
        <v>0</v>
      </c>
      <c r="J28" s="282">
        <v>0</v>
      </c>
      <c r="K28" s="282">
        <v>0</v>
      </c>
      <c r="L28" s="282">
        <v>0</v>
      </c>
      <c r="M28" s="282">
        <v>0</v>
      </c>
      <c r="N28" s="282">
        <v>0</v>
      </c>
      <c r="O28" s="282">
        <v>0</v>
      </c>
      <c r="P28" s="281">
        <f t="shared" si="1"/>
        <v>20</v>
      </c>
      <c r="Q28" s="237" t="s">
        <v>548</v>
      </c>
      <c r="BH28" s="11"/>
      <c r="BI28" s="11"/>
      <c r="BJ28" s="11"/>
      <c r="BK28" s="11"/>
    </row>
    <row r="29" spans="1:63" s="17" customFormat="1" ht="18" customHeight="1" thickBot="1">
      <c r="A29" s="257" t="s">
        <v>432</v>
      </c>
      <c r="B29" s="354">
        <v>8</v>
      </c>
      <c r="C29" s="354">
        <v>21</v>
      </c>
      <c r="D29" s="354">
        <v>21</v>
      </c>
      <c r="E29" s="354">
        <v>4</v>
      </c>
      <c r="F29" s="354">
        <v>2</v>
      </c>
      <c r="G29" s="354">
        <v>2</v>
      </c>
      <c r="H29" s="354">
        <v>1</v>
      </c>
      <c r="I29" s="354">
        <v>0</v>
      </c>
      <c r="J29" s="354">
        <v>0</v>
      </c>
      <c r="K29" s="354">
        <v>0</v>
      </c>
      <c r="L29" s="354">
        <v>0</v>
      </c>
      <c r="M29" s="354">
        <v>0</v>
      </c>
      <c r="N29" s="354">
        <v>0</v>
      </c>
      <c r="O29" s="354">
        <v>0</v>
      </c>
      <c r="P29" s="174">
        <f t="shared" si="1"/>
        <v>59</v>
      </c>
      <c r="Q29" s="355" t="s">
        <v>435</v>
      </c>
      <c r="BH29" s="11"/>
      <c r="BI29" s="11"/>
      <c r="BJ29" s="11"/>
      <c r="BK29" s="11"/>
    </row>
    <row r="30" spans="1:63" s="17" customFormat="1" ht="18" customHeight="1" thickBot="1">
      <c r="A30" s="256" t="s">
        <v>433</v>
      </c>
      <c r="B30" s="98">
        <v>24</v>
      </c>
      <c r="C30" s="98">
        <v>51</v>
      </c>
      <c r="D30" s="98">
        <v>1</v>
      </c>
      <c r="E30" s="98">
        <v>0</v>
      </c>
      <c r="F30" s="98">
        <v>0</v>
      </c>
      <c r="G30" s="98">
        <v>0</v>
      </c>
      <c r="H30" s="98">
        <v>0</v>
      </c>
      <c r="I30" s="98">
        <v>0</v>
      </c>
      <c r="J30" s="98">
        <v>0</v>
      </c>
      <c r="K30" s="98">
        <v>0</v>
      </c>
      <c r="L30" s="98">
        <v>0</v>
      </c>
      <c r="M30" s="98">
        <v>0</v>
      </c>
      <c r="N30" s="98">
        <v>0</v>
      </c>
      <c r="O30" s="98">
        <v>0</v>
      </c>
      <c r="P30" s="281">
        <f>SUM(B30:O30)</f>
        <v>76</v>
      </c>
      <c r="Q30" s="237" t="s">
        <v>477</v>
      </c>
      <c r="BH30" s="11"/>
      <c r="BI30" s="11"/>
      <c r="BJ30" s="11"/>
      <c r="BK30" s="11"/>
    </row>
    <row r="31" spans="1:63" s="17" customFormat="1" ht="18" customHeight="1" thickBot="1">
      <c r="A31" s="238" t="s">
        <v>434</v>
      </c>
      <c r="B31" s="283">
        <v>2</v>
      </c>
      <c r="C31" s="283">
        <v>13</v>
      </c>
      <c r="D31" s="283">
        <v>18</v>
      </c>
      <c r="E31" s="283">
        <v>8</v>
      </c>
      <c r="F31" s="283">
        <v>1</v>
      </c>
      <c r="G31" s="283">
        <v>1</v>
      </c>
      <c r="H31" s="283">
        <v>1</v>
      </c>
      <c r="I31" s="283">
        <v>0</v>
      </c>
      <c r="J31" s="283">
        <v>0</v>
      </c>
      <c r="K31" s="283">
        <v>0</v>
      </c>
      <c r="L31" s="283">
        <v>0</v>
      </c>
      <c r="M31" s="283">
        <v>0</v>
      </c>
      <c r="N31" s="283">
        <v>0</v>
      </c>
      <c r="O31" s="283">
        <v>0</v>
      </c>
      <c r="P31" s="284">
        <f t="shared" ref="P31:P33" si="2">SUM(B31:O31)</f>
        <v>44</v>
      </c>
      <c r="Q31" s="239" t="s">
        <v>436</v>
      </c>
      <c r="BH31" s="11"/>
      <c r="BI31" s="11"/>
      <c r="BJ31" s="11"/>
      <c r="BK31" s="11"/>
    </row>
    <row r="32" spans="1:63" s="17" customFormat="1" ht="18" customHeight="1">
      <c r="A32" s="365" t="s">
        <v>462</v>
      </c>
      <c r="B32" s="366">
        <v>4</v>
      </c>
      <c r="C32" s="366">
        <v>18</v>
      </c>
      <c r="D32" s="366">
        <v>5</v>
      </c>
      <c r="E32" s="366">
        <v>0</v>
      </c>
      <c r="F32" s="366">
        <v>0</v>
      </c>
      <c r="G32" s="366">
        <v>0</v>
      </c>
      <c r="H32" s="366">
        <v>0</v>
      </c>
      <c r="I32" s="366">
        <v>0</v>
      </c>
      <c r="J32" s="366">
        <v>0</v>
      </c>
      <c r="K32" s="366">
        <v>0</v>
      </c>
      <c r="L32" s="366">
        <v>0</v>
      </c>
      <c r="M32" s="366">
        <v>0</v>
      </c>
      <c r="N32" s="366">
        <v>0</v>
      </c>
      <c r="O32" s="366">
        <v>0</v>
      </c>
      <c r="P32" s="367">
        <f t="shared" si="2"/>
        <v>27</v>
      </c>
      <c r="Q32" s="368" t="s">
        <v>506</v>
      </c>
      <c r="BH32" s="11"/>
      <c r="BI32" s="11"/>
      <c r="BJ32" s="11"/>
      <c r="BK32" s="11"/>
    </row>
    <row r="33" spans="1:63" s="17" customFormat="1" ht="18" customHeight="1" thickBot="1">
      <c r="A33" s="257" t="s">
        <v>463</v>
      </c>
      <c r="B33" s="354">
        <v>12</v>
      </c>
      <c r="C33" s="354">
        <v>26</v>
      </c>
      <c r="D33" s="354">
        <v>10</v>
      </c>
      <c r="E33" s="354">
        <v>7</v>
      </c>
      <c r="F33" s="354">
        <v>3</v>
      </c>
      <c r="G33" s="354">
        <v>0</v>
      </c>
      <c r="H33" s="354">
        <v>0</v>
      </c>
      <c r="I33" s="354">
        <v>2</v>
      </c>
      <c r="J33" s="354">
        <v>0</v>
      </c>
      <c r="K33" s="354">
        <v>0</v>
      </c>
      <c r="L33" s="354">
        <v>0</v>
      </c>
      <c r="M33" s="354">
        <v>0</v>
      </c>
      <c r="N33" s="354">
        <v>0</v>
      </c>
      <c r="O33" s="354">
        <v>0</v>
      </c>
      <c r="P33" s="174">
        <f t="shared" si="2"/>
        <v>60</v>
      </c>
      <c r="Q33" s="355" t="s">
        <v>547</v>
      </c>
      <c r="BH33" s="11"/>
      <c r="BI33" s="11"/>
      <c r="BJ33" s="11"/>
      <c r="BK33" s="11"/>
    </row>
    <row r="34" spans="1:63" s="17" customFormat="1" ht="18" customHeight="1" thickBot="1">
      <c r="A34" s="356" t="s">
        <v>464</v>
      </c>
      <c r="B34" s="282">
        <v>0</v>
      </c>
      <c r="C34" s="282">
        <v>60</v>
      </c>
      <c r="D34" s="282">
        <v>2</v>
      </c>
      <c r="E34" s="282">
        <v>0</v>
      </c>
      <c r="F34" s="282">
        <v>0</v>
      </c>
      <c r="G34" s="282">
        <v>0</v>
      </c>
      <c r="H34" s="282">
        <v>0</v>
      </c>
      <c r="I34" s="282">
        <v>0</v>
      </c>
      <c r="J34" s="282">
        <v>0</v>
      </c>
      <c r="K34" s="282">
        <v>0</v>
      </c>
      <c r="L34" s="282">
        <v>0</v>
      </c>
      <c r="M34" s="282">
        <v>0</v>
      </c>
      <c r="N34" s="282">
        <v>0</v>
      </c>
      <c r="O34" s="282">
        <v>0</v>
      </c>
      <c r="P34" s="281">
        <f t="shared" ref="P34:P40" si="3">SUM(B34:O34)</f>
        <v>62</v>
      </c>
      <c r="Q34" s="237" t="s">
        <v>546</v>
      </c>
      <c r="BH34" s="11"/>
      <c r="BI34" s="11"/>
      <c r="BJ34" s="11"/>
      <c r="BK34" s="11"/>
    </row>
    <row r="35" spans="1:63" ht="18" customHeight="1" thickBot="1">
      <c r="A35" s="362" t="s">
        <v>467</v>
      </c>
      <c r="B35" s="283">
        <v>20</v>
      </c>
      <c r="C35" s="283">
        <v>17</v>
      </c>
      <c r="D35" s="283">
        <v>1</v>
      </c>
      <c r="E35" s="283">
        <v>1</v>
      </c>
      <c r="F35" s="283">
        <v>0</v>
      </c>
      <c r="G35" s="283">
        <v>4</v>
      </c>
      <c r="H35" s="283">
        <v>1</v>
      </c>
      <c r="I35" s="283">
        <v>0</v>
      </c>
      <c r="J35" s="283">
        <v>0</v>
      </c>
      <c r="K35" s="283">
        <v>0</v>
      </c>
      <c r="L35" s="283">
        <v>0</v>
      </c>
      <c r="M35" s="283">
        <v>0</v>
      </c>
      <c r="N35" s="283">
        <v>0</v>
      </c>
      <c r="O35" s="283">
        <v>0</v>
      </c>
      <c r="P35" s="284">
        <f t="shared" si="3"/>
        <v>44</v>
      </c>
      <c r="Q35" s="239" t="s">
        <v>468</v>
      </c>
      <c r="Y35" s="359" t="s">
        <v>614</v>
      </c>
    </row>
    <row r="36" spans="1:63" s="17" customFormat="1" ht="18" customHeight="1" thickBot="1">
      <c r="A36" s="256" t="s">
        <v>465</v>
      </c>
      <c r="B36" s="282">
        <v>3</v>
      </c>
      <c r="C36" s="282">
        <v>68</v>
      </c>
      <c r="D36" s="282">
        <v>31</v>
      </c>
      <c r="E36" s="282">
        <v>0</v>
      </c>
      <c r="F36" s="282">
        <v>0</v>
      </c>
      <c r="G36" s="282">
        <v>0</v>
      </c>
      <c r="H36" s="282">
        <v>0</v>
      </c>
      <c r="I36" s="282">
        <v>0</v>
      </c>
      <c r="J36" s="282">
        <v>0</v>
      </c>
      <c r="K36" s="282">
        <v>0</v>
      </c>
      <c r="L36" s="282">
        <v>0</v>
      </c>
      <c r="M36" s="282">
        <v>0</v>
      </c>
      <c r="N36" s="282">
        <v>0</v>
      </c>
      <c r="O36" s="282">
        <v>0</v>
      </c>
      <c r="P36" s="281">
        <f t="shared" si="3"/>
        <v>102</v>
      </c>
      <c r="Q36" s="237" t="s">
        <v>466</v>
      </c>
      <c r="BH36" s="11"/>
      <c r="BI36" s="11"/>
      <c r="BJ36" s="11"/>
      <c r="BK36" s="11"/>
    </row>
    <row r="37" spans="1:63" ht="18" customHeight="1" thickBot="1">
      <c r="A37" s="257" t="s">
        <v>599</v>
      </c>
      <c r="B37" s="283">
        <v>5</v>
      </c>
      <c r="C37" s="283">
        <v>6</v>
      </c>
      <c r="D37" s="283">
        <v>0</v>
      </c>
      <c r="E37" s="283">
        <v>0</v>
      </c>
      <c r="F37" s="283">
        <v>1</v>
      </c>
      <c r="G37" s="283">
        <v>0</v>
      </c>
      <c r="H37" s="283">
        <v>0</v>
      </c>
      <c r="I37" s="283">
        <v>0</v>
      </c>
      <c r="J37" s="283">
        <v>0</v>
      </c>
      <c r="K37" s="283">
        <v>0</v>
      </c>
      <c r="L37" s="283">
        <v>0</v>
      </c>
      <c r="M37" s="283">
        <v>0</v>
      </c>
      <c r="N37" s="283">
        <v>0</v>
      </c>
      <c r="O37" s="283">
        <v>0</v>
      </c>
      <c r="P37" s="284">
        <f t="shared" si="3"/>
        <v>12</v>
      </c>
      <c r="Q37" s="239" t="s">
        <v>594</v>
      </c>
    </row>
    <row r="38" spans="1:63" ht="18" customHeight="1" thickBot="1">
      <c r="A38" s="256" t="s">
        <v>600</v>
      </c>
      <c r="B38" s="98">
        <v>14</v>
      </c>
      <c r="C38" s="98">
        <v>11</v>
      </c>
      <c r="D38" s="98">
        <v>0</v>
      </c>
      <c r="E38" s="98">
        <v>0</v>
      </c>
      <c r="F38" s="98">
        <v>0</v>
      </c>
      <c r="G38" s="98">
        <v>0</v>
      </c>
      <c r="H38" s="98">
        <v>0</v>
      </c>
      <c r="I38" s="98">
        <v>0</v>
      </c>
      <c r="J38" s="98">
        <v>0</v>
      </c>
      <c r="K38" s="98">
        <v>0</v>
      </c>
      <c r="L38" s="98">
        <v>0</v>
      </c>
      <c r="M38" s="98">
        <v>0</v>
      </c>
      <c r="N38" s="98">
        <v>0</v>
      </c>
      <c r="O38" s="98">
        <v>0</v>
      </c>
      <c r="P38" s="281">
        <f t="shared" ref="P38" si="4">SUM(B38:O38)</f>
        <v>25</v>
      </c>
      <c r="Q38" s="237" t="s">
        <v>593</v>
      </c>
    </row>
    <row r="39" spans="1:63" ht="18" customHeight="1" thickBot="1">
      <c r="A39" s="257" t="s">
        <v>601</v>
      </c>
      <c r="B39" s="255">
        <v>5</v>
      </c>
      <c r="C39" s="255">
        <v>14</v>
      </c>
      <c r="D39" s="255">
        <v>14</v>
      </c>
      <c r="E39" s="255">
        <v>9</v>
      </c>
      <c r="F39" s="255">
        <v>3</v>
      </c>
      <c r="G39" s="255">
        <v>0</v>
      </c>
      <c r="H39" s="255">
        <v>0</v>
      </c>
      <c r="I39" s="255">
        <v>0</v>
      </c>
      <c r="J39" s="255">
        <v>0</v>
      </c>
      <c r="K39" s="255">
        <v>0</v>
      </c>
      <c r="L39" s="255">
        <v>0</v>
      </c>
      <c r="M39" s="255">
        <v>0</v>
      </c>
      <c r="N39" s="255">
        <v>0</v>
      </c>
      <c r="O39" s="255">
        <v>0</v>
      </c>
      <c r="P39" s="284">
        <f t="shared" si="3"/>
        <v>45</v>
      </c>
      <c r="Q39" s="239" t="s">
        <v>592</v>
      </c>
    </row>
    <row r="40" spans="1:63" ht="18" customHeight="1">
      <c r="A40" s="256" t="s">
        <v>619</v>
      </c>
      <c r="B40" s="361">
        <v>9</v>
      </c>
      <c r="C40" s="361">
        <v>4</v>
      </c>
      <c r="D40" s="361">
        <v>0</v>
      </c>
      <c r="E40" s="361">
        <v>1</v>
      </c>
      <c r="F40" s="361">
        <v>1</v>
      </c>
      <c r="G40" s="361">
        <v>0</v>
      </c>
      <c r="H40" s="361">
        <v>0</v>
      </c>
      <c r="I40" s="361">
        <v>0</v>
      </c>
      <c r="J40" s="361">
        <v>0</v>
      </c>
      <c r="K40" s="361">
        <v>0</v>
      </c>
      <c r="L40" s="361">
        <v>0</v>
      </c>
      <c r="M40" s="361">
        <v>0</v>
      </c>
      <c r="N40" s="361">
        <v>0</v>
      </c>
      <c r="O40" s="361">
        <v>0</v>
      </c>
      <c r="P40" s="285">
        <f t="shared" si="3"/>
        <v>15</v>
      </c>
      <c r="Q40" s="360" t="s">
        <v>618</v>
      </c>
    </row>
    <row r="41" spans="1:63" ht="18" customHeight="1">
      <c r="A41" s="357" t="s">
        <v>33</v>
      </c>
      <c r="B41" s="43">
        <f t="shared" ref="B41:P41" si="5">SUM(B7:B40)</f>
        <v>452</v>
      </c>
      <c r="C41" s="43">
        <f t="shared" si="5"/>
        <v>1958</v>
      </c>
      <c r="D41" s="43">
        <f t="shared" si="5"/>
        <v>1861</v>
      </c>
      <c r="E41" s="43">
        <f t="shared" si="5"/>
        <v>1487</v>
      </c>
      <c r="F41" s="43">
        <f t="shared" si="5"/>
        <v>1180</v>
      </c>
      <c r="G41" s="43">
        <f t="shared" si="5"/>
        <v>966</v>
      </c>
      <c r="H41" s="43">
        <f t="shared" si="5"/>
        <v>879</v>
      </c>
      <c r="I41" s="43">
        <f t="shared" si="5"/>
        <v>688</v>
      </c>
      <c r="J41" s="43">
        <f t="shared" si="5"/>
        <v>567</v>
      </c>
      <c r="K41" s="43">
        <f t="shared" si="5"/>
        <v>478</v>
      </c>
      <c r="L41" s="43">
        <f t="shared" si="5"/>
        <v>383</v>
      </c>
      <c r="M41" s="43">
        <f t="shared" si="5"/>
        <v>322</v>
      </c>
      <c r="N41" s="43">
        <f t="shared" si="5"/>
        <v>232</v>
      </c>
      <c r="O41" s="43">
        <f t="shared" si="5"/>
        <v>458</v>
      </c>
      <c r="P41" s="43">
        <f t="shared" si="5"/>
        <v>11911</v>
      </c>
      <c r="Q41" s="242" t="s">
        <v>10</v>
      </c>
    </row>
    <row r="42" spans="1:63" ht="12.75">
      <c r="A42" s="382" t="s">
        <v>630</v>
      </c>
      <c r="B42" s="27"/>
      <c r="C42" s="233"/>
      <c r="D42" s="233"/>
      <c r="E42" s="233"/>
      <c r="F42" s="233"/>
      <c r="G42" s="233"/>
      <c r="H42" s="233"/>
      <c r="I42" s="233"/>
      <c r="J42" s="233"/>
      <c r="K42" s="233"/>
      <c r="L42" s="233"/>
      <c r="M42" s="233"/>
      <c r="N42" s="17"/>
      <c r="O42" s="452" t="s">
        <v>631</v>
      </c>
      <c r="P42" s="452"/>
      <c r="Q42" s="452"/>
    </row>
    <row r="43" spans="1:63" ht="12.75">
      <c r="A43" s="381" t="s">
        <v>632</v>
      </c>
      <c r="N43" s="451" t="s">
        <v>633</v>
      </c>
      <c r="O43" s="451"/>
      <c r="P43" s="451"/>
      <c r="Q43" s="451"/>
    </row>
  </sheetData>
  <sortState ref="A2:BK33">
    <sortCondition descending="1" ref="P2:P33"/>
  </sortState>
  <mergeCells count="7">
    <mergeCell ref="N43:Q43"/>
    <mergeCell ref="O42:Q42"/>
    <mergeCell ref="B5:J5"/>
    <mergeCell ref="A1:Q1"/>
    <mergeCell ref="A2:Q2"/>
    <mergeCell ref="A3:Q3"/>
    <mergeCell ref="A4:Q4"/>
  </mergeCells>
  <printOptions horizontalCentered="1" verticalCentered="1"/>
  <pageMargins left="0" right="0" top="0.55118110236220474" bottom="0" header="0" footer="0"/>
  <pageSetup paperSize="9" scale="85" orientation="landscape" r:id="rId1"/>
  <headerFooter alignWithMargins="0"/>
  <rowBreaks count="1" manualBreakCount="1">
    <brk id="32" max="16" man="1"/>
  </rowBreaks>
  <colBreaks count="1" manualBreakCount="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rightToLeft="1" view="pageBreakPreview" topLeftCell="A4" zoomScaleNormal="100" zoomScaleSheetLayoutView="100" workbookViewId="0">
      <selection activeCell="K24" sqref="K24"/>
    </sheetView>
  </sheetViews>
  <sheetFormatPr defaultColWidth="9.140625" defaultRowHeight="20.100000000000001" customHeight="1"/>
  <cols>
    <col min="1" max="1" width="27.140625" style="11" customWidth="1"/>
    <col min="2" max="2" width="8.5703125" style="12" customWidth="1"/>
    <col min="3" max="10" width="8.5703125" style="11" customWidth="1"/>
    <col min="11" max="11" width="27.855468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92" t="s">
        <v>295</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41">
        <v>2020</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94" t="s">
        <v>448</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94">
        <v>2020</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0" t="s">
        <v>374</v>
      </c>
      <c r="B5" s="442"/>
      <c r="C5" s="442"/>
      <c r="D5" s="442"/>
      <c r="E5" s="442"/>
      <c r="F5" s="442"/>
      <c r="G5" s="442"/>
      <c r="H5" s="442"/>
      <c r="I5" s="442"/>
      <c r="J5" s="442"/>
      <c r="K5" s="96" t="s">
        <v>425</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43" t="s">
        <v>79</v>
      </c>
      <c r="B6" s="397" t="s">
        <v>204</v>
      </c>
      <c r="C6" s="397"/>
      <c r="D6" s="397"/>
      <c r="E6" s="397"/>
      <c r="F6" s="397"/>
      <c r="G6" s="397"/>
      <c r="H6" s="397"/>
      <c r="I6" s="397"/>
      <c r="J6" s="397"/>
      <c r="K6" s="448" t="s">
        <v>533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44"/>
      <c r="B7" s="432" t="s">
        <v>476</v>
      </c>
      <c r="C7" s="446"/>
      <c r="D7" s="447"/>
      <c r="E7" s="432" t="s">
        <v>482</v>
      </c>
      <c r="F7" s="446"/>
      <c r="G7" s="447"/>
      <c r="H7" s="438" t="s">
        <v>483</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c r="A8" s="445"/>
      <c r="B8" s="277" t="s">
        <v>532</v>
      </c>
      <c r="C8" s="277" t="s">
        <v>531</v>
      </c>
      <c r="D8" s="277" t="s">
        <v>530</v>
      </c>
      <c r="E8" s="277" t="s">
        <v>532</v>
      </c>
      <c r="F8" s="277" t="s">
        <v>531</v>
      </c>
      <c r="G8" s="277" t="s">
        <v>530</v>
      </c>
      <c r="H8" s="277" t="s">
        <v>532</v>
      </c>
      <c r="I8" s="277" t="s">
        <v>531</v>
      </c>
      <c r="J8" s="277" t="s">
        <v>530</v>
      </c>
      <c r="K8" s="450"/>
      <c r="M8" s="145"/>
      <c r="N8" s="146"/>
      <c r="O8" s="145"/>
    </row>
    <row r="9" spans="1:63" s="30" customFormat="1" ht="21.95" customHeight="1" thickBot="1">
      <c r="A9" s="316" t="s">
        <v>486</v>
      </c>
      <c r="B9" s="97">
        <v>148</v>
      </c>
      <c r="C9" s="97">
        <v>70</v>
      </c>
      <c r="D9" s="50">
        <f t="shared" ref="D9:D22" si="0">B9+C9</f>
        <v>218</v>
      </c>
      <c r="E9" s="97">
        <v>159</v>
      </c>
      <c r="F9" s="97">
        <v>75</v>
      </c>
      <c r="G9" s="50">
        <f>E9+F9</f>
        <v>234</v>
      </c>
      <c r="H9" s="50">
        <f t="shared" ref="H9:H22" si="1">B9+E9</f>
        <v>307</v>
      </c>
      <c r="I9" s="50">
        <f t="shared" ref="I9:I22" si="2">C9+F9</f>
        <v>145</v>
      </c>
      <c r="J9" s="50">
        <f>H9+I9</f>
        <v>452</v>
      </c>
      <c r="K9" s="313" t="s">
        <v>486</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317" t="s">
        <v>81</v>
      </c>
      <c r="B10" s="98">
        <v>569</v>
      </c>
      <c r="C10" s="98">
        <v>311</v>
      </c>
      <c r="D10" s="152">
        <f t="shared" si="0"/>
        <v>880</v>
      </c>
      <c r="E10" s="98">
        <v>697</v>
      </c>
      <c r="F10" s="98">
        <v>381</v>
      </c>
      <c r="G10" s="152">
        <f t="shared" ref="G10:G22" si="3">E10+F10</f>
        <v>1078</v>
      </c>
      <c r="H10" s="281">
        <f t="shared" si="1"/>
        <v>1266</v>
      </c>
      <c r="I10" s="281">
        <f t="shared" si="2"/>
        <v>692</v>
      </c>
      <c r="J10" s="152">
        <f t="shared" ref="J10:J22" si="4">H10+I10</f>
        <v>1958</v>
      </c>
      <c r="K10" s="314" t="s">
        <v>81</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316" t="s">
        <v>83</v>
      </c>
      <c r="B11" s="97">
        <v>536</v>
      </c>
      <c r="C11" s="97">
        <v>307</v>
      </c>
      <c r="D11" s="50">
        <f t="shared" si="0"/>
        <v>843</v>
      </c>
      <c r="E11" s="97">
        <v>616</v>
      </c>
      <c r="F11" s="97">
        <v>402</v>
      </c>
      <c r="G11" s="50">
        <f t="shared" si="3"/>
        <v>1018</v>
      </c>
      <c r="H11" s="50">
        <f t="shared" si="1"/>
        <v>1152</v>
      </c>
      <c r="I11" s="50">
        <f t="shared" si="2"/>
        <v>709</v>
      </c>
      <c r="J11" s="50">
        <f t="shared" si="4"/>
        <v>1861</v>
      </c>
      <c r="K11" s="313" t="s">
        <v>83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317" t="s">
        <v>84</v>
      </c>
      <c r="B12" s="98">
        <v>434</v>
      </c>
      <c r="C12" s="98">
        <v>314</v>
      </c>
      <c r="D12" s="152">
        <f t="shared" si="0"/>
        <v>748</v>
      </c>
      <c r="E12" s="98">
        <v>493</v>
      </c>
      <c r="F12" s="98">
        <v>245</v>
      </c>
      <c r="G12" s="152">
        <f t="shared" si="3"/>
        <v>738</v>
      </c>
      <c r="H12" s="281">
        <f t="shared" si="1"/>
        <v>927</v>
      </c>
      <c r="I12" s="281">
        <f t="shared" si="2"/>
        <v>559</v>
      </c>
      <c r="J12" s="152">
        <f t="shared" si="4"/>
        <v>1486</v>
      </c>
      <c r="K12" s="314" t="s">
        <v>84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316" t="s">
        <v>85</v>
      </c>
      <c r="B13" s="97">
        <v>364</v>
      </c>
      <c r="C13" s="97">
        <v>242</v>
      </c>
      <c r="D13" s="50">
        <f t="shared" si="0"/>
        <v>606</v>
      </c>
      <c r="E13" s="97">
        <v>342</v>
      </c>
      <c r="F13" s="97">
        <v>232</v>
      </c>
      <c r="G13" s="50">
        <f t="shared" si="3"/>
        <v>574</v>
      </c>
      <c r="H13" s="50">
        <f t="shared" si="1"/>
        <v>706</v>
      </c>
      <c r="I13" s="50">
        <f t="shared" si="2"/>
        <v>474</v>
      </c>
      <c r="J13" s="50">
        <f t="shared" si="4"/>
        <v>1180</v>
      </c>
      <c r="K13" s="313" t="s">
        <v>85</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317" t="s">
        <v>86</v>
      </c>
      <c r="B14" s="98">
        <v>337</v>
      </c>
      <c r="C14" s="98">
        <v>190</v>
      </c>
      <c r="D14" s="152">
        <f t="shared" si="0"/>
        <v>527</v>
      </c>
      <c r="E14" s="98">
        <v>286</v>
      </c>
      <c r="F14" s="98">
        <v>153</v>
      </c>
      <c r="G14" s="152">
        <f t="shared" si="3"/>
        <v>439</v>
      </c>
      <c r="H14" s="281">
        <f t="shared" si="1"/>
        <v>623</v>
      </c>
      <c r="I14" s="281">
        <f t="shared" si="2"/>
        <v>343</v>
      </c>
      <c r="J14" s="152">
        <f t="shared" si="4"/>
        <v>966</v>
      </c>
      <c r="K14" s="314" t="s">
        <v>86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316" t="s">
        <v>87</v>
      </c>
      <c r="B15" s="97">
        <v>307</v>
      </c>
      <c r="C15" s="97">
        <v>170</v>
      </c>
      <c r="D15" s="50">
        <f t="shared" si="0"/>
        <v>477</v>
      </c>
      <c r="E15" s="97">
        <v>278</v>
      </c>
      <c r="F15" s="97">
        <v>124</v>
      </c>
      <c r="G15" s="50">
        <f t="shared" si="3"/>
        <v>402</v>
      </c>
      <c r="H15" s="50">
        <f t="shared" si="1"/>
        <v>585</v>
      </c>
      <c r="I15" s="50">
        <f t="shared" si="2"/>
        <v>294</v>
      </c>
      <c r="J15" s="50">
        <f t="shared" si="4"/>
        <v>879</v>
      </c>
      <c r="K15" s="313" t="s">
        <v>87</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317" t="s">
        <v>88</v>
      </c>
      <c r="B16" s="98">
        <v>230</v>
      </c>
      <c r="C16" s="98">
        <v>148</v>
      </c>
      <c r="D16" s="152">
        <f t="shared" si="0"/>
        <v>378</v>
      </c>
      <c r="E16" s="98">
        <v>215</v>
      </c>
      <c r="F16" s="98">
        <v>95</v>
      </c>
      <c r="G16" s="152">
        <f t="shared" si="3"/>
        <v>310</v>
      </c>
      <c r="H16" s="281">
        <f t="shared" si="1"/>
        <v>445</v>
      </c>
      <c r="I16" s="281">
        <f t="shared" si="2"/>
        <v>243</v>
      </c>
      <c r="J16" s="152">
        <f t="shared" si="4"/>
        <v>688</v>
      </c>
      <c r="K16" s="314" t="s">
        <v>88</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316" t="s">
        <v>89</v>
      </c>
      <c r="B17" s="97">
        <v>195</v>
      </c>
      <c r="C17" s="97">
        <v>132</v>
      </c>
      <c r="D17" s="50">
        <f t="shared" si="0"/>
        <v>327</v>
      </c>
      <c r="E17" s="97">
        <v>172</v>
      </c>
      <c r="F17" s="97">
        <v>68</v>
      </c>
      <c r="G17" s="50">
        <f t="shared" si="3"/>
        <v>240</v>
      </c>
      <c r="H17" s="50">
        <f t="shared" si="1"/>
        <v>367</v>
      </c>
      <c r="I17" s="50">
        <f t="shared" si="2"/>
        <v>200</v>
      </c>
      <c r="J17" s="50">
        <f t="shared" si="4"/>
        <v>567</v>
      </c>
      <c r="K17" s="313" t="s">
        <v>89</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317" t="s">
        <v>90</v>
      </c>
      <c r="B18" s="98">
        <v>191</v>
      </c>
      <c r="C18" s="98">
        <v>114</v>
      </c>
      <c r="D18" s="152">
        <f t="shared" si="0"/>
        <v>305</v>
      </c>
      <c r="E18" s="98">
        <v>119</v>
      </c>
      <c r="F18" s="98">
        <v>54</v>
      </c>
      <c r="G18" s="152">
        <f t="shared" si="3"/>
        <v>173</v>
      </c>
      <c r="H18" s="281">
        <f t="shared" si="1"/>
        <v>310</v>
      </c>
      <c r="I18" s="281">
        <f t="shared" si="2"/>
        <v>168</v>
      </c>
      <c r="J18" s="152">
        <f t="shared" si="4"/>
        <v>478</v>
      </c>
      <c r="K18" s="314" t="s">
        <v>90</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c r="A19" s="316" t="s">
        <v>91</v>
      </c>
      <c r="B19" s="97">
        <v>167</v>
      </c>
      <c r="C19" s="97">
        <v>105</v>
      </c>
      <c r="D19" s="50">
        <f t="shared" si="0"/>
        <v>272</v>
      </c>
      <c r="E19" s="97">
        <v>92</v>
      </c>
      <c r="F19" s="97">
        <v>19</v>
      </c>
      <c r="G19" s="50">
        <f t="shared" si="3"/>
        <v>111</v>
      </c>
      <c r="H19" s="50">
        <f t="shared" si="1"/>
        <v>259</v>
      </c>
      <c r="I19" s="50">
        <f t="shared" si="2"/>
        <v>124</v>
      </c>
      <c r="J19" s="50">
        <f t="shared" si="4"/>
        <v>383</v>
      </c>
      <c r="K19" s="313" t="s">
        <v>91</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c r="A20" s="317" t="s">
        <v>92</v>
      </c>
      <c r="B20" s="98">
        <v>126</v>
      </c>
      <c r="C20" s="98">
        <v>102</v>
      </c>
      <c r="D20" s="152">
        <f t="shared" si="0"/>
        <v>228</v>
      </c>
      <c r="E20" s="98">
        <v>72</v>
      </c>
      <c r="F20" s="98">
        <v>22</v>
      </c>
      <c r="G20" s="152">
        <f t="shared" si="3"/>
        <v>94</v>
      </c>
      <c r="H20" s="281">
        <f t="shared" si="1"/>
        <v>198</v>
      </c>
      <c r="I20" s="281">
        <f t="shared" si="2"/>
        <v>124</v>
      </c>
      <c r="J20" s="152">
        <f t="shared" si="4"/>
        <v>322</v>
      </c>
      <c r="K20" s="314" t="s">
        <v>92</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c r="A21" s="316" t="s">
        <v>93</v>
      </c>
      <c r="B21" s="97">
        <v>85</v>
      </c>
      <c r="C21" s="97">
        <v>76</v>
      </c>
      <c r="D21" s="50">
        <f t="shared" si="0"/>
        <v>161</v>
      </c>
      <c r="E21" s="97">
        <v>58</v>
      </c>
      <c r="F21" s="97">
        <v>14</v>
      </c>
      <c r="G21" s="50">
        <f t="shared" si="3"/>
        <v>72</v>
      </c>
      <c r="H21" s="50">
        <f t="shared" si="1"/>
        <v>143</v>
      </c>
      <c r="I21" s="50">
        <f t="shared" si="2"/>
        <v>90</v>
      </c>
      <c r="J21" s="50">
        <f t="shared" si="4"/>
        <v>233</v>
      </c>
      <c r="K21" s="313" t="s">
        <v>93</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c r="A22" s="318" t="s">
        <v>487</v>
      </c>
      <c r="B22" s="132">
        <v>176</v>
      </c>
      <c r="C22" s="132">
        <v>140</v>
      </c>
      <c r="D22" s="159">
        <f t="shared" si="0"/>
        <v>316</v>
      </c>
      <c r="E22" s="132">
        <v>94</v>
      </c>
      <c r="F22" s="132">
        <v>48</v>
      </c>
      <c r="G22" s="159">
        <f t="shared" si="3"/>
        <v>142</v>
      </c>
      <c r="H22" s="285">
        <f t="shared" si="1"/>
        <v>270</v>
      </c>
      <c r="I22" s="285">
        <f t="shared" si="2"/>
        <v>188</v>
      </c>
      <c r="J22" s="159">
        <f t="shared" si="4"/>
        <v>458</v>
      </c>
      <c r="K22" s="315" t="s">
        <v>487</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c r="A23" s="289" t="s">
        <v>33</v>
      </c>
      <c r="B23" s="125">
        <f>SUM(B9:B22)</f>
        <v>3865</v>
      </c>
      <c r="C23" s="125">
        <f>SUM(C9:C22)</f>
        <v>2421</v>
      </c>
      <c r="D23" s="125">
        <f t="shared" ref="D23:J23" si="5">SUM(D9:D22)</f>
        <v>6286</v>
      </c>
      <c r="E23" s="125">
        <f t="shared" si="5"/>
        <v>3693</v>
      </c>
      <c r="F23" s="125">
        <f t="shared" si="5"/>
        <v>1932</v>
      </c>
      <c r="G23" s="125">
        <f t="shared" si="5"/>
        <v>5625</v>
      </c>
      <c r="H23" s="125">
        <f t="shared" si="5"/>
        <v>7558</v>
      </c>
      <c r="I23" s="125">
        <f t="shared" si="5"/>
        <v>4353</v>
      </c>
      <c r="J23" s="125">
        <f t="shared" si="5"/>
        <v>11911</v>
      </c>
      <c r="K23" s="288" t="s">
        <v>10</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4.25" customHeight="1">
      <c r="A24" s="453" t="s">
        <v>630</v>
      </c>
      <c r="B24" s="453"/>
      <c r="D24" s="10"/>
      <c r="J24" s="245"/>
      <c r="K24" s="245" t="s">
        <v>631</v>
      </c>
      <c r="BF24" s="11"/>
      <c r="BG24" s="11"/>
      <c r="BH24" s="11"/>
      <c r="BI24" s="11"/>
      <c r="BJ24" s="11"/>
      <c r="BK24" s="11"/>
    </row>
    <row r="25" spans="1:63" ht="20.100000000000001" customHeight="1">
      <c r="B25" s="141"/>
      <c r="D25" s="10"/>
      <c r="J25" s="10"/>
      <c r="BF25" s="11"/>
      <c r="BG25" s="11"/>
      <c r="BH25" s="11"/>
      <c r="BI25" s="11"/>
      <c r="BJ25" s="11"/>
      <c r="BK25" s="11"/>
    </row>
    <row r="26" spans="1:63" ht="20.100000000000001" customHeight="1">
      <c r="B26" s="149" t="s">
        <v>528</v>
      </c>
      <c r="C26" s="149" t="s">
        <v>529</v>
      </c>
      <c r="D26" s="150"/>
      <c r="E26" s="151"/>
      <c r="H26" s="266" t="s">
        <v>208</v>
      </c>
      <c r="I26" s="266" t="s">
        <v>209</v>
      </c>
      <c r="O26" s="134"/>
      <c r="BF26" s="11"/>
      <c r="BG26" s="11"/>
      <c r="BH26" s="11"/>
      <c r="BI26" s="11"/>
      <c r="BJ26" s="11"/>
      <c r="BK26" s="11"/>
    </row>
    <row r="27" spans="1:63" ht="20.100000000000001" customHeight="1">
      <c r="A27" s="153" t="s">
        <v>296</v>
      </c>
      <c r="B27" s="141">
        <f>D9</f>
        <v>218</v>
      </c>
      <c r="C27" s="134">
        <f>G9</f>
        <v>234</v>
      </c>
      <c r="G27" s="11" t="s">
        <v>441</v>
      </c>
      <c r="H27" s="134">
        <f>H9+H10+H11</f>
        <v>2725</v>
      </c>
      <c r="I27" s="134">
        <f>I9+I10+I11</f>
        <v>1546</v>
      </c>
      <c r="BF27" s="11"/>
      <c r="BG27" s="11"/>
      <c r="BH27" s="11"/>
      <c r="BI27" s="11"/>
      <c r="BJ27" s="11"/>
      <c r="BK27" s="11"/>
    </row>
    <row r="28" spans="1:63" ht="20.100000000000001" customHeight="1">
      <c r="A28" s="148" t="s">
        <v>81</v>
      </c>
      <c r="B28" s="141">
        <f>D10</f>
        <v>880</v>
      </c>
      <c r="C28" s="134">
        <f t="shared" ref="C28:C40" si="6">G10</f>
        <v>1078</v>
      </c>
      <c r="G28" s="11" t="s">
        <v>442</v>
      </c>
      <c r="H28" s="134">
        <f>H12+H13+H14+H15</f>
        <v>2841</v>
      </c>
      <c r="I28" s="134">
        <f>I12+I13+I14+I15</f>
        <v>1670</v>
      </c>
      <c r="O28" s="134"/>
      <c r="BF28" s="11"/>
      <c r="BG28" s="11"/>
      <c r="BH28" s="11"/>
      <c r="BI28" s="11"/>
      <c r="BJ28" s="11"/>
      <c r="BK28" s="11"/>
    </row>
    <row r="29" spans="1:63" ht="20.100000000000001" customHeight="1">
      <c r="A29" s="148" t="s">
        <v>83</v>
      </c>
      <c r="B29" s="141">
        <f t="shared" ref="B29:B40" si="7">D11</f>
        <v>843</v>
      </c>
      <c r="C29" s="134">
        <f t="shared" si="6"/>
        <v>1018</v>
      </c>
      <c r="G29" s="11" t="s">
        <v>443</v>
      </c>
      <c r="H29" s="134">
        <f>SUM(H16:H22)</f>
        <v>1992</v>
      </c>
      <c r="I29" s="134">
        <f>SUM(I16:I22)</f>
        <v>1137</v>
      </c>
    </row>
    <row r="30" spans="1:63" ht="20.100000000000001" customHeight="1">
      <c r="A30" s="148" t="s">
        <v>84</v>
      </c>
      <c r="B30" s="141">
        <f t="shared" si="7"/>
        <v>748</v>
      </c>
      <c r="C30" s="134">
        <f t="shared" si="6"/>
        <v>738</v>
      </c>
      <c r="H30" s="134">
        <f>SUM(H27:H29)</f>
        <v>7558</v>
      </c>
      <c r="I30" s="134">
        <f>SUM(I27:I29)</f>
        <v>4353</v>
      </c>
    </row>
    <row r="31" spans="1:63" ht="20.100000000000001" customHeight="1">
      <c r="A31" s="148" t="s">
        <v>85</v>
      </c>
      <c r="B31" s="141">
        <f t="shared" si="7"/>
        <v>606</v>
      </c>
      <c r="C31" s="134">
        <f t="shared" si="6"/>
        <v>574</v>
      </c>
    </row>
    <row r="32" spans="1:63" ht="20.100000000000001" customHeight="1">
      <c r="A32" s="148" t="s">
        <v>86</v>
      </c>
      <c r="B32" s="141">
        <f t="shared" si="7"/>
        <v>527</v>
      </c>
      <c r="C32" s="134">
        <f t="shared" si="6"/>
        <v>439</v>
      </c>
    </row>
    <row r="33" spans="1:3" s="11" customFormat="1" ht="20.100000000000001" customHeight="1">
      <c r="A33" s="148" t="s">
        <v>87</v>
      </c>
      <c r="B33" s="141">
        <f t="shared" si="7"/>
        <v>477</v>
      </c>
      <c r="C33" s="134">
        <f t="shared" si="6"/>
        <v>402</v>
      </c>
    </row>
    <row r="34" spans="1:3" s="11" customFormat="1" ht="20.100000000000001" customHeight="1">
      <c r="A34" s="148" t="s">
        <v>88</v>
      </c>
      <c r="B34" s="141">
        <f t="shared" si="7"/>
        <v>378</v>
      </c>
      <c r="C34" s="134">
        <f t="shared" si="6"/>
        <v>310</v>
      </c>
    </row>
    <row r="35" spans="1:3" s="11" customFormat="1" ht="20.100000000000001" customHeight="1">
      <c r="A35" s="148" t="s">
        <v>89</v>
      </c>
      <c r="B35" s="141">
        <f t="shared" si="7"/>
        <v>327</v>
      </c>
      <c r="C35" s="134">
        <f t="shared" si="6"/>
        <v>240</v>
      </c>
    </row>
    <row r="36" spans="1:3" s="11" customFormat="1" ht="20.100000000000001" customHeight="1">
      <c r="A36" s="148" t="s">
        <v>90</v>
      </c>
      <c r="B36" s="141">
        <f t="shared" si="7"/>
        <v>305</v>
      </c>
      <c r="C36" s="134">
        <f t="shared" si="6"/>
        <v>173</v>
      </c>
    </row>
    <row r="37" spans="1:3" s="11" customFormat="1" ht="20.100000000000001" customHeight="1">
      <c r="A37" s="148" t="s">
        <v>91</v>
      </c>
      <c r="B37" s="141">
        <f t="shared" si="7"/>
        <v>272</v>
      </c>
      <c r="C37" s="134">
        <f t="shared" si="6"/>
        <v>111</v>
      </c>
    </row>
    <row r="38" spans="1:3" s="11" customFormat="1" ht="20.100000000000001" customHeight="1">
      <c r="A38" s="148" t="s">
        <v>92</v>
      </c>
      <c r="B38" s="141">
        <f t="shared" si="7"/>
        <v>228</v>
      </c>
      <c r="C38" s="134">
        <f t="shared" si="6"/>
        <v>94</v>
      </c>
    </row>
    <row r="39" spans="1:3" s="11" customFormat="1" ht="20.100000000000001" customHeight="1" thickBot="1">
      <c r="A39" s="148" t="s">
        <v>93</v>
      </c>
      <c r="B39" s="141">
        <f t="shared" si="7"/>
        <v>161</v>
      </c>
      <c r="C39" s="134">
        <f t="shared" si="6"/>
        <v>72</v>
      </c>
    </row>
    <row r="40" spans="1:3" s="11" customFormat="1" ht="20.100000000000001" customHeight="1">
      <c r="A40" s="147" t="s">
        <v>300</v>
      </c>
      <c r="B40" s="141">
        <f t="shared" si="7"/>
        <v>316</v>
      </c>
      <c r="C40" s="134">
        <f t="shared" si="6"/>
        <v>142</v>
      </c>
    </row>
    <row r="41" spans="1:3" s="11" customFormat="1" ht="20.100000000000001" customHeight="1">
      <c r="B41" s="141">
        <f>SUM(B27:B40)</f>
        <v>6286</v>
      </c>
      <c r="C41" s="141">
        <f>SUM(C27:C40)</f>
        <v>5625</v>
      </c>
    </row>
  </sheetData>
  <mergeCells count="12">
    <mergeCell ref="A24:B24"/>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topLeftCell="A7" zoomScaleNormal="100" zoomScaleSheetLayoutView="100" workbookViewId="0">
      <selection activeCell="G12" sqref="G12"/>
    </sheetView>
  </sheetViews>
  <sheetFormatPr defaultColWidth="9.140625" defaultRowHeight="20.100000000000001" customHeight="1"/>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c r="A1" s="392" t="s">
        <v>304</v>
      </c>
      <c r="B1" s="392"/>
      <c r="C1" s="392"/>
      <c r="D1" s="392"/>
      <c r="E1" s="392"/>
      <c r="F1" s="392"/>
      <c r="G1" s="392"/>
      <c r="H1" s="392"/>
      <c r="I1" s="392"/>
      <c r="J1" s="392"/>
      <c r="K1" s="392"/>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41">
        <v>2020</v>
      </c>
      <c r="B2" s="441"/>
      <c r="C2" s="441"/>
      <c r="D2" s="441"/>
      <c r="E2" s="441"/>
      <c r="F2" s="441"/>
      <c r="G2" s="441"/>
      <c r="H2" s="441"/>
      <c r="I2" s="441"/>
      <c r="J2" s="441"/>
      <c r="K2" s="441"/>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94" t="s">
        <v>314</v>
      </c>
      <c r="B3" s="394"/>
      <c r="C3" s="394"/>
      <c r="D3" s="394"/>
      <c r="E3" s="394"/>
      <c r="F3" s="394"/>
      <c r="G3" s="394"/>
      <c r="H3" s="394"/>
      <c r="I3" s="394"/>
      <c r="J3" s="394"/>
      <c r="K3" s="394"/>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94">
        <v>2020</v>
      </c>
      <c r="B4" s="394"/>
      <c r="C4" s="394"/>
      <c r="D4" s="394"/>
      <c r="E4" s="394"/>
      <c r="F4" s="394"/>
      <c r="G4" s="394"/>
      <c r="H4" s="394"/>
      <c r="I4" s="394"/>
      <c r="J4" s="394"/>
      <c r="K4" s="394"/>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70" t="s">
        <v>375</v>
      </c>
      <c r="B5" s="172"/>
      <c r="C5" s="172"/>
      <c r="D5" s="172"/>
      <c r="E5" s="172"/>
      <c r="F5" s="172"/>
      <c r="G5" s="172"/>
      <c r="H5" s="172"/>
      <c r="I5" s="172"/>
      <c r="J5" s="172"/>
      <c r="K5" s="96" t="s">
        <v>376</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c r="A6" s="443" t="s">
        <v>215</v>
      </c>
      <c r="B6" s="397" t="s">
        <v>204</v>
      </c>
      <c r="C6" s="397"/>
      <c r="D6" s="397"/>
      <c r="E6" s="397"/>
      <c r="F6" s="397"/>
      <c r="G6" s="397"/>
      <c r="H6" s="397"/>
      <c r="I6" s="397"/>
      <c r="J6" s="397"/>
      <c r="K6" s="448" t="s">
        <v>173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c r="A7" s="444"/>
      <c r="B7" s="432" t="s">
        <v>476</v>
      </c>
      <c r="C7" s="446"/>
      <c r="D7" s="447"/>
      <c r="E7" s="432" t="s">
        <v>482</v>
      </c>
      <c r="F7" s="446"/>
      <c r="G7" s="447"/>
      <c r="H7" s="438" t="s">
        <v>483</v>
      </c>
      <c r="I7" s="439"/>
      <c r="J7" s="440"/>
      <c r="K7" s="449"/>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6.25" customHeight="1">
      <c r="A8" s="445"/>
      <c r="B8" s="277" t="s">
        <v>532</v>
      </c>
      <c r="C8" s="277" t="s">
        <v>531</v>
      </c>
      <c r="D8" s="277" t="s">
        <v>530</v>
      </c>
      <c r="E8" s="277" t="s">
        <v>532</v>
      </c>
      <c r="F8" s="277" t="s">
        <v>531</v>
      </c>
      <c r="G8" s="277" t="s">
        <v>530</v>
      </c>
      <c r="H8" s="277" t="s">
        <v>532</v>
      </c>
      <c r="I8" s="277" t="s">
        <v>531</v>
      </c>
      <c r="J8" s="277" t="s">
        <v>530</v>
      </c>
      <c r="K8" s="450"/>
    </row>
    <row r="9" spans="1:63" s="5" customFormat="1" ht="21.75" customHeight="1" thickBot="1">
      <c r="A9" s="79" t="s">
        <v>340</v>
      </c>
      <c r="B9" s="97">
        <v>0</v>
      </c>
      <c r="C9" s="97">
        <v>1</v>
      </c>
      <c r="D9" s="50">
        <f t="shared" ref="D9:D23" si="0">B9+C9</f>
        <v>1</v>
      </c>
      <c r="E9" s="97">
        <v>6</v>
      </c>
      <c r="F9" s="97">
        <v>7</v>
      </c>
      <c r="G9" s="50">
        <f t="shared" ref="G9:G16" si="1">E9+F9</f>
        <v>13</v>
      </c>
      <c r="H9" s="50">
        <f t="shared" ref="H9:H23" si="2">B9+E9</f>
        <v>6</v>
      </c>
      <c r="I9" s="50">
        <f t="shared" ref="I9:I23" si="3">C9+F9</f>
        <v>8</v>
      </c>
      <c r="J9" s="50">
        <f t="shared" ref="J9:J23" si="4">D9+G9</f>
        <v>14</v>
      </c>
      <c r="K9" s="246" t="s">
        <v>248</v>
      </c>
    </row>
    <row r="10" spans="1:63" s="5" customFormat="1" ht="24" customHeight="1" thickBot="1">
      <c r="A10" s="157" t="s">
        <v>488</v>
      </c>
      <c r="B10" s="156">
        <v>0</v>
      </c>
      <c r="C10" s="156">
        <v>0</v>
      </c>
      <c r="D10" s="152">
        <f t="shared" si="0"/>
        <v>0</v>
      </c>
      <c r="E10" s="156">
        <v>22</v>
      </c>
      <c r="F10" s="156">
        <v>19</v>
      </c>
      <c r="G10" s="152">
        <f t="shared" si="1"/>
        <v>41</v>
      </c>
      <c r="H10" s="152">
        <f t="shared" si="2"/>
        <v>22</v>
      </c>
      <c r="I10" s="152">
        <f t="shared" si="3"/>
        <v>19</v>
      </c>
      <c r="J10" s="152">
        <f t="shared" si="4"/>
        <v>41</v>
      </c>
      <c r="K10" s="247" t="s">
        <v>298</v>
      </c>
    </row>
    <row r="11" spans="1:63" s="5" customFormat="1" ht="23.25" thickBot="1">
      <c r="A11" s="59" t="s">
        <v>489</v>
      </c>
      <c r="B11" s="99">
        <v>0</v>
      </c>
      <c r="C11" s="99">
        <v>0</v>
      </c>
      <c r="D11" s="50">
        <f t="shared" si="0"/>
        <v>0</v>
      </c>
      <c r="E11" s="99">
        <v>24</v>
      </c>
      <c r="F11" s="99">
        <v>33</v>
      </c>
      <c r="G11" s="50">
        <f t="shared" si="1"/>
        <v>57</v>
      </c>
      <c r="H11" s="51">
        <f t="shared" si="2"/>
        <v>24</v>
      </c>
      <c r="I11" s="51">
        <f t="shared" si="3"/>
        <v>33</v>
      </c>
      <c r="J11" s="51">
        <f t="shared" si="4"/>
        <v>57</v>
      </c>
      <c r="K11" s="248" t="s">
        <v>540</v>
      </c>
    </row>
    <row r="12" spans="1:63" s="5" customFormat="1" ht="23.25" thickBot="1">
      <c r="A12" s="155" t="s">
        <v>490</v>
      </c>
      <c r="B12" s="156">
        <v>0</v>
      </c>
      <c r="C12" s="156">
        <v>0</v>
      </c>
      <c r="D12" s="152">
        <f t="shared" si="0"/>
        <v>0</v>
      </c>
      <c r="E12" s="156">
        <v>20</v>
      </c>
      <c r="F12" s="156">
        <v>71</v>
      </c>
      <c r="G12" s="152">
        <f t="shared" si="1"/>
        <v>91</v>
      </c>
      <c r="H12" s="152">
        <f t="shared" si="2"/>
        <v>20</v>
      </c>
      <c r="I12" s="152">
        <f t="shared" si="3"/>
        <v>71</v>
      </c>
      <c r="J12" s="152">
        <f t="shared" si="4"/>
        <v>91</v>
      </c>
      <c r="K12" s="247" t="s">
        <v>541</v>
      </c>
    </row>
    <row r="13" spans="1:63" s="5" customFormat="1" ht="21.75" customHeight="1" thickBot="1">
      <c r="A13" s="51" t="s">
        <v>341</v>
      </c>
      <c r="B13" s="99">
        <v>0</v>
      </c>
      <c r="C13" s="99">
        <v>6</v>
      </c>
      <c r="D13" s="50">
        <f t="shared" si="0"/>
        <v>6</v>
      </c>
      <c r="E13" s="99">
        <v>27</v>
      </c>
      <c r="F13" s="99">
        <v>36</v>
      </c>
      <c r="G13" s="50">
        <f t="shared" si="1"/>
        <v>63</v>
      </c>
      <c r="H13" s="51">
        <f t="shared" si="2"/>
        <v>27</v>
      </c>
      <c r="I13" s="51">
        <f t="shared" si="3"/>
        <v>42</v>
      </c>
      <c r="J13" s="51">
        <f t="shared" si="4"/>
        <v>69</v>
      </c>
      <c r="K13" s="248" t="s">
        <v>246</v>
      </c>
    </row>
    <row r="14" spans="1:63" s="5" customFormat="1" ht="21.75" customHeight="1" thickBot="1">
      <c r="A14" s="157" t="s">
        <v>342</v>
      </c>
      <c r="B14" s="156">
        <v>1</v>
      </c>
      <c r="C14" s="156">
        <v>26</v>
      </c>
      <c r="D14" s="152">
        <f t="shared" si="0"/>
        <v>27</v>
      </c>
      <c r="E14" s="156">
        <v>7</v>
      </c>
      <c r="F14" s="156">
        <v>13</v>
      </c>
      <c r="G14" s="152">
        <f t="shared" si="1"/>
        <v>20</v>
      </c>
      <c r="H14" s="152">
        <f t="shared" si="2"/>
        <v>8</v>
      </c>
      <c r="I14" s="152">
        <f t="shared" si="3"/>
        <v>39</v>
      </c>
      <c r="J14" s="152">
        <f t="shared" si="4"/>
        <v>47</v>
      </c>
      <c r="K14" s="247" t="s">
        <v>542</v>
      </c>
    </row>
    <row r="15" spans="1:63" s="5" customFormat="1" ht="21.75" customHeight="1" thickBot="1">
      <c r="A15" s="158" t="s">
        <v>240</v>
      </c>
      <c r="B15" s="97">
        <v>0</v>
      </c>
      <c r="C15" s="97">
        <v>0</v>
      </c>
      <c r="D15" s="50">
        <f t="shared" si="0"/>
        <v>0</v>
      </c>
      <c r="E15" s="97">
        <v>0</v>
      </c>
      <c r="F15" s="97">
        <v>0</v>
      </c>
      <c r="G15" s="50">
        <f t="shared" si="1"/>
        <v>0</v>
      </c>
      <c r="H15" s="50">
        <f t="shared" si="2"/>
        <v>0</v>
      </c>
      <c r="I15" s="50">
        <f t="shared" si="3"/>
        <v>0</v>
      </c>
      <c r="J15" s="50">
        <f t="shared" si="4"/>
        <v>0</v>
      </c>
      <c r="K15" s="246" t="s">
        <v>543</v>
      </c>
    </row>
    <row r="16" spans="1:63" s="5" customFormat="1" ht="21.75" customHeight="1" thickBot="1">
      <c r="A16" s="58" t="s">
        <v>565</v>
      </c>
      <c r="B16" s="98">
        <v>0</v>
      </c>
      <c r="C16" s="98">
        <v>6</v>
      </c>
      <c r="D16" s="152">
        <f t="shared" si="0"/>
        <v>6</v>
      </c>
      <c r="E16" s="98">
        <v>60</v>
      </c>
      <c r="F16" s="98">
        <v>152</v>
      </c>
      <c r="G16" s="152">
        <f t="shared" si="1"/>
        <v>212</v>
      </c>
      <c r="H16" s="281">
        <f t="shared" si="2"/>
        <v>60</v>
      </c>
      <c r="I16" s="281">
        <f t="shared" si="3"/>
        <v>158</v>
      </c>
      <c r="J16" s="281">
        <f t="shared" si="4"/>
        <v>218</v>
      </c>
      <c r="K16" s="249" t="s">
        <v>245</v>
      </c>
    </row>
    <row r="17" spans="1:63" s="5" customFormat="1" ht="21.75" customHeight="1" thickBot="1">
      <c r="A17" s="79" t="s">
        <v>491</v>
      </c>
      <c r="B17" s="97">
        <v>4</v>
      </c>
      <c r="C17" s="97">
        <v>105</v>
      </c>
      <c r="D17" s="50">
        <f t="shared" si="0"/>
        <v>109</v>
      </c>
      <c r="E17" s="97">
        <v>109</v>
      </c>
      <c r="F17" s="97">
        <v>130</v>
      </c>
      <c r="G17" s="50">
        <f t="shared" ref="G17" si="5">E17+F17</f>
        <v>239</v>
      </c>
      <c r="H17" s="50">
        <f t="shared" si="2"/>
        <v>113</v>
      </c>
      <c r="I17" s="50">
        <f t="shared" si="3"/>
        <v>235</v>
      </c>
      <c r="J17" s="50">
        <f t="shared" si="4"/>
        <v>348</v>
      </c>
      <c r="K17" s="246" t="s">
        <v>544</v>
      </c>
    </row>
    <row r="18" spans="1:63" s="5" customFormat="1" ht="21.75" customHeight="1" thickBot="1">
      <c r="A18" s="58" t="s">
        <v>241</v>
      </c>
      <c r="B18" s="98">
        <v>1</v>
      </c>
      <c r="C18" s="98">
        <v>0</v>
      </c>
      <c r="D18" s="152">
        <f t="shared" si="0"/>
        <v>1</v>
      </c>
      <c r="E18" s="98">
        <v>1</v>
      </c>
      <c r="F18" s="98">
        <v>2</v>
      </c>
      <c r="G18" s="152">
        <f t="shared" ref="G18:G23" si="6">E18+F18</f>
        <v>3</v>
      </c>
      <c r="H18" s="281">
        <f t="shared" si="2"/>
        <v>2</v>
      </c>
      <c r="I18" s="281">
        <f t="shared" si="3"/>
        <v>2</v>
      </c>
      <c r="J18" s="281">
        <f t="shared" si="4"/>
        <v>4</v>
      </c>
      <c r="K18" s="249" t="s">
        <v>545</v>
      </c>
    </row>
    <row r="19" spans="1:63" s="5" customFormat="1" ht="21.75" customHeight="1" thickBot="1">
      <c r="A19" s="79" t="s">
        <v>242</v>
      </c>
      <c r="B19" s="97">
        <v>3</v>
      </c>
      <c r="C19" s="97">
        <v>1</v>
      </c>
      <c r="D19" s="50">
        <f t="shared" si="0"/>
        <v>4</v>
      </c>
      <c r="E19" s="97">
        <v>23</v>
      </c>
      <c r="F19" s="97">
        <v>14</v>
      </c>
      <c r="G19" s="50">
        <f t="shared" si="6"/>
        <v>37</v>
      </c>
      <c r="H19" s="50">
        <f t="shared" si="2"/>
        <v>26</v>
      </c>
      <c r="I19" s="50">
        <f t="shared" si="3"/>
        <v>15</v>
      </c>
      <c r="J19" s="50">
        <f t="shared" si="4"/>
        <v>41</v>
      </c>
      <c r="K19" s="246" t="s">
        <v>247</v>
      </c>
    </row>
    <row r="20" spans="1:63" s="5" customFormat="1" ht="21.75" customHeight="1" thickBot="1">
      <c r="A20" s="80" t="s">
        <v>243</v>
      </c>
      <c r="B20" s="98">
        <v>0</v>
      </c>
      <c r="C20" s="98">
        <v>1</v>
      </c>
      <c r="D20" s="152">
        <f t="shared" si="0"/>
        <v>1</v>
      </c>
      <c r="E20" s="98">
        <v>4</v>
      </c>
      <c r="F20" s="98">
        <v>15</v>
      </c>
      <c r="G20" s="152">
        <f t="shared" si="6"/>
        <v>19</v>
      </c>
      <c r="H20" s="281">
        <f t="shared" si="2"/>
        <v>4</v>
      </c>
      <c r="I20" s="281">
        <f t="shared" si="3"/>
        <v>16</v>
      </c>
      <c r="J20" s="281">
        <f t="shared" si="4"/>
        <v>20</v>
      </c>
      <c r="K20" s="249" t="s">
        <v>249</v>
      </c>
    </row>
    <row r="21" spans="1:63" s="5" customFormat="1" ht="21.75" customHeight="1" thickBot="1">
      <c r="A21" s="158" t="s">
        <v>343</v>
      </c>
      <c r="B21" s="97">
        <v>17</v>
      </c>
      <c r="C21" s="97">
        <v>92</v>
      </c>
      <c r="D21" s="50">
        <f t="shared" si="0"/>
        <v>109</v>
      </c>
      <c r="E21" s="97">
        <v>66</v>
      </c>
      <c r="F21" s="97">
        <v>91</v>
      </c>
      <c r="G21" s="50">
        <f t="shared" si="6"/>
        <v>157</v>
      </c>
      <c r="H21" s="50">
        <f t="shared" si="2"/>
        <v>83</v>
      </c>
      <c r="I21" s="50">
        <f t="shared" si="3"/>
        <v>183</v>
      </c>
      <c r="J21" s="50">
        <f t="shared" si="4"/>
        <v>266</v>
      </c>
      <c r="K21" s="246" t="s">
        <v>174</v>
      </c>
    </row>
    <row r="22" spans="1:63" s="5" customFormat="1" ht="21.75" customHeight="1" thickBot="1">
      <c r="A22" s="80" t="s">
        <v>244</v>
      </c>
      <c r="B22" s="98">
        <v>6</v>
      </c>
      <c r="C22" s="98">
        <v>0</v>
      </c>
      <c r="D22" s="152">
        <f t="shared" si="0"/>
        <v>6</v>
      </c>
      <c r="E22" s="98">
        <v>21</v>
      </c>
      <c r="F22" s="98">
        <v>135</v>
      </c>
      <c r="G22" s="152">
        <f t="shared" si="6"/>
        <v>156</v>
      </c>
      <c r="H22" s="281">
        <f t="shared" si="2"/>
        <v>27</v>
      </c>
      <c r="I22" s="281">
        <f t="shared" si="3"/>
        <v>135</v>
      </c>
      <c r="J22" s="281">
        <f t="shared" si="4"/>
        <v>162</v>
      </c>
      <c r="K22" s="249" t="s">
        <v>301</v>
      </c>
    </row>
    <row r="23" spans="1:63" s="5" customFormat="1" ht="21.75" customHeight="1">
      <c r="A23" s="128" t="s">
        <v>14</v>
      </c>
      <c r="B23" s="127">
        <v>18</v>
      </c>
      <c r="C23" s="127">
        <v>75</v>
      </c>
      <c r="D23" s="126">
        <f t="shared" si="0"/>
        <v>93</v>
      </c>
      <c r="E23" s="127">
        <v>110</v>
      </c>
      <c r="F23" s="127">
        <v>78</v>
      </c>
      <c r="G23" s="126">
        <f t="shared" si="6"/>
        <v>188</v>
      </c>
      <c r="H23" s="126">
        <f t="shared" si="2"/>
        <v>128</v>
      </c>
      <c r="I23" s="126">
        <f t="shared" si="3"/>
        <v>153</v>
      </c>
      <c r="J23" s="126">
        <f t="shared" si="4"/>
        <v>281</v>
      </c>
      <c r="K23" s="250" t="s">
        <v>15</v>
      </c>
    </row>
    <row r="24" spans="1:63" ht="22.5" customHeight="1">
      <c r="A24" s="290" t="s">
        <v>33</v>
      </c>
      <c r="B24" s="43">
        <f t="shared" ref="B24:J24" si="7">SUM(B9:B23)</f>
        <v>50</v>
      </c>
      <c r="C24" s="43">
        <f t="shared" si="7"/>
        <v>313</v>
      </c>
      <c r="D24" s="43">
        <f t="shared" si="7"/>
        <v>363</v>
      </c>
      <c r="E24" s="43">
        <f t="shared" si="7"/>
        <v>500</v>
      </c>
      <c r="F24" s="43">
        <f t="shared" si="7"/>
        <v>796</v>
      </c>
      <c r="G24" s="43">
        <f t="shared" si="7"/>
        <v>1296</v>
      </c>
      <c r="H24" s="43">
        <f t="shared" si="7"/>
        <v>550</v>
      </c>
      <c r="I24" s="43">
        <f t="shared" si="7"/>
        <v>1109</v>
      </c>
      <c r="J24" s="43">
        <f t="shared" si="7"/>
        <v>1659</v>
      </c>
      <c r="K24" s="286" t="s">
        <v>10</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6"/>
  <sheetViews>
    <sheetView rightToLeft="1" view="pageBreakPreview" zoomScaleNormal="100" zoomScaleSheetLayoutView="100" workbookViewId="0">
      <selection activeCell="A16" sqref="A16:G16"/>
    </sheetView>
  </sheetViews>
  <sheetFormatPr defaultColWidth="9.140625" defaultRowHeight="20.100000000000001" customHeight="1"/>
  <cols>
    <col min="1" max="1" width="19" style="183" customWidth="1"/>
    <col min="2" max="13" width="7.7109375" style="183" customWidth="1"/>
    <col min="14" max="14" width="22.5703125" style="183" customWidth="1"/>
    <col min="15" max="15" width="9.140625" style="25"/>
    <col min="16" max="60" width="9.140625" style="26"/>
    <col min="61" max="16384" width="9.140625" style="12"/>
  </cols>
  <sheetData>
    <row r="1" spans="1:63" s="176" customFormat="1" ht="42" customHeight="1">
      <c r="A1" s="458" t="s">
        <v>604</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3" s="176" customFormat="1" ht="18">
      <c r="A2" s="441" t="s">
        <v>615</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3" s="176" customFormat="1" ht="42.75" customHeight="1">
      <c r="A3" s="393" t="s">
        <v>605</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3" s="176" customFormat="1" ht="18">
      <c r="A4" s="394" t="s">
        <v>616</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3" s="179" customFormat="1" ht="15">
      <c r="A5" s="94" t="s">
        <v>377</v>
      </c>
      <c r="B5" s="95"/>
      <c r="C5" s="95"/>
      <c r="D5" s="95"/>
      <c r="E5" s="95"/>
      <c r="F5" s="95"/>
      <c r="G5" s="95"/>
      <c r="H5" s="95"/>
      <c r="I5" s="95"/>
      <c r="J5" s="95"/>
      <c r="K5" s="95"/>
      <c r="L5" s="95"/>
      <c r="M5" s="95"/>
      <c r="N5" s="96" t="s">
        <v>588</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3" s="16" customFormat="1" ht="23.25" customHeight="1" thickBot="1">
      <c r="A6" s="459" t="s">
        <v>170</v>
      </c>
      <c r="B6" s="438" t="s">
        <v>620</v>
      </c>
      <c r="C6" s="439"/>
      <c r="D6" s="440"/>
      <c r="E6" s="438">
        <v>2018</v>
      </c>
      <c r="F6" s="439"/>
      <c r="G6" s="440"/>
      <c r="H6" s="456">
        <v>2019</v>
      </c>
      <c r="I6" s="456"/>
      <c r="J6" s="457"/>
      <c r="K6" s="456">
        <v>2020</v>
      </c>
      <c r="L6" s="456"/>
      <c r="M6" s="457"/>
      <c r="N6" s="461" t="s">
        <v>459</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3" s="27" customFormat="1" ht="27"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3" s="30" customFormat="1" ht="30" customHeight="1" thickBot="1">
      <c r="A8" s="180" t="s">
        <v>323</v>
      </c>
      <c r="B8" s="97">
        <v>271</v>
      </c>
      <c r="C8" s="97">
        <v>256</v>
      </c>
      <c r="D8" s="185">
        <f t="shared" ref="D8:D14" si="0">B8+C8</f>
        <v>527</v>
      </c>
      <c r="E8" s="97">
        <v>11</v>
      </c>
      <c r="F8" s="97">
        <v>10</v>
      </c>
      <c r="G8" s="185">
        <f t="shared" ref="G8:G14" si="1">E8+F8</f>
        <v>21</v>
      </c>
      <c r="H8" s="97">
        <v>11</v>
      </c>
      <c r="I8" s="97">
        <v>13</v>
      </c>
      <c r="J8" s="185">
        <f t="shared" ref="J8:J14" si="2">H8+I8</f>
        <v>24</v>
      </c>
      <c r="K8" s="97">
        <v>13</v>
      </c>
      <c r="L8" s="97">
        <v>8</v>
      </c>
      <c r="M8" s="185">
        <f t="shared" ref="M8:M14" si="3">K8+L8</f>
        <v>21</v>
      </c>
      <c r="N8" s="251"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3" s="27" customFormat="1" ht="30" customHeight="1" thickBot="1">
      <c r="A9" s="80" t="s">
        <v>324</v>
      </c>
      <c r="B9" s="98">
        <v>0</v>
      </c>
      <c r="C9" s="98">
        <v>0</v>
      </c>
      <c r="D9" s="186">
        <f t="shared" si="0"/>
        <v>0</v>
      </c>
      <c r="E9" s="98">
        <v>0</v>
      </c>
      <c r="F9" s="98">
        <v>0</v>
      </c>
      <c r="G9" s="186">
        <f t="shared" si="1"/>
        <v>0</v>
      </c>
      <c r="H9" s="98">
        <v>0</v>
      </c>
      <c r="I9" s="98">
        <v>0</v>
      </c>
      <c r="J9" s="186">
        <f t="shared" si="2"/>
        <v>0</v>
      </c>
      <c r="K9" s="98">
        <v>0</v>
      </c>
      <c r="L9" s="98">
        <v>0</v>
      </c>
      <c r="M9" s="186">
        <f t="shared" si="3"/>
        <v>0</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3" s="30" customFormat="1" ht="30" customHeight="1" thickBot="1">
      <c r="A10" s="180" t="s">
        <v>325</v>
      </c>
      <c r="B10" s="97">
        <v>0</v>
      </c>
      <c r="C10" s="97">
        <v>1</v>
      </c>
      <c r="D10" s="185">
        <f t="shared" si="0"/>
        <v>1</v>
      </c>
      <c r="E10" s="97">
        <v>0</v>
      </c>
      <c r="F10" s="97">
        <v>1</v>
      </c>
      <c r="G10" s="185">
        <f t="shared" si="1"/>
        <v>1</v>
      </c>
      <c r="H10" s="97">
        <v>4</v>
      </c>
      <c r="I10" s="97">
        <v>3</v>
      </c>
      <c r="J10" s="185">
        <f t="shared" si="2"/>
        <v>7</v>
      </c>
      <c r="K10" s="97">
        <v>0</v>
      </c>
      <c r="L10" s="97">
        <v>0</v>
      </c>
      <c r="M10" s="185">
        <f t="shared" si="3"/>
        <v>0</v>
      </c>
      <c r="N10" s="251"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3" s="27" customFormat="1" ht="30" customHeight="1" thickBot="1">
      <c r="A11" s="80" t="s">
        <v>326</v>
      </c>
      <c r="B11" s="98">
        <v>15</v>
      </c>
      <c r="C11" s="98">
        <v>7</v>
      </c>
      <c r="D11" s="186">
        <f t="shared" si="0"/>
        <v>22</v>
      </c>
      <c r="E11" s="98">
        <v>17</v>
      </c>
      <c r="F11" s="98">
        <v>9</v>
      </c>
      <c r="G11" s="186">
        <f t="shared" si="1"/>
        <v>26</v>
      </c>
      <c r="H11" s="98">
        <v>0</v>
      </c>
      <c r="I11" s="98">
        <v>0</v>
      </c>
      <c r="J11" s="186">
        <f t="shared" si="2"/>
        <v>0</v>
      </c>
      <c r="K11" s="98">
        <v>0</v>
      </c>
      <c r="L11" s="98">
        <v>0</v>
      </c>
      <c r="M11" s="186">
        <f t="shared" si="3"/>
        <v>0</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3" s="30" customFormat="1" ht="30" customHeight="1" thickBot="1">
      <c r="A12" s="180" t="s">
        <v>371</v>
      </c>
      <c r="B12" s="97">
        <v>3</v>
      </c>
      <c r="C12" s="97">
        <v>1</v>
      </c>
      <c r="D12" s="185">
        <f t="shared" si="0"/>
        <v>4</v>
      </c>
      <c r="E12" s="97">
        <v>0</v>
      </c>
      <c r="F12" s="97">
        <v>1</v>
      </c>
      <c r="G12" s="185">
        <f t="shared" si="1"/>
        <v>1</v>
      </c>
      <c r="H12" s="97">
        <v>7</v>
      </c>
      <c r="I12" s="97">
        <v>4</v>
      </c>
      <c r="J12" s="185">
        <f t="shared" si="2"/>
        <v>11</v>
      </c>
      <c r="K12" s="97">
        <v>41</v>
      </c>
      <c r="L12" s="97">
        <v>26</v>
      </c>
      <c r="M12" s="185">
        <f t="shared" si="3"/>
        <v>67</v>
      </c>
      <c r="N12" s="251"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3" s="27" customFormat="1" ht="30" customHeight="1" thickBot="1">
      <c r="A13" s="80" t="s">
        <v>327</v>
      </c>
      <c r="B13" s="98">
        <v>43</v>
      </c>
      <c r="C13" s="98">
        <v>24</v>
      </c>
      <c r="D13" s="186">
        <f t="shared" si="0"/>
        <v>67</v>
      </c>
      <c r="E13" s="98">
        <v>26</v>
      </c>
      <c r="F13" s="98">
        <v>13</v>
      </c>
      <c r="G13" s="186">
        <f t="shared" si="1"/>
        <v>39</v>
      </c>
      <c r="H13" s="98">
        <v>23</v>
      </c>
      <c r="I13" s="98">
        <v>13</v>
      </c>
      <c r="J13" s="186">
        <f t="shared" si="2"/>
        <v>36</v>
      </c>
      <c r="K13" s="98">
        <v>0</v>
      </c>
      <c r="L13" s="98">
        <v>0</v>
      </c>
      <c r="M13" s="186">
        <f t="shared" si="3"/>
        <v>0</v>
      </c>
      <c r="N13" s="249"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3" s="30" customFormat="1" ht="30" customHeight="1">
      <c r="A14" s="206" t="s">
        <v>328</v>
      </c>
      <c r="B14" s="127">
        <v>16</v>
      </c>
      <c r="C14" s="127">
        <v>11</v>
      </c>
      <c r="D14" s="304">
        <f t="shared" si="0"/>
        <v>27</v>
      </c>
      <c r="E14" s="127">
        <v>2</v>
      </c>
      <c r="F14" s="127">
        <v>2</v>
      </c>
      <c r="G14" s="304">
        <f t="shared" si="1"/>
        <v>4</v>
      </c>
      <c r="H14" s="127">
        <v>5</v>
      </c>
      <c r="I14" s="127">
        <v>4</v>
      </c>
      <c r="J14" s="304">
        <f t="shared" si="2"/>
        <v>9</v>
      </c>
      <c r="K14" s="127">
        <v>0</v>
      </c>
      <c r="L14" s="127">
        <v>0</v>
      </c>
      <c r="M14" s="304">
        <f t="shared" si="3"/>
        <v>0</v>
      </c>
      <c r="N14" s="358"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3" ht="30" customHeight="1">
      <c r="A15" s="292" t="s">
        <v>33</v>
      </c>
      <c r="B15" s="188">
        <f t="shared" ref="B15:J15" si="4">SUM(B8:B14)</f>
        <v>348</v>
      </c>
      <c r="C15" s="188">
        <f t="shared" si="4"/>
        <v>300</v>
      </c>
      <c r="D15" s="188">
        <f t="shared" si="4"/>
        <v>648</v>
      </c>
      <c r="E15" s="188">
        <f t="shared" si="4"/>
        <v>56</v>
      </c>
      <c r="F15" s="188">
        <f t="shared" si="4"/>
        <v>36</v>
      </c>
      <c r="G15" s="188">
        <f t="shared" si="4"/>
        <v>92</v>
      </c>
      <c r="H15" s="188">
        <f t="shared" si="4"/>
        <v>50</v>
      </c>
      <c r="I15" s="188">
        <f t="shared" si="4"/>
        <v>37</v>
      </c>
      <c r="J15" s="188">
        <f t="shared" si="4"/>
        <v>87</v>
      </c>
      <c r="K15" s="188">
        <f t="shared" ref="K15:M15" si="5">SUM(K8:K14)</f>
        <v>54</v>
      </c>
      <c r="L15" s="188">
        <f t="shared" si="5"/>
        <v>34</v>
      </c>
      <c r="M15" s="188">
        <f t="shared" si="5"/>
        <v>88</v>
      </c>
      <c r="N15" s="293" t="s">
        <v>34</v>
      </c>
    </row>
    <row r="16" spans="1:63" s="25" customFormat="1" ht="29.25" customHeight="1">
      <c r="A16" s="454" t="s">
        <v>628</v>
      </c>
      <c r="B16" s="454"/>
      <c r="C16" s="454"/>
      <c r="D16" s="454"/>
      <c r="E16" s="454"/>
      <c r="F16" s="454"/>
      <c r="G16" s="454"/>
      <c r="H16" s="455" t="s">
        <v>621</v>
      </c>
      <c r="I16" s="455"/>
      <c r="J16" s="455"/>
      <c r="K16" s="455"/>
      <c r="L16" s="455"/>
      <c r="M16" s="455"/>
      <c r="N16" s="45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12"/>
      <c r="BJ16" s="12"/>
      <c r="BK16" s="12"/>
    </row>
  </sheetData>
  <mergeCells count="12">
    <mergeCell ref="A16:G16"/>
    <mergeCell ref="H16:N16"/>
    <mergeCell ref="H6:J6"/>
    <mergeCell ref="A1:N1"/>
    <mergeCell ref="A2:N2"/>
    <mergeCell ref="A3:N3"/>
    <mergeCell ref="A4:N4"/>
    <mergeCell ref="A6:A7"/>
    <mergeCell ref="K6:M6"/>
    <mergeCell ref="N6:N7"/>
    <mergeCell ref="B6:D6"/>
    <mergeCell ref="E6:G6"/>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5"/>
  <sheetViews>
    <sheetView rightToLeft="1" view="pageBreakPreview" zoomScaleNormal="100" zoomScaleSheetLayoutView="100" workbookViewId="0">
      <selection activeCell="K29" sqref="K29"/>
    </sheetView>
  </sheetViews>
  <sheetFormatPr defaultColWidth="9.140625" defaultRowHeight="20.100000000000001" customHeight="1"/>
  <cols>
    <col min="1" max="1" width="23.42578125" style="183" customWidth="1"/>
    <col min="2" max="10" width="8.28515625" style="183" customWidth="1"/>
    <col min="11" max="11" width="25.7109375" style="183" customWidth="1"/>
    <col min="12" max="12" width="9.140625" style="25"/>
    <col min="13" max="57" width="9.140625" style="26"/>
    <col min="58" max="16384" width="9.140625" style="12"/>
  </cols>
  <sheetData>
    <row r="1" spans="1:57" s="176" customFormat="1" ht="39" customHeight="1">
      <c r="A1" s="458" t="s">
        <v>495</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5" customHeight="1">
      <c r="A2" s="441">
        <v>2020</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0.25" customHeight="1">
      <c r="A3" s="393" t="s">
        <v>579</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8">
      <c r="A4" s="394">
        <v>2020</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5">
      <c r="A5" s="94" t="s">
        <v>378</v>
      </c>
      <c r="B5" s="95"/>
      <c r="C5" s="95"/>
      <c r="D5" s="95"/>
      <c r="E5" s="95"/>
      <c r="F5" s="95"/>
      <c r="G5" s="95"/>
      <c r="H5" s="95"/>
      <c r="I5" s="95"/>
      <c r="J5" s="95"/>
      <c r="K5" s="96" t="s">
        <v>589</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c r="A6" s="459" t="s">
        <v>170</v>
      </c>
      <c r="B6" s="465" t="s">
        <v>204</v>
      </c>
      <c r="C6" s="465"/>
      <c r="D6" s="465"/>
      <c r="E6" s="465"/>
      <c r="F6" s="465"/>
      <c r="G6" s="465"/>
      <c r="H6" s="465"/>
      <c r="I6" s="465"/>
      <c r="J6" s="465"/>
      <c r="K6" s="461" t="s">
        <v>459</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c r="A7" s="464"/>
      <c r="B7" s="397" t="s">
        <v>476</v>
      </c>
      <c r="C7" s="397"/>
      <c r="D7" s="397"/>
      <c r="E7" s="397" t="s">
        <v>482</v>
      </c>
      <c r="F7" s="397"/>
      <c r="G7" s="397"/>
      <c r="H7" s="399" t="s">
        <v>483</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60"/>
      <c r="B8" s="277" t="s">
        <v>532</v>
      </c>
      <c r="C8" s="277" t="s">
        <v>531</v>
      </c>
      <c r="D8" s="277" t="s">
        <v>530</v>
      </c>
      <c r="E8" s="277" t="s">
        <v>532</v>
      </c>
      <c r="F8" s="277" t="s">
        <v>531</v>
      </c>
      <c r="G8" s="277" t="s">
        <v>530</v>
      </c>
      <c r="H8" s="277" t="s">
        <v>532</v>
      </c>
      <c r="I8" s="277" t="s">
        <v>531</v>
      </c>
      <c r="J8" s="277" t="s">
        <v>530</v>
      </c>
      <c r="K8" s="462"/>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180" t="s">
        <v>323</v>
      </c>
      <c r="B9" s="184">
        <v>4</v>
      </c>
      <c r="C9" s="184">
        <v>3</v>
      </c>
      <c r="D9" s="185">
        <f>B9+C9</f>
        <v>7</v>
      </c>
      <c r="E9" s="184">
        <v>9</v>
      </c>
      <c r="F9" s="184">
        <v>5</v>
      </c>
      <c r="G9" s="185">
        <f t="shared" ref="G9:G15" si="0">E9+F9</f>
        <v>14</v>
      </c>
      <c r="H9" s="185">
        <f t="shared" ref="H9:I15" si="1">(B9+E9)</f>
        <v>13</v>
      </c>
      <c r="I9" s="185">
        <f t="shared" si="1"/>
        <v>8</v>
      </c>
      <c r="J9" s="185">
        <f>SUM(H9:I9)</f>
        <v>21</v>
      </c>
      <c r="K9" s="251"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80" t="s">
        <v>324</v>
      </c>
      <c r="B10" s="98">
        <v>0</v>
      </c>
      <c r="C10" s="98">
        <v>0</v>
      </c>
      <c r="D10" s="152">
        <f>B10+C10</f>
        <v>0</v>
      </c>
      <c r="E10" s="98">
        <v>0</v>
      </c>
      <c r="F10" s="98">
        <v>0</v>
      </c>
      <c r="G10" s="152">
        <f t="shared" si="0"/>
        <v>0</v>
      </c>
      <c r="H10" s="281">
        <f t="shared" si="1"/>
        <v>0</v>
      </c>
      <c r="I10" s="281">
        <f t="shared" si="1"/>
        <v>0</v>
      </c>
      <c r="J10" s="281">
        <f t="shared" ref="J10:J15" si="2">SUM(H10:I10)</f>
        <v>0</v>
      </c>
      <c r="K10" s="249"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79" t="s">
        <v>325</v>
      </c>
      <c r="B11" s="97">
        <v>0</v>
      </c>
      <c r="C11" s="97">
        <v>0</v>
      </c>
      <c r="D11" s="50">
        <f t="shared" ref="D11:D15" si="3">B11+C11</f>
        <v>0</v>
      </c>
      <c r="E11" s="97">
        <v>0</v>
      </c>
      <c r="F11" s="97">
        <v>0</v>
      </c>
      <c r="G11" s="50">
        <f t="shared" si="0"/>
        <v>0</v>
      </c>
      <c r="H11" s="50">
        <f t="shared" si="1"/>
        <v>0</v>
      </c>
      <c r="I11" s="50">
        <f t="shared" si="1"/>
        <v>0</v>
      </c>
      <c r="J11" s="50">
        <f t="shared" si="2"/>
        <v>0</v>
      </c>
      <c r="K11" s="246"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80" t="s">
        <v>326</v>
      </c>
      <c r="B12" s="98">
        <v>0</v>
      </c>
      <c r="C12" s="98">
        <v>0</v>
      </c>
      <c r="D12" s="152">
        <f t="shared" si="3"/>
        <v>0</v>
      </c>
      <c r="E12" s="98">
        <v>0</v>
      </c>
      <c r="F12" s="98">
        <v>0</v>
      </c>
      <c r="G12" s="152">
        <f t="shared" si="0"/>
        <v>0</v>
      </c>
      <c r="H12" s="281">
        <f t="shared" si="1"/>
        <v>0</v>
      </c>
      <c r="I12" s="281">
        <f t="shared" si="1"/>
        <v>0</v>
      </c>
      <c r="J12" s="281">
        <f>SUM(H12:I12)</f>
        <v>0</v>
      </c>
      <c r="K12" s="249"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79" t="s">
        <v>371</v>
      </c>
      <c r="B13" s="97">
        <v>22</v>
      </c>
      <c r="C13" s="97">
        <v>15</v>
      </c>
      <c r="D13" s="50">
        <f t="shared" si="3"/>
        <v>37</v>
      </c>
      <c r="E13" s="97">
        <v>19</v>
      </c>
      <c r="F13" s="97">
        <v>11</v>
      </c>
      <c r="G13" s="50">
        <f t="shared" si="0"/>
        <v>30</v>
      </c>
      <c r="H13" s="50">
        <f t="shared" si="1"/>
        <v>41</v>
      </c>
      <c r="I13" s="50">
        <f t="shared" si="1"/>
        <v>26</v>
      </c>
      <c r="J13" s="50">
        <f t="shared" si="2"/>
        <v>67</v>
      </c>
      <c r="K13" s="246"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80" t="s">
        <v>327</v>
      </c>
      <c r="B14" s="98">
        <v>0</v>
      </c>
      <c r="C14" s="98">
        <v>0</v>
      </c>
      <c r="D14" s="152">
        <f t="shared" si="3"/>
        <v>0</v>
      </c>
      <c r="E14" s="98">
        <v>0</v>
      </c>
      <c r="F14" s="98">
        <v>0</v>
      </c>
      <c r="G14" s="152">
        <f t="shared" si="0"/>
        <v>0</v>
      </c>
      <c r="H14" s="281">
        <f t="shared" si="1"/>
        <v>0</v>
      </c>
      <c r="I14" s="281">
        <f t="shared" si="1"/>
        <v>0</v>
      </c>
      <c r="J14" s="281">
        <f t="shared" si="2"/>
        <v>0</v>
      </c>
      <c r="K14" s="249"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c r="A15" s="128" t="s">
        <v>328</v>
      </c>
      <c r="B15" s="127">
        <v>0</v>
      </c>
      <c r="C15" s="127">
        <v>0</v>
      </c>
      <c r="D15" s="126">
        <f t="shared" si="3"/>
        <v>0</v>
      </c>
      <c r="E15" s="127">
        <v>0</v>
      </c>
      <c r="F15" s="127">
        <v>0</v>
      </c>
      <c r="G15" s="126">
        <f t="shared" si="0"/>
        <v>0</v>
      </c>
      <c r="H15" s="126">
        <f t="shared" si="1"/>
        <v>0</v>
      </c>
      <c r="I15" s="126">
        <f t="shared" si="1"/>
        <v>0</v>
      </c>
      <c r="J15" s="126">
        <f t="shared" si="2"/>
        <v>0</v>
      </c>
      <c r="K15" s="250" t="s">
        <v>23</v>
      </c>
      <c r="L15" s="25"/>
    </row>
    <row r="16" spans="1:57" ht="32.25" customHeight="1">
      <c r="A16" s="290" t="s">
        <v>33</v>
      </c>
      <c r="B16" s="43">
        <f t="shared" ref="B16:J16" si="4">SUM(B9:B15)</f>
        <v>26</v>
      </c>
      <c r="C16" s="43">
        <f t="shared" si="4"/>
        <v>18</v>
      </c>
      <c r="D16" s="43">
        <f t="shared" si="4"/>
        <v>44</v>
      </c>
      <c r="E16" s="43">
        <f t="shared" si="4"/>
        <v>28</v>
      </c>
      <c r="F16" s="43">
        <f t="shared" si="4"/>
        <v>16</v>
      </c>
      <c r="G16" s="43">
        <f t="shared" si="4"/>
        <v>44</v>
      </c>
      <c r="H16" s="43">
        <f t="shared" si="4"/>
        <v>54</v>
      </c>
      <c r="I16" s="43">
        <f t="shared" si="4"/>
        <v>34</v>
      </c>
      <c r="J16" s="43">
        <f t="shared" si="4"/>
        <v>88</v>
      </c>
      <c r="K16" s="286" t="s">
        <v>34</v>
      </c>
    </row>
    <row r="17" spans="1:11" ht="20.100000000000001" customHeight="1">
      <c r="A17" s="463"/>
      <c r="B17" s="463"/>
      <c r="C17" s="463"/>
      <c r="D17" s="463"/>
      <c r="E17" s="463"/>
      <c r="F17" s="463"/>
      <c r="G17" s="463"/>
      <c r="H17" s="463"/>
      <c r="I17" s="463"/>
      <c r="J17" s="463"/>
      <c r="K17" s="463"/>
    </row>
    <row r="21" spans="1:11" ht="20.100000000000001" customHeight="1">
      <c r="B21" s="189"/>
      <c r="C21" s="190"/>
      <c r="D21" s="190"/>
      <c r="E21" s="190"/>
      <c r="F21" s="190"/>
      <c r="G21" s="190"/>
      <c r="H21" s="190"/>
      <c r="I21" s="190"/>
      <c r="J21" s="190"/>
    </row>
    <row r="22" spans="1:11" ht="20.100000000000001" customHeight="1">
      <c r="B22" s="190"/>
      <c r="C22" s="190"/>
      <c r="D22" s="190"/>
      <c r="E22" s="190"/>
      <c r="F22" s="190"/>
      <c r="G22" s="190"/>
      <c r="H22" s="190"/>
      <c r="I22" s="190"/>
      <c r="J22" s="190"/>
    </row>
    <row r="23" spans="1:11" ht="20.100000000000001" customHeight="1">
      <c r="B23" s="190"/>
      <c r="C23" s="190"/>
      <c r="D23" s="190"/>
      <c r="E23" s="190"/>
      <c r="F23" s="190"/>
      <c r="G23" s="190"/>
      <c r="H23" s="190"/>
      <c r="I23" s="190"/>
      <c r="J23" s="190"/>
    </row>
    <row r="24" spans="1:11" ht="20.100000000000001" customHeight="1">
      <c r="B24" s="190"/>
      <c r="C24" s="190"/>
      <c r="D24" s="190"/>
      <c r="E24" s="190"/>
      <c r="F24" s="190"/>
      <c r="G24" s="190"/>
      <c r="H24" s="190"/>
      <c r="I24" s="190"/>
      <c r="J24" s="190"/>
    </row>
    <row r="25" spans="1:11" ht="20.100000000000001" customHeight="1">
      <c r="B25" s="190"/>
      <c r="C25" s="190"/>
      <c r="D25" s="190"/>
      <c r="E25" s="190"/>
      <c r="F25" s="190"/>
      <c r="G25" s="190"/>
      <c r="H25" s="190"/>
      <c r="I25" s="190"/>
      <c r="J25" s="190"/>
    </row>
  </sheetData>
  <mergeCells count="11">
    <mergeCell ref="A17:K17"/>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rightToLeft="1" view="pageBreakPreview" zoomScaleNormal="100" zoomScaleSheetLayoutView="100" workbookViewId="0">
      <selection activeCell="C5" sqref="C5"/>
    </sheetView>
  </sheetViews>
  <sheetFormatPr defaultColWidth="9.140625" defaultRowHeight="12.75"/>
  <cols>
    <col min="1" max="1" width="39.7109375" style="11" customWidth="1"/>
    <col min="2" max="2" width="3.140625" style="11" customWidth="1"/>
    <col min="3" max="3" width="42.7109375" style="35" customWidth="1"/>
    <col min="4" max="4" width="3.140625" style="11" customWidth="1"/>
    <col min="5" max="16384" width="9.140625" style="11"/>
  </cols>
  <sheetData>
    <row r="1" spans="1:5" ht="63" customHeight="1">
      <c r="A1" s="267"/>
      <c r="B1" s="267"/>
      <c r="C1" s="268"/>
    </row>
    <row r="2" spans="1:5" s="31" customFormat="1" ht="23.25">
      <c r="A2" s="275" t="s">
        <v>344</v>
      </c>
      <c r="B2" s="269"/>
      <c r="C2" s="334" t="s">
        <v>316</v>
      </c>
    </row>
    <row r="3" spans="1:5" ht="33.75" customHeight="1">
      <c r="A3" s="273"/>
      <c r="B3" s="267"/>
      <c r="C3" s="270"/>
    </row>
    <row r="4" spans="1:5" s="32" customFormat="1" ht="58.5" customHeight="1">
      <c r="A4" s="274" t="s">
        <v>472</v>
      </c>
      <c r="B4" s="272"/>
      <c r="C4" s="276" t="s">
        <v>424</v>
      </c>
    </row>
    <row r="5" spans="1:5" s="32" customFormat="1" ht="150">
      <c r="A5" s="274" t="s">
        <v>473</v>
      </c>
      <c r="B5" s="272"/>
      <c r="C5" s="276" t="s">
        <v>469</v>
      </c>
    </row>
    <row r="6" spans="1:5" s="32" customFormat="1" ht="38.25">
      <c r="A6" s="274" t="s">
        <v>664</v>
      </c>
      <c r="B6" s="272"/>
      <c r="C6" s="276" t="s">
        <v>663</v>
      </c>
    </row>
    <row r="7" spans="1:5" s="32" customFormat="1" ht="11.25" customHeight="1">
      <c r="A7" s="274"/>
      <c r="B7" s="272"/>
      <c r="C7" s="276"/>
    </row>
    <row r="8" spans="1:5" s="32" customFormat="1" ht="18.75" customHeight="1">
      <c r="A8" s="271" t="s">
        <v>175</v>
      </c>
      <c r="B8" s="272"/>
      <c r="C8" s="280" t="s">
        <v>176</v>
      </c>
    </row>
    <row r="9" spans="1:5" s="32" customFormat="1" ht="34.5" customHeight="1">
      <c r="A9" s="279" t="s">
        <v>474</v>
      </c>
      <c r="B9" s="272"/>
      <c r="C9" s="278" t="s">
        <v>470</v>
      </c>
    </row>
    <row r="10" spans="1:5" s="32" customFormat="1" ht="22.5">
      <c r="A10" s="279" t="s">
        <v>475</v>
      </c>
      <c r="B10" s="272"/>
      <c r="C10" s="278" t="s">
        <v>563</v>
      </c>
    </row>
    <row r="11" spans="1:5" s="32" customFormat="1" ht="25.5">
      <c r="A11" s="279" t="s">
        <v>602</v>
      </c>
      <c r="B11" s="272"/>
      <c r="C11" s="278" t="s">
        <v>603</v>
      </c>
    </row>
    <row r="12" spans="1:5" s="33" customFormat="1" ht="22.5">
      <c r="A12" s="279" t="s">
        <v>471</v>
      </c>
      <c r="B12" s="272"/>
      <c r="C12" s="278" t="s">
        <v>562</v>
      </c>
    </row>
    <row r="13" spans="1:5" s="33" customFormat="1" ht="22.5">
      <c r="A13" s="279"/>
      <c r="B13" s="272"/>
      <c r="C13" s="278"/>
    </row>
    <row r="14" spans="1:5" s="33" customFormat="1" ht="56.25">
      <c r="A14" s="279" t="s">
        <v>635</v>
      </c>
      <c r="B14" s="272"/>
      <c r="C14" s="278" t="s">
        <v>629</v>
      </c>
    </row>
    <row r="15" spans="1:5" s="33" customFormat="1" ht="22.5">
      <c r="A15" s="279"/>
      <c r="B15" s="272"/>
      <c r="C15" s="278"/>
      <c r="E15" s="33" t="s">
        <v>634</v>
      </c>
    </row>
    <row r="16" spans="1:5" s="33" customFormat="1" ht="22.5">
      <c r="A16" s="279"/>
      <c r="B16" s="272"/>
      <c r="C16" s="278"/>
    </row>
    <row r="17" spans="1:8" s="33" customFormat="1" ht="22.5">
      <c r="A17" s="279"/>
      <c r="B17" s="272"/>
      <c r="C17" s="278"/>
    </row>
    <row r="18" spans="1:8" s="33" customFormat="1" ht="22.5">
      <c r="A18" s="279"/>
      <c r="B18" s="272"/>
      <c r="C18" s="278"/>
    </row>
    <row r="19" spans="1:8" s="33" customFormat="1">
      <c r="C19" s="34"/>
    </row>
    <row r="20" spans="1:8" s="33" customFormat="1">
      <c r="C20" s="34"/>
    </row>
    <row r="21" spans="1:8" s="33" customFormat="1">
      <c r="C21" s="34"/>
    </row>
    <row r="22" spans="1:8" s="33" customFormat="1">
      <c r="C22" s="34"/>
    </row>
    <row r="23" spans="1:8">
      <c r="A23" s="33"/>
      <c r="B23" s="33"/>
      <c r="C23" s="34"/>
    </row>
    <row r="24" spans="1:8">
      <c r="G24" s="11" t="s">
        <v>426</v>
      </c>
    </row>
    <row r="28" spans="1:8">
      <c r="H28" s="11" t="s">
        <v>427</v>
      </c>
    </row>
  </sheetData>
  <printOptions horizontalCentered="1"/>
  <pageMargins left="0.74803149606299213" right="0.74803149606299213" top="0.98425196850393704" bottom="0.98425196850393704" header="0.51181102362204722" footer="0.51181102362204722"/>
  <pageSetup paperSize="9" scale="9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9"/>
  <sheetViews>
    <sheetView rightToLeft="1" view="pageBreakPreview" zoomScaleNormal="100" zoomScaleSheetLayoutView="100" workbookViewId="0">
      <selection activeCell="J20" sqref="J20"/>
    </sheetView>
  </sheetViews>
  <sheetFormatPr defaultColWidth="9.140625" defaultRowHeight="20.100000000000001" customHeight="1"/>
  <cols>
    <col min="1" max="1" width="25.28515625" style="183" customWidth="1"/>
    <col min="2" max="13" width="7.7109375" style="183" customWidth="1"/>
    <col min="14" max="14" width="25.28515625" style="183" customWidth="1"/>
    <col min="15" max="15" width="9.140625" style="25"/>
    <col min="16" max="60" width="9.140625" style="26"/>
    <col min="61" max="16384" width="9.140625" style="12"/>
  </cols>
  <sheetData>
    <row r="1" spans="1:60" s="176" customFormat="1" ht="42.75" customHeight="1">
      <c r="A1" s="458" t="s">
        <v>492</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3.5" customHeight="1">
      <c r="A2" s="441" t="s">
        <v>616</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51.75" customHeight="1">
      <c r="A3" s="393" t="s">
        <v>580</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8">
      <c r="A4" s="394" t="s">
        <v>616</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5">
      <c r="A5" s="94" t="s">
        <v>381</v>
      </c>
      <c r="B5" s="95"/>
      <c r="C5" s="95"/>
      <c r="D5" s="95"/>
      <c r="E5" s="95"/>
      <c r="F5" s="95"/>
      <c r="G5" s="95"/>
      <c r="H5" s="95"/>
      <c r="I5" s="95"/>
      <c r="J5" s="95"/>
      <c r="K5" s="95"/>
      <c r="L5" s="95"/>
      <c r="M5" s="95"/>
      <c r="N5" s="96" t="s">
        <v>382</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c r="A6" s="459" t="s">
        <v>170</v>
      </c>
      <c r="B6" s="438">
        <v>2017</v>
      </c>
      <c r="C6" s="439"/>
      <c r="D6" s="440"/>
      <c r="E6" s="438">
        <v>2018</v>
      </c>
      <c r="F6" s="439"/>
      <c r="G6" s="440"/>
      <c r="H6" s="456" t="s">
        <v>636</v>
      </c>
      <c r="I6" s="456"/>
      <c r="J6" s="457"/>
      <c r="K6" s="456">
        <v>2020</v>
      </c>
      <c r="L6" s="456"/>
      <c r="M6" s="457"/>
      <c r="N6" s="461" t="s">
        <v>459</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80" t="s">
        <v>323</v>
      </c>
      <c r="B8" s="184">
        <v>1423</v>
      </c>
      <c r="C8" s="184">
        <v>824</v>
      </c>
      <c r="D8" s="185">
        <f>B8+C8</f>
        <v>2247</v>
      </c>
      <c r="E8" s="184">
        <v>1804</v>
      </c>
      <c r="F8" s="184">
        <v>1308</v>
      </c>
      <c r="G8" s="185">
        <f>E8+F8</f>
        <v>3112</v>
      </c>
      <c r="H8" s="184">
        <v>3</v>
      </c>
      <c r="I8" s="184">
        <v>1</v>
      </c>
      <c r="J8" s="185">
        <f>H8+I8</f>
        <v>4</v>
      </c>
      <c r="K8" s="184">
        <v>413</v>
      </c>
      <c r="L8" s="184">
        <v>380</v>
      </c>
      <c r="M8" s="185">
        <f>K8+L8</f>
        <v>793</v>
      </c>
      <c r="N8" s="251"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0" t="s">
        <v>324</v>
      </c>
      <c r="B9" s="98">
        <v>475</v>
      </c>
      <c r="C9" s="98">
        <v>367</v>
      </c>
      <c r="D9" s="186">
        <f t="shared" ref="D9:D16" si="0">B9+C9</f>
        <v>842</v>
      </c>
      <c r="E9" s="98">
        <v>168</v>
      </c>
      <c r="F9" s="98">
        <v>131</v>
      </c>
      <c r="G9" s="186">
        <f t="shared" ref="G9:G16" si="1">E9+F9</f>
        <v>299</v>
      </c>
      <c r="H9" s="98">
        <v>95</v>
      </c>
      <c r="I9" s="98">
        <v>71</v>
      </c>
      <c r="J9" s="186">
        <f t="shared" ref="J9:J16" si="2">H9+I9</f>
        <v>166</v>
      </c>
      <c r="K9" s="98">
        <v>233</v>
      </c>
      <c r="L9" s="98">
        <v>160</v>
      </c>
      <c r="M9" s="186">
        <f t="shared" ref="M9:M16" si="3">K9+L9</f>
        <v>393</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1" t="s">
        <v>325</v>
      </c>
      <c r="B10" s="99">
        <v>1</v>
      </c>
      <c r="C10" s="99">
        <v>8</v>
      </c>
      <c r="D10" s="185">
        <f t="shared" si="0"/>
        <v>9</v>
      </c>
      <c r="E10" s="99">
        <v>16</v>
      </c>
      <c r="F10" s="99">
        <v>22</v>
      </c>
      <c r="G10" s="185">
        <f t="shared" si="1"/>
        <v>38</v>
      </c>
      <c r="H10" s="99">
        <v>0</v>
      </c>
      <c r="I10" s="99">
        <v>1</v>
      </c>
      <c r="J10" s="185">
        <f t="shared" si="2"/>
        <v>1</v>
      </c>
      <c r="K10" s="99">
        <v>5</v>
      </c>
      <c r="L10" s="99">
        <v>2</v>
      </c>
      <c r="M10" s="185">
        <f t="shared" si="3"/>
        <v>7</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0" t="s">
        <v>326</v>
      </c>
      <c r="B11" s="98">
        <v>323</v>
      </c>
      <c r="C11" s="98">
        <v>286</v>
      </c>
      <c r="D11" s="186">
        <f t="shared" si="0"/>
        <v>609</v>
      </c>
      <c r="E11" s="98">
        <v>323</v>
      </c>
      <c r="F11" s="98">
        <v>286</v>
      </c>
      <c r="G11" s="186">
        <f t="shared" si="1"/>
        <v>609</v>
      </c>
      <c r="H11" s="98">
        <v>0</v>
      </c>
      <c r="I11" s="98">
        <v>0</v>
      </c>
      <c r="J11" s="186">
        <f t="shared" si="2"/>
        <v>0</v>
      </c>
      <c r="K11" s="98">
        <v>436</v>
      </c>
      <c r="L11" s="98">
        <v>216</v>
      </c>
      <c r="M11" s="186">
        <f t="shared" si="3"/>
        <v>652</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1" t="s">
        <v>371</v>
      </c>
      <c r="B12" s="99">
        <v>1329</v>
      </c>
      <c r="C12" s="99">
        <v>946</v>
      </c>
      <c r="D12" s="185">
        <f t="shared" si="0"/>
        <v>2275</v>
      </c>
      <c r="E12" s="99">
        <v>1325</v>
      </c>
      <c r="F12" s="99">
        <v>1021</v>
      </c>
      <c r="G12" s="185">
        <f t="shared" si="1"/>
        <v>2346</v>
      </c>
      <c r="H12" s="99">
        <v>583</v>
      </c>
      <c r="I12" s="99">
        <v>177</v>
      </c>
      <c r="J12" s="185">
        <f t="shared" si="2"/>
        <v>760</v>
      </c>
      <c r="K12" s="99">
        <v>3553</v>
      </c>
      <c r="L12" s="99">
        <v>1850</v>
      </c>
      <c r="M12" s="185">
        <f t="shared" si="3"/>
        <v>5403</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0" t="s">
        <v>327</v>
      </c>
      <c r="B13" s="98">
        <v>415</v>
      </c>
      <c r="C13" s="98">
        <v>455</v>
      </c>
      <c r="D13" s="186">
        <f t="shared" si="0"/>
        <v>870</v>
      </c>
      <c r="E13" s="98">
        <v>434</v>
      </c>
      <c r="F13" s="98">
        <v>475</v>
      </c>
      <c r="G13" s="186">
        <f t="shared" si="1"/>
        <v>909</v>
      </c>
      <c r="H13" s="98">
        <v>0</v>
      </c>
      <c r="I13" s="98">
        <v>0</v>
      </c>
      <c r="J13" s="186">
        <f t="shared" si="2"/>
        <v>0</v>
      </c>
      <c r="K13" s="98">
        <v>417</v>
      </c>
      <c r="L13" s="98">
        <v>272</v>
      </c>
      <c r="M13" s="186">
        <f t="shared" si="3"/>
        <v>689</v>
      </c>
      <c r="N13" s="249"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1" t="s">
        <v>328</v>
      </c>
      <c r="B14" s="99">
        <v>1145</v>
      </c>
      <c r="C14" s="99">
        <v>700</v>
      </c>
      <c r="D14" s="185">
        <f t="shared" si="0"/>
        <v>1845</v>
      </c>
      <c r="E14" s="99">
        <v>879</v>
      </c>
      <c r="F14" s="99">
        <v>738</v>
      </c>
      <c r="G14" s="185">
        <f t="shared" si="1"/>
        <v>1617</v>
      </c>
      <c r="H14" s="99">
        <v>221</v>
      </c>
      <c r="I14" s="99">
        <v>100</v>
      </c>
      <c r="J14" s="185">
        <f t="shared" si="2"/>
        <v>321</v>
      </c>
      <c r="K14" s="99">
        <v>484</v>
      </c>
      <c r="L14" s="99">
        <v>300</v>
      </c>
      <c r="M14" s="185">
        <f t="shared" si="3"/>
        <v>784</v>
      </c>
      <c r="N14" s="248"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129" t="s">
        <v>637</v>
      </c>
      <c r="B15" s="182">
        <v>762</v>
      </c>
      <c r="C15" s="182">
        <v>219</v>
      </c>
      <c r="D15" s="65">
        <f t="shared" si="0"/>
        <v>981</v>
      </c>
      <c r="E15" s="182">
        <v>1046</v>
      </c>
      <c r="F15" s="182">
        <v>259</v>
      </c>
      <c r="G15" s="65">
        <f t="shared" si="1"/>
        <v>1305</v>
      </c>
      <c r="H15" s="182">
        <v>72</v>
      </c>
      <c r="I15" s="182">
        <v>64</v>
      </c>
      <c r="J15" s="65">
        <f t="shared" si="2"/>
        <v>136</v>
      </c>
      <c r="K15" s="182">
        <v>1083</v>
      </c>
      <c r="L15" s="182">
        <v>286</v>
      </c>
      <c r="M15" s="65">
        <f t="shared" si="3"/>
        <v>1369</v>
      </c>
      <c r="N15" s="336" t="s">
        <v>638</v>
      </c>
      <c r="O15" s="28"/>
    </row>
    <row r="16" spans="1:60" ht="24" customHeight="1">
      <c r="A16" s="291" t="s">
        <v>33</v>
      </c>
      <c r="B16" s="125">
        <f t="shared" ref="B16:C16" si="4">SUM(B8:B15)</f>
        <v>5873</v>
      </c>
      <c r="C16" s="125">
        <f t="shared" si="4"/>
        <v>3805</v>
      </c>
      <c r="D16" s="135">
        <f t="shared" si="0"/>
        <v>9678</v>
      </c>
      <c r="E16" s="125">
        <f t="shared" ref="E16:F16" si="5">SUM(E8:E15)</f>
        <v>5995</v>
      </c>
      <c r="F16" s="125">
        <f t="shared" si="5"/>
        <v>4240</v>
      </c>
      <c r="G16" s="135">
        <f t="shared" si="1"/>
        <v>10235</v>
      </c>
      <c r="H16" s="125">
        <f t="shared" ref="H16:I16" si="6">SUM(H8:H15)</f>
        <v>974</v>
      </c>
      <c r="I16" s="125">
        <f t="shared" si="6"/>
        <v>414</v>
      </c>
      <c r="J16" s="135">
        <f t="shared" si="2"/>
        <v>1388</v>
      </c>
      <c r="K16" s="125">
        <f t="shared" ref="K16:L16" si="7">SUM(K8:K15)</f>
        <v>6624</v>
      </c>
      <c r="L16" s="125">
        <f t="shared" si="7"/>
        <v>3466</v>
      </c>
      <c r="M16" s="135">
        <f t="shared" si="3"/>
        <v>10090</v>
      </c>
      <c r="N16" s="288" t="s">
        <v>34</v>
      </c>
    </row>
    <row r="17" spans="1:14" ht="47.25" customHeight="1">
      <c r="A17" s="454" t="s">
        <v>622</v>
      </c>
      <c r="B17" s="454"/>
      <c r="C17" s="454"/>
      <c r="D17" s="454"/>
      <c r="E17" s="454"/>
      <c r="F17" s="454"/>
      <c r="G17" s="454"/>
      <c r="H17" s="469" t="s">
        <v>623</v>
      </c>
      <c r="I17" s="469"/>
      <c r="J17" s="469"/>
      <c r="K17" s="469"/>
      <c r="L17" s="469"/>
      <c r="M17" s="469"/>
      <c r="N17" s="469"/>
    </row>
    <row r="18" spans="1:14" ht="20.100000000000001" customHeight="1">
      <c r="A18" s="467" t="s">
        <v>639</v>
      </c>
      <c r="B18" s="467"/>
      <c r="C18" s="467"/>
      <c r="D18" s="467"/>
      <c r="E18" s="467"/>
      <c r="F18" s="467"/>
      <c r="G18" s="467"/>
      <c r="H18" s="468" t="s">
        <v>641</v>
      </c>
      <c r="I18" s="468"/>
      <c r="J18" s="468"/>
      <c r="K18" s="468"/>
      <c r="L18" s="468"/>
      <c r="M18" s="468"/>
      <c r="N18" s="468"/>
    </row>
    <row r="19" spans="1:14" ht="15" customHeight="1">
      <c r="A19" s="467" t="s">
        <v>640</v>
      </c>
      <c r="B19" s="467"/>
      <c r="C19" s="467"/>
      <c r="D19" s="467"/>
      <c r="E19" s="467"/>
      <c r="F19" s="467"/>
      <c r="G19" s="467"/>
      <c r="H19" s="468" t="s">
        <v>642</v>
      </c>
      <c r="I19" s="468"/>
      <c r="J19" s="468"/>
      <c r="K19" s="468"/>
      <c r="L19" s="468"/>
      <c r="M19" s="468"/>
      <c r="N19" s="468"/>
    </row>
  </sheetData>
  <mergeCells count="16">
    <mergeCell ref="A1:N1"/>
    <mergeCell ref="A2:N2"/>
    <mergeCell ref="A3:N3"/>
    <mergeCell ref="A4:N4"/>
    <mergeCell ref="A6:A7"/>
    <mergeCell ref="E6:G6"/>
    <mergeCell ref="H6:J6"/>
    <mergeCell ref="K6:M6"/>
    <mergeCell ref="N6:N7"/>
    <mergeCell ref="B6:D6"/>
    <mergeCell ref="A18:G18"/>
    <mergeCell ref="H18:N18"/>
    <mergeCell ref="H19:N19"/>
    <mergeCell ref="A19:G19"/>
    <mergeCell ref="A17:G17"/>
    <mergeCell ref="H17:N17"/>
  </mergeCells>
  <printOptions horizontalCentered="1" verticalCentered="1"/>
  <pageMargins left="0" right="0" top="0" bottom="0" header="0" footer="0"/>
  <pageSetup paperSize="9" scale="92"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
  <sheetViews>
    <sheetView rightToLeft="1" view="pageBreakPreview" topLeftCell="A4" zoomScaleNormal="100" zoomScaleSheetLayoutView="100" workbookViewId="0">
      <selection activeCell="D21" sqref="D21"/>
    </sheetView>
  </sheetViews>
  <sheetFormatPr defaultColWidth="9.140625" defaultRowHeight="20.100000000000001" customHeight="1"/>
  <cols>
    <col min="1" max="1" width="23.42578125" style="183" customWidth="1"/>
    <col min="2" max="10" width="8.7109375" style="183" customWidth="1"/>
    <col min="11" max="11" width="25.7109375" style="183" customWidth="1"/>
    <col min="12" max="12" width="9.140625" style="25"/>
    <col min="13" max="57" width="9.140625" style="26"/>
    <col min="58" max="16384" width="9.140625" style="12"/>
  </cols>
  <sheetData>
    <row r="1" spans="1:57" s="176" customFormat="1" ht="40.5" customHeight="1">
      <c r="A1" s="470" t="s">
        <v>494</v>
      </c>
      <c r="B1" s="441"/>
      <c r="C1" s="441"/>
      <c r="D1" s="441"/>
      <c r="E1" s="441"/>
      <c r="F1" s="441"/>
      <c r="G1" s="441"/>
      <c r="H1" s="441"/>
      <c r="I1" s="441"/>
      <c r="J1" s="441"/>
      <c r="K1" s="441"/>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8" customHeight="1">
      <c r="A2" s="441">
        <v>2020</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1.75" customHeight="1">
      <c r="A3" s="393" t="s">
        <v>581</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4.25" customHeight="1">
      <c r="A4" s="394">
        <v>2020</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5">
      <c r="A5" s="94" t="s">
        <v>383</v>
      </c>
      <c r="B5" s="95"/>
      <c r="C5" s="95"/>
      <c r="D5" s="95"/>
      <c r="E5" s="95"/>
      <c r="F5" s="95"/>
      <c r="G5" s="95"/>
      <c r="H5" s="95"/>
      <c r="I5" s="95"/>
      <c r="J5" s="95"/>
      <c r="K5" s="96" t="s">
        <v>384</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c r="A6" s="459" t="s">
        <v>170</v>
      </c>
      <c r="B6" s="465" t="s">
        <v>204</v>
      </c>
      <c r="C6" s="465"/>
      <c r="D6" s="465"/>
      <c r="E6" s="465"/>
      <c r="F6" s="465"/>
      <c r="G6" s="465"/>
      <c r="H6" s="465"/>
      <c r="I6" s="465"/>
      <c r="J6" s="465"/>
      <c r="K6" s="461" t="s">
        <v>459</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c r="A7" s="464"/>
      <c r="B7" s="397" t="s">
        <v>476</v>
      </c>
      <c r="C7" s="397"/>
      <c r="D7" s="397"/>
      <c r="E7" s="397" t="s">
        <v>482</v>
      </c>
      <c r="F7" s="397"/>
      <c r="G7" s="397"/>
      <c r="H7" s="399" t="s">
        <v>483</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c r="A8" s="460"/>
      <c r="B8" s="277" t="s">
        <v>532</v>
      </c>
      <c r="C8" s="277" t="s">
        <v>531</v>
      </c>
      <c r="D8" s="277" t="s">
        <v>530</v>
      </c>
      <c r="E8" s="277" t="s">
        <v>532</v>
      </c>
      <c r="F8" s="277" t="s">
        <v>531</v>
      </c>
      <c r="G8" s="277" t="s">
        <v>530</v>
      </c>
      <c r="H8" s="277" t="s">
        <v>532</v>
      </c>
      <c r="I8" s="277" t="s">
        <v>531</v>
      </c>
      <c r="J8" s="277" t="s">
        <v>530</v>
      </c>
      <c r="K8" s="462"/>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24.75" customHeight="1" thickBot="1">
      <c r="A9" s="180" t="s">
        <v>323</v>
      </c>
      <c r="B9" s="184">
        <v>167</v>
      </c>
      <c r="C9" s="184">
        <v>146</v>
      </c>
      <c r="D9" s="185">
        <f t="shared" ref="D9:D16" si="0">B9+C9</f>
        <v>313</v>
      </c>
      <c r="E9" s="184">
        <v>246</v>
      </c>
      <c r="F9" s="184">
        <v>234</v>
      </c>
      <c r="G9" s="185">
        <f t="shared" ref="G9:G16" si="1">E9+F9</f>
        <v>480</v>
      </c>
      <c r="H9" s="185">
        <f>B9+E9</f>
        <v>413</v>
      </c>
      <c r="I9" s="185">
        <f>C9+F9</f>
        <v>380</v>
      </c>
      <c r="J9" s="185">
        <f>H9+I9</f>
        <v>793</v>
      </c>
      <c r="K9" s="251" t="s">
        <v>171</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24.75" customHeight="1" thickBot="1">
      <c r="A10" s="80" t="s">
        <v>324</v>
      </c>
      <c r="B10" s="98">
        <v>94</v>
      </c>
      <c r="C10" s="98">
        <v>86</v>
      </c>
      <c r="D10" s="186">
        <f t="shared" si="0"/>
        <v>180</v>
      </c>
      <c r="E10" s="98">
        <v>139</v>
      </c>
      <c r="F10" s="98">
        <v>74</v>
      </c>
      <c r="G10" s="186">
        <f t="shared" si="1"/>
        <v>213</v>
      </c>
      <c r="H10" s="281">
        <f t="shared" ref="H10:I16" si="2">B10+E10</f>
        <v>233</v>
      </c>
      <c r="I10" s="281">
        <f t="shared" si="2"/>
        <v>160</v>
      </c>
      <c r="J10" s="281">
        <f t="shared" ref="J10:J16" si="3">H10+I10</f>
        <v>393</v>
      </c>
      <c r="K10" s="249"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24.75" customHeight="1" thickBot="1">
      <c r="A11" s="81" t="s">
        <v>325</v>
      </c>
      <c r="B11" s="99">
        <v>3</v>
      </c>
      <c r="C11" s="99">
        <v>2</v>
      </c>
      <c r="D11" s="185">
        <f t="shared" si="0"/>
        <v>5</v>
      </c>
      <c r="E11" s="99">
        <v>2</v>
      </c>
      <c r="F11" s="99">
        <v>0</v>
      </c>
      <c r="G11" s="185">
        <f t="shared" si="1"/>
        <v>2</v>
      </c>
      <c r="H11" s="51">
        <f t="shared" si="2"/>
        <v>5</v>
      </c>
      <c r="I11" s="51">
        <f t="shared" si="2"/>
        <v>2</v>
      </c>
      <c r="J11" s="51">
        <f t="shared" si="3"/>
        <v>7</v>
      </c>
      <c r="K11" s="248"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24.75" customHeight="1" thickBot="1">
      <c r="A12" s="80" t="s">
        <v>326</v>
      </c>
      <c r="B12" s="98">
        <v>200</v>
      </c>
      <c r="C12" s="98">
        <v>76</v>
      </c>
      <c r="D12" s="186">
        <f t="shared" si="0"/>
        <v>276</v>
      </c>
      <c r="E12" s="98">
        <v>236</v>
      </c>
      <c r="F12" s="98">
        <v>140</v>
      </c>
      <c r="G12" s="186">
        <f t="shared" si="1"/>
        <v>376</v>
      </c>
      <c r="H12" s="281">
        <f t="shared" si="2"/>
        <v>436</v>
      </c>
      <c r="I12" s="281">
        <f t="shared" si="2"/>
        <v>216</v>
      </c>
      <c r="J12" s="281">
        <f t="shared" si="3"/>
        <v>652</v>
      </c>
      <c r="K12" s="249"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24.75" customHeight="1" thickBot="1">
      <c r="A13" s="81" t="s">
        <v>371</v>
      </c>
      <c r="B13" s="99">
        <v>967</v>
      </c>
      <c r="C13" s="99">
        <v>696</v>
      </c>
      <c r="D13" s="185">
        <f t="shared" si="0"/>
        <v>1663</v>
      </c>
      <c r="E13" s="99">
        <v>2586</v>
      </c>
      <c r="F13" s="99">
        <v>1154</v>
      </c>
      <c r="G13" s="185">
        <f t="shared" si="1"/>
        <v>3740</v>
      </c>
      <c r="H13" s="51">
        <f t="shared" si="2"/>
        <v>3553</v>
      </c>
      <c r="I13" s="51">
        <f t="shared" si="2"/>
        <v>1850</v>
      </c>
      <c r="J13" s="51">
        <f t="shared" si="3"/>
        <v>5403</v>
      </c>
      <c r="K13" s="248" t="s">
        <v>172</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24.75" customHeight="1" thickBot="1">
      <c r="A14" s="80" t="s">
        <v>327</v>
      </c>
      <c r="B14" s="98">
        <v>151</v>
      </c>
      <c r="C14" s="98">
        <v>93</v>
      </c>
      <c r="D14" s="186">
        <f t="shared" si="0"/>
        <v>244</v>
      </c>
      <c r="E14" s="98">
        <v>266</v>
      </c>
      <c r="F14" s="98">
        <v>179</v>
      </c>
      <c r="G14" s="186">
        <f t="shared" si="1"/>
        <v>445</v>
      </c>
      <c r="H14" s="281">
        <f t="shared" si="2"/>
        <v>417</v>
      </c>
      <c r="I14" s="281">
        <f t="shared" si="2"/>
        <v>272</v>
      </c>
      <c r="J14" s="281">
        <f t="shared" si="3"/>
        <v>689</v>
      </c>
      <c r="K14" s="249"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ht="24.75" customHeight="1" thickBot="1">
      <c r="A15" s="81" t="s">
        <v>328</v>
      </c>
      <c r="B15" s="99">
        <v>161</v>
      </c>
      <c r="C15" s="99">
        <v>126</v>
      </c>
      <c r="D15" s="185">
        <f t="shared" si="0"/>
        <v>287</v>
      </c>
      <c r="E15" s="99">
        <v>323</v>
      </c>
      <c r="F15" s="99">
        <v>174</v>
      </c>
      <c r="G15" s="185">
        <f t="shared" si="1"/>
        <v>497</v>
      </c>
      <c r="H15" s="51">
        <f t="shared" si="2"/>
        <v>484</v>
      </c>
      <c r="I15" s="51">
        <f t="shared" si="2"/>
        <v>300</v>
      </c>
      <c r="J15" s="51">
        <f t="shared" si="3"/>
        <v>784</v>
      </c>
      <c r="K15" s="248" t="s">
        <v>23</v>
      </c>
    </row>
    <row r="16" spans="1:57" ht="24.75" customHeight="1">
      <c r="A16" s="181" t="s">
        <v>292</v>
      </c>
      <c r="B16" s="182">
        <v>273</v>
      </c>
      <c r="C16" s="182">
        <v>91</v>
      </c>
      <c r="D16" s="65">
        <f t="shared" si="0"/>
        <v>364</v>
      </c>
      <c r="E16" s="182">
        <v>810</v>
      </c>
      <c r="F16" s="182">
        <v>195</v>
      </c>
      <c r="G16" s="65">
        <f t="shared" si="1"/>
        <v>1005</v>
      </c>
      <c r="H16" s="65">
        <f t="shared" si="2"/>
        <v>1083</v>
      </c>
      <c r="I16" s="65">
        <f t="shared" si="2"/>
        <v>286</v>
      </c>
      <c r="J16" s="65">
        <f t="shared" si="3"/>
        <v>1369</v>
      </c>
      <c r="K16" s="252" t="s">
        <v>293</v>
      </c>
    </row>
    <row r="17" spans="1:11" ht="24" customHeight="1">
      <c r="A17" s="291" t="s">
        <v>33</v>
      </c>
      <c r="B17" s="125">
        <f>SUM(B9:B16)</f>
        <v>2016</v>
      </c>
      <c r="C17" s="125">
        <f t="shared" ref="C17:J17" si="4">SUM(C9:C16)</f>
        <v>1316</v>
      </c>
      <c r="D17" s="135">
        <f t="shared" ref="D17" si="5">B17+C17</f>
        <v>3332</v>
      </c>
      <c r="E17" s="125">
        <f t="shared" si="4"/>
        <v>4608</v>
      </c>
      <c r="F17" s="125">
        <f t="shared" si="4"/>
        <v>2150</v>
      </c>
      <c r="G17" s="135">
        <f t="shared" ref="G17" si="6">E17+F17</f>
        <v>6758</v>
      </c>
      <c r="H17" s="125">
        <f t="shared" si="4"/>
        <v>6624</v>
      </c>
      <c r="I17" s="125">
        <f t="shared" si="4"/>
        <v>3466</v>
      </c>
      <c r="J17" s="125">
        <f t="shared" si="4"/>
        <v>10090</v>
      </c>
      <c r="K17" s="288" t="s">
        <v>34</v>
      </c>
    </row>
    <row r="18" spans="1:11" ht="54.75" customHeight="1">
      <c r="A18" s="454" t="s">
        <v>624</v>
      </c>
      <c r="B18" s="454"/>
      <c r="C18" s="454"/>
      <c r="D18" s="454"/>
      <c r="E18" s="454"/>
      <c r="F18" s="469" t="s">
        <v>623</v>
      </c>
      <c r="G18" s="469"/>
      <c r="H18" s="469"/>
      <c r="I18" s="469"/>
      <c r="J18" s="469"/>
      <c r="K18" s="469"/>
    </row>
    <row r="19" spans="1:11" ht="20.100000000000001" customHeight="1">
      <c r="B19" s="190"/>
      <c r="C19" s="190"/>
      <c r="D19" s="190"/>
      <c r="E19" s="190"/>
      <c r="F19" s="190"/>
      <c r="G19" s="190"/>
      <c r="H19" s="190"/>
      <c r="I19" s="190"/>
      <c r="J19" s="190"/>
    </row>
    <row r="20" spans="1:11" ht="20.100000000000001" customHeight="1">
      <c r="B20" s="190"/>
      <c r="C20" s="190"/>
      <c r="D20" s="190"/>
      <c r="E20" s="190"/>
      <c r="F20" s="190"/>
      <c r="G20" s="190"/>
      <c r="H20" s="190"/>
      <c r="I20" s="190"/>
      <c r="J20" s="190"/>
    </row>
    <row r="21" spans="1:11" ht="20.100000000000001" customHeight="1">
      <c r="B21" s="190"/>
      <c r="C21" s="190"/>
      <c r="D21" s="190"/>
      <c r="E21" s="190"/>
      <c r="F21" s="190"/>
      <c r="G21" s="190"/>
      <c r="H21" s="190"/>
      <c r="I21" s="190"/>
      <c r="J21" s="190"/>
    </row>
  </sheetData>
  <mergeCells count="12">
    <mergeCell ref="A18:E18"/>
    <mergeCell ref="F18:K18"/>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7"/>
  <sheetViews>
    <sheetView rightToLeft="1" view="pageBreakPreview" topLeftCell="A7" zoomScaleNormal="100" zoomScaleSheetLayoutView="100" workbookViewId="0">
      <selection activeCell="D9" sqref="D9"/>
    </sheetView>
  </sheetViews>
  <sheetFormatPr defaultColWidth="9.140625" defaultRowHeight="20.100000000000001" customHeight="1"/>
  <cols>
    <col min="1" max="1" width="18.42578125" style="183" customWidth="1"/>
    <col min="2" max="13" width="7.5703125" style="183" customWidth="1"/>
    <col min="14" max="14" width="22.85546875" style="183" customWidth="1"/>
    <col min="15" max="15" width="9.140625" style="25"/>
    <col min="16" max="60" width="9.140625" style="26"/>
    <col min="61" max="16384" width="9.140625" style="12"/>
  </cols>
  <sheetData>
    <row r="1" spans="1:60" s="176" customFormat="1" ht="38.25" customHeight="1">
      <c r="A1" s="458" t="s">
        <v>607</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8">
      <c r="A2" s="441" t="s">
        <v>616</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50.25" customHeight="1">
      <c r="A3" s="393" t="s">
        <v>606</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c r="A4" s="394" t="s">
        <v>616</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5">
      <c r="A5" s="94" t="s">
        <v>385</v>
      </c>
      <c r="B5" s="95"/>
      <c r="C5" s="95"/>
      <c r="D5" s="95"/>
      <c r="E5" s="95"/>
      <c r="F5" s="95"/>
      <c r="G5" s="95"/>
      <c r="H5" s="95"/>
      <c r="I5" s="95"/>
      <c r="J5" s="95"/>
      <c r="K5" s="95"/>
      <c r="L5" s="95"/>
      <c r="M5" s="95"/>
      <c r="N5" s="96" t="s">
        <v>386</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c r="A6" s="459" t="s">
        <v>170</v>
      </c>
      <c r="B6" s="438">
        <v>2017</v>
      </c>
      <c r="C6" s="439"/>
      <c r="D6" s="440"/>
      <c r="E6" s="438">
        <v>2018</v>
      </c>
      <c r="F6" s="439"/>
      <c r="G6" s="440"/>
      <c r="H6" s="456">
        <v>2019</v>
      </c>
      <c r="I6" s="456"/>
      <c r="J6" s="457"/>
      <c r="K6" s="456">
        <v>2020</v>
      </c>
      <c r="L6" s="456"/>
      <c r="M6" s="457"/>
      <c r="N6" s="461" t="s">
        <v>459</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79" t="s">
        <v>323</v>
      </c>
      <c r="B8" s="191">
        <v>1472</v>
      </c>
      <c r="C8" s="191">
        <v>253</v>
      </c>
      <c r="D8" s="50">
        <f>B8+C8</f>
        <v>1725</v>
      </c>
      <c r="E8" s="191">
        <v>408</v>
      </c>
      <c r="F8" s="191">
        <v>63</v>
      </c>
      <c r="G8" s="50">
        <f>E8+F8</f>
        <v>471</v>
      </c>
      <c r="H8" s="191">
        <v>127</v>
      </c>
      <c r="I8" s="191">
        <v>17</v>
      </c>
      <c r="J8" s="50">
        <f>H8+I8</f>
        <v>144</v>
      </c>
      <c r="K8" s="191">
        <v>295</v>
      </c>
      <c r="L8" s="191">
        <v>118</v>
      </c>
      <c r="M8" s="50">
        <f>K8+L8</f>
        <v>413</v>
      </c>
      <c r="N8" s="246"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0" t="s">
        <v>324</v>
      </c>
      <c r="B9" s="192">
        <v>84</v>
      </c>
      <c r="C9" s="192">
        <v>17</v>
      </c>
      <c r="D9" s="152">
        <f t="shared" ref="D9:D17" si="0">B9+C9</f>
        <v>101</v>
      </c>
      <c r="E9" s="192">
        <v>0</v>
      </c>
      <c r="F9" s="192">
        <v>42</v>
      </c>
      <c r="G9" s="152">
        <f t="shared" ref="G9:G17" si="1">E9+F9</f>
        <v>42</v>
      </c>
      <c r="H9" s="192">
        <v>37</v>
      </c>
      <c r="I9" s="192">
        <v>4</v>
      </c>
      <c r="J9" s="152">
        <f t="shared" ref="J9:J17" si="2">H9+I9</f>
        <v>41</v>
      </c>
      <c r="K9" s="192">
        <v>32</v>
      </c>
      <c r="L9" s="192">
        <v>12</v>
      </c>
      <c r="M9" s="152">
        <f t="shared" ref="M9:M16" si="3">K9+L9</f>
        <v>44</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1" t="s">
        <v>325</v>
      </c>
      <c r="B10" s="193">
        <v>57</v>
      </c>
      <c r="C10" s="193">
        <v>17</v>
      </c>
      <c r="D10" s="50">
        <f t="shared" si="0"/>
        <v>74</v>
      </c>
      <c r="E10" s="193">
        <v>57</v>
      </c>
      <c r="F10" s="193">
        <v>17</v>
      </c>
      <c r="G10" s="50">
        <f t="shared" si="1"/>
        <v>74</v>
      </c>
      <c r="H10" s="193">
        <v>9</v>
      </c>
      <c r="I10" s="193">
        <v>0</v>
      </c>
      <c r="J10" s="50">
        <f t="shared" si="2"/>
        <v>9</v>
      </c>
      <c r="K10" s="193">
        <v>10</v>
      </c>
      <c r="L10" s="193">
        <v>4</v>
      </c>
      <c r="M10" s="50">
        <f t="shared" si="3"/>
        <v>14</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0" t="s">
        <v>326</v>
      </c>
      <c r="B11" s="192">
        <v>38</v>
      </c>
      <c r="C11" s="192">
        <v>17</v>
      </c>
      <c r="D11" s="152">
        <f t="shared" si="0"/>
        <v>55</v>
      </c>
      <c r="E11" s="192">
        <v>38</v>
      </c>
      <c r="F11" s="192">
        <v>17</v>
      </c>
      <c r="G11" s="152">
        <f t="shared" si="1"/>
        <v>55</v>
      </c>
      <c r="H11" s="192">
        <v>0</v>
      </c>
      <c r="I11" s="192">
        <v>0</v>
      </c>
      <c r="J11" s="152">
        <f t="shared" si="2"/>
        <v>0</v>
      </c>
      <c r="K11" s="192">
        <v>43</v>
      </c>
      <c r="L11" s="192">
        <v>12</v>
      </c>
      <c r="M11" s="152">
        <f t="shared" si="3"/>
        <v>55</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1" t="s">
        <v>371</v>
      </c>
      <c r="B12" s="193">
        <v>220</v>
      </c>
      <c r="C12" s="193">
        <v>105</v>
      </c>
      <c r="D12" s="50">
        <f t="shared" si="0"/>
        <v>325</v>
      </c>
      <c r="E12" s="193">
        <v>0</v>
      </c>
      <c r="F12" s="193">
        <v>38</v>
      </c>
      <c r="G12" s="50">
        <f t="shared" si="1"/>
        <v>38</v>
      </c>
      <c r="H12" s="193">
        <v>23</v>
      </c>
      <c r="I12" s="193">
        <v>0</v>
      </c>
      <c r="J12" s="50">
        <f t="shared" si="2"/>
        <v>23</v>
      </c>
      <c r="K12" s="193">
        <v>90</v>
      </c>
      <c r="L12" s="193">
        <v>52</v>
      </c>
      <c r="M12" s="50">
        <f t="shared" si="3"/>
        <v>142</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0" t="s">
        <v>372</v>
      </c>
      <c r="B13" s="192">
        <v>55</v>
      </c>
      <c r="C13" s="192">
        <v>17</v>
      </c>
      <c r="D13" s="152">
        <f t="shared" si="0"/>
        <v>72</v>
      </c>
      <c r="E13" s="192">
        <v>0</v>
      </c>
      <c r="F13" s="192">
        <v>12</v>
      </c>
      <c r="G13" s="152">
        <f t="shared" si="1"/>
        <v>12</v>
      </c>
      <c r="H13" s="192">
        <v>62</v>
      </c>
      <c r="I13" s="192">
        <v>0</v>
      </c>
      <c r="J13" s="152">
        <f t="shared" si="2"/>
        <v>62</v>
      </c>
      <c r="K13" s="192">
        <v>0</v>
      </c>
      <c r="L13" s="192">
        <v>0</v>
      </c>
      <c r="M13" s="152">
        <f t="shared" si="3"/>
        <v>0</v>
      </c>
      <c r="N13" s="249" t="s">
        <v>373</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1" t="s">
        <v>327</v>
      </c>
      <c r="B14" s="193">
        <v>427</v>
      </c>
      <c r="C14" s="193">
        <v>109</v>
      </c>
      <c r="D14" s="50">
        <f t="shared" si="0"/>
        <v>536</v>
      </c>
      <c r="E14" s="193">
        <v>246</v>
      </c>
      <c r="F14" s="193">
        <v>96</v>
      </c>
      <c r="G14" s="50">
        <f t="shared" si="1"/>
        <v>342</v>
      </c>
      <c r="H14" s="193">
        <v>107</v>
      </c>
      <c r="I14" s="193">
        <v>19</v>
      </c>
      <c r="J14" s="50">
        <f t="shared" si="2"/>
        <v>126</v>
      </c>
      <c r="K14" s="193">
        <v>220</v>
      </c>
      <c r="L14" s="193">
        <v>145</v>
      </c>
      <c r="M14" s="50">
        <f t="shared" si="3"/>
        <v>365</v>
      </c>
      <c r="N14" s="248"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0" t="s">
        <v>328</v>
      </c>
      <c r="B15" s="192">
        <v>37</v>
      </c>
      <c r="C15" s="192">
        <v>23</v>
      </c>
      <c r="D15" s="152">
        <f t="shared" si="0"/>
        <v>60</v>
      </c>
      <c r="E15" s="192">
        <v>0</v>
      </c>
      <c r="F15" s="192">
        <v>13</v>
      </c>
      <c r="G15" s="152">
        <f t="shared" si="1"/>
        <v>13</v>
      </c>
      <c r="H15" s="192">
        <v>33</v>
      </c>
      <c r="I15" s="192">
        <v>5</v>
      </c>
      <c r="J15" s="152">
        <f t="shared" si="2"/>
        <v>38</v>
      </c>
      <c r="K15" s="192">
        <v>0</v>
      </c>
      <c r="L15" s="192">
        <v>0</v>
      </c>
      <c r="M15" s="152">
        <f t="shared" si="3"/>
        <v>0</v>
      </c>
      <c r="N15" s="249"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3" t="s">
        <v>379</v>
      </c>
      <c r="B16" s="194">
        <v>376</v>
      </c>
      <c r="C16" s="194">
        <v>61</v>
      </c>
      <c r="D16" s="195">
        <f t="shared" si="0"/>
        <v>437</v>
      </c>
      <c r="E16" s="194">
        <v>37</v>
      </c>
      <c r="F16" s="194">
        <v>45</v>
      </c>
      <c r="G16" s="195">
        <f t="shared" si="1"/>
        <v>82</v>
      </c>
      <c r="H16" s="194">
        <v>65</v>
      </c>
      <c r="I16" s="194">
        <v>47</v>
      </c>
      <c r="J16" s="195">
        <f t="shared" si="2"/>
        <v>112</v>
      </c>
      <c r="K16" s="194">
        <v>0</v>
      </c>
      <c r="L16" s="194">
        <v>0</v>
      </c>
      <c r="M16" s="195">
        <f t="shared" si="3"/>
        <v>0</v>
      </c>
      <c r="N16" s="253" t="s">
        <v>380</v>
      </c>
    </row>
    <row r="17" spans="1:14" ht="27" customHeight="1">
      <c r="A17" s="292" t="s">
        <v>33</v>
      </c>
      <c r="B17" s="188">
        <f t="shared" ref="B17:C17" si="4">SUM(B8:B16)</f>
        <v>2766</v>
      </c>
      <c r="C17" s="188">
        <f t="shared" si="4"/>
        <v>619</v>
      </c>
      <c r="D17" s="196">
        <f t="shared" si="0"/>
        <v>3385</v>
      </c>
      <c r="E17" s="188">
        <f t="shared" ref="E17:F17" si="5">SUM(E8:E16)</f>
        <v>786</v>
      </c>
      <c r="F17" s="188">
        <f t="shared" si="5"/>
        <v>343</v>
      </c>
      <c r="G17" s="196">
        <f t="shared" si="1"/>
        <v>1129</v>
      </c>
      <c r="H17" s="188">
        <f t="shared" ref="H17:I17" si="6">SUM(H8:H16)</f>
        <v>463</v>
      </c>
      <c r="I17" s="188">
        <f t="shared" si="6"/>
        <v>92</v>
      </c>
      <c r="J17" s="196">
        <f t="shared" si="2"/>
        <v>555</v>
      </c>
      <c r="K17" s="188">
        <f>SUM(K8:K16)</f>
        <v>690</v>
      </c>
      <c r="L17" s="188">
        <f>SUM(L8:L16)</f>
        <v>343</v>
      </c>
      <c r="M17" s="196">
        <f>K17+L17</f>
        <v>1033</v>
      </c>
      <c r="N17" s="293" t="s">
        <v>34</v>
      </c>
    </row>
  </sheetData>
  <mergeCells count="10">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topLeftCell="A4" zoomScaleNormal="100" zoomScaleSheetLayoutView="100" workbookViewId="0">
      <selection activeCell="F18" sqref="F18"/>
    </sheetView>
  </sheetViews>
  <sheetFormatPr defaultColWidth="9.140625" defaultRowHeight="20.100000000000001" customHeight="1"/>
  <cols>
    <col min="1" max="1" width="23.42578125" style="183" customWidth="1"/>
    <col min="2" max="3" width="10.140625" style="183" customWidth="1"/>
    <col min="4" max="4" width="10" style="183" customWidth="1"/>
    <col min="5" max="5" width="9.28515625" style="183" customWidth="1"/>
    <col min="6" max="6" width="9.5703125" style="183" customWidth="1"/>
    <col min="7" max="7" width="8.7109375" style="183" customWidth="1"/>
    <col min="8" max="8" width="8.85546875" style="183" customWidth="1"/>
    <col min="9" max="10" width="8.7109375" style="183" customWidth="1"/>
    <col min="11" max="11" width="25.7109375" style="183" customWidth="1"/>
    <col min="12" max="12" width="9.140625" style="25"/>
    <col min="13" max="57" width="9.140625" style="26"/>
    <col min="58" max="16384" width="9.140625" style="12"/>
  </cols>
  <sheetData>
    <row r="1" spans="1:57" s="176" customFormat="1" ht="39" customHeight="1">
      <c r="A1" s="458" t="s">
        <v>584</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8">
      <c r="A2" s="441">
        <v>2020</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38.25" customHeight="1">
      <c r="A3" s="393" t="s">
        <v>585</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8" customHeight="1">
      <c r="A4" s="394">
        <v>2020</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5">
      <c r="A5" s="94" t="s">
        <v>387</v>
      </c>
      <c r="B5" s="95"/>
      <c r="C5" s="95"/>
      <c r="D5" s="95"/>
      <c r="E5" s="95"/>
      <c r="F5" s="95"/>
      <c r="G5" s="95"/>
      <c r="H5" s="95"/>
      <c r="I5" s="95"/>
      <c r="J5" s="95"/>
      <c r="K5" s="96" t="s">
        <v>388</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c r="A6" s="459" t="s">
        <v>170</v>
      </c>
      <c r="B6" s="465" t="s">
        <v>204</v>
      </c>
      <c r="C6" s="465"/>
      <c r="D6" s="465"/>
      <c r="E6" s="465"/>
      <c r="F6" s="465"/>
      <c r="G6" s="465"/>
      <c r="H6" s="465"/>
      <c r="I6" s="465"/>
      <c r="J6" s="465"/>
      <c r="K6" s="461" t="s">
        <v>459</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c r="A7" s="464"/>
      <c r="B7" s="397" t="s">
        <v>476</v>
      </c>
      <c r="C7" s="397"/>
      <c r="D7" s="397"/>
      <c r="E7" s="397" t="s">
        <v>482</v>
      </c>
      <c r="F7" s="397"/>
      <c r="G7" s="397"/>
      <c r="H7" s="399" t="s">
        <v>483</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6.25" customHeight="1">
      <c r="A8" s="460"/>
      <c r="B8" s="277" t="s">
        <v>532</v>
      </c>
      <c r="C8" s="277" t="s">
        <v>531</v>
      </c>
      <c r="D8" s="277" t="s">
        <v>530</v>
      </c>
      <c r="E8" s="277" t="s">
        <v>532</v>
      </c>
      <c r="F8" s="277" t="s">
        <v>531</v>
      </c>
      <c r="G8" s="277" t="s">
        <v>530</v>
      </c>
      <c r="H8" s="277" t="s">
        <v>532</v>
      </c>
      <c r="I8" s="277" t="s">
        <v>531</v>
      </c>
      <c r="J8" s="277" t="s">
        <v>530</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8.5" customHeight="1" thickBot="1">
      <c r="A9" s="79" t="s">
        <v>323</v>
      </c>
      <c r="B9" s="97">
        <v>56</v>
      </c>
      <c r="C9" s="97">
        <v>50</v>
      </c>
      <c r="D9" s="50">
        <f t="shared" ref="D9:D17" si="0">B9+C9</f>
        <v>106</v>
      </c>
      <c r="E9" s="97">
        <v>239</v>
      </c>
      <c r="F9" s="97">
        <v>68</v>
      </c>
      <c r="G9" s="50">
        <f t="shared" ref="G9:G17" si="1">E9+F9</f>
        <v>307</v>
      </c>
      <c r="H9" s="50">
        <f t="shared" ref="H9:I17" si="2">(B9+E9)</f>
        <v>295</v>
      </c>
      <c r="I9" s="50">
        <f t="shared" si="2"/>
        <v>118</v>
      </c>
      <c r="J9" s="50">
        <f>SUM(H9:I9)</f>
        <v>413</v>
      </c>
      <c r="K9" s="246" t="s">
        <v>171</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8.5" customHeight="1" thickBot="1">
      <c r="A10" s="80" t="s">
        <v>324</v>
      </c>
      <c r="B10" s="98">
        <v>4</v>
      </c>
      <c r="C10" s="98">
        <v>5</v>
      </c>
      <c r="D10" s="152">
        <f t="shared" si="0"/>
        <v>9</v>
      </c>
      <c r="E10" s="98">
        <v>28</v>
      </c>
      <c r="F10" s="98">
        <v>7</v>
      </c>
      <c r="G10" s="152">
        <f t="shared" si="1"/>
        <v>35</v>
      </c>
      <c r="H10" s="281">
        <f t="shared" si="2"/>
        <v>32</v>
      </c>
      <c r="I10" s="281">
        <f t="shared" si="2"/>
        <v>12</v>
      </c>
      <c r="J10" s="281">
        <f t="shared" ref="J10:J17" si="3">SUM(H10:I10)</f>
        <v>44</v>
      </c>
      <c r="K10" s="249" t="s">
        <v>19</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8.5" customHeight="1" thickBot="1">
      <c r="A11" s="81" t="s">
        <v>325</v>
      </c>
      <c r="B11" s="99">
        <v>3</v>
      </c>
      <c r="C11" s="99">
        <v>3</v>
      </c>
      <c r="D11" s="50">
        <f t="shared" si="0"/>
        <v>6</v>
      </c>
      <c r="E11" s="99">
        <v>7</v>
      </c>
      <c r="F11" s="99">
        <v>1</v>
      </c>
      <c r="G11" s="50">
        <f t="shared" si="1"/>
        <v>8</v>
      </c>
      <c r="H11" s="51">
        <f t="shared" si="2"/>
        <v>10</v>
      </c>
      <c r="I11" s="51">
        <f t="shared" si="2"/>
        <v>4</v>
      </c>
      <c r="J11" s="51">
        <f t="shared" si="3"/>
        <v>14</v>
      </c>
      <c r="K11" s="248" t="s">
        <v>20</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8.5" customHeight="1" thickBot="1">
      <c r="A12" s="80" t="s">
        <v>326</v>
      </c>
      <c r="B12" s="98">
        <v>2</v>
      </c>
      <c r="C12" s="98">
        <v>6</v>
      </c>
      <c r="D12" s="152">
        <f t="shared" si="0"/>
        <v>8</v>
      </c>
      <c r="E12" s="98">
        <v>41</v>
      </c>
      <c r="F12" s="98">
        <v>6</v>
      </c>
      <c r="G12" s="152">
        <f t="shared" si="1"/>
        <v>47</v>
      </c>
      <c r="H12" s="281">
        <f t="shared" si="2"/>
        <v>43</v>
      </c>
      <c r="I12" s="281">
        <f t="shared" si="2"/>
        <v>12</v>
      </c>
      <c r="J12" s="281">
        <f t="shared" si="3"/>
        <v>55</v>
      </c>
      <c r="K12" s="249" t="s">
        <v>21</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8.5" customHeight="1" thickBot="1">
      <c r="A13" s="81" t="s">
        <v>371</v>
      </c>
      <c r="B13" s="99">
        <v>25</v>
      </c>
      <c r="C13" s="99">
        <v>34</v>
      </c>
      <c r="D13" s="50">
        <f t="shared" si="0"/>
        <v>59</v>
      </c>
      <c r="E13" s="99">
        <v>65</v>
      </c>
      <c r="F13" s="99">
        <v>18</v>
      </c>
      <c r="G13" s="50">
        <f t="shared" si="1"/>
        <v>83</v>
      </c>
      <c r="H13" s="51">
        <f t="shared" si="2"/>
        <v>90</v>
      </c>
      <c r="I13" s="51">
        <f t="shared" si="2"/>
        <v>52</v>
      </c>
      <c r="J13" s="51">
        <f t="shared" si="3"/>
        <v>142</v>
      </c>
      <c r="K13" s="248" t="s">
        <v>172</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8.5" customHeight="1" thickBot="1">
      <c r="A14" s="80" t="s">
        <v>372</v>
      </c>
      <c r="B14" s="98">
        <v>0</v>
      </c>
      <c r="C14" s="98">
        <v>0</v>
      </c>
      <c r="D14" s="152">
        <f t="shared" si="0"/>
        <v>0</v>
      </c>
      <c r="E14" s="98">
        <v>0</v>
      </c>
      <c r="F14" s="98">
        <v>0</v>
      </c>
      <c r="G14" s="152">
        <f t="shared" si="1"/>
        <v>0</v>
      </c>
      <c r="H14" s="281">
        <f t="shared" si="2"/>
        <v>0</v>
      </c>
      <c r="I14" s="281">
        <f t="shared" si="2"/>
        <v>0</v>
      </c>
      <c r="J14" s="281">
        <f t="shared" si="3"/>
        <v>0</v>
      </c>
      <c r="K14" s="249" t="s">
        <v>373</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8.5" customHeight="1" thickBot="1">
      <c r="A15" s="81" t="s">
        <v>327</v>
      </c>
      <c r="B15" s="99">
        <v>97</v>
      </c>
      <c r="C15" s="99">
        <v>78</v>
      </c>
      <c r="D15" s="50">
        <f t="shared" si="0"/>
        <v>175</v>
      </c>
      <c r="E15" s="99">
        <v>123</v>
      </c>
      <c r="F15" s="99">
        <v>67</v>
      </c>
      <c r="G15" s="50">
        <f t="shared" si="1"/>
        <v>190</v>
      </c>
      <c r="H15" s="51">
        <f t="shared" si="2"/>
        <v>220</v>
      </c>
      <c r="I15" s="51">
        <f t="shared" si="2"/>
        <v>145</v>
      </c>
      <c r="J15" s="51">
        <f>SUM(H15:I15)</f>
        <v>365</v>
      </c>
      <c r="K15" s="248" t="s">
        <v>22</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8.5" customHeight="1" thickBot="1">
      <c r="A16" s="80" t="s">
        <v>328</v>
      </c>
      <c r="B16" s="98">
        <v>0</v>
      </c>
      <c r="C16" s="98">
        <v>0</v>
      </c>
      <c r="D16" s="152">
        <f t="shared" si="0"/>
        <v>0</v>
      </c>
      <c r="E16" s="98">
        <v>0</v>
      </c>
      <c r="F16" s="98">
        <v>0</v>
      </c>
      <c r="G16" s="152">
        <f t="shared" si="1"/>
        <v>0</v>
      </c>
      <c r="H16" s="281">
        <f t="shared" si="2"/>
        <v>0</v>
      </c>
      <c r="I16" s="281">
        <f t="shared" si="2"/>
        <v>0</v>
      </c>
      <c r="J16" s="281">
        <f t="shared" si="3"/>
        <v>0</v>
      </c>
      <c r="K16" s="249" t="s">
        <v>23</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1" customFormat="1" ht="28.5" customHeight="1">
      <c r="A17" s="93" t="s">
        <v>379</v>
      </c>
      <c r="B17" s="300">
        <v>0</v>
      </c>
      <c r="C17" s="300">
        <v>0</v>
      </c>
      <c r="D17" s="195">
        <f t="shared" si="0"/>
        <v>0</v>
      </c>
      <c r="E17" s="300">
        <v>0</v>
      </c>
      <c r="F17" s="300">
        <v>0</v>
      </c>
      <c r="G17" s="195">
        <f t="shared" si="1"/>
        <v>0</v>
      </c>
      <c r="H17" s="301">
        <f t="shared" si="2"/>
        <v>0</v>
      </c>
      <c r="I17" s="301">
        <f t="shared" si="2"/>
        <v>0</v>
      </c>
      <c r="J17" s="301">
        <f t="shared" si="3"/>
        <v>0</v>
      </c>
      <c r="K17" s="253" t="s">
        <v>380</v>
      </c>
      <c r="L17" s="25"/>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row>
    <row r="18" spans="1:57" ht="22.5" customHeight="1">
      <c r="A18" s="292" t="s">
        <v>33</v>
      </c>
      <c r="B18" s="188">
        <f>SUM(B9:B17)</f>
        <v>187</v>
      </c>
      <c r="C18" s="188">
        <f t="shared" ref="C18:J18" si="4">SUM(C9:C17)</f>
        <v>176</v>
      </c>
      <c r="D18" s="43">
        <f t="shared" ref="D18" si="5">B18+C18</f>
        <v>363</v>
      </c>
      <c r="E18" s="188">
        <f t="shared" si="4"/>
        <v>503</v>
      </c>
      <c r="F18" s="188">
        <f t="shared" si="4"/>
        <v>167</v>
      </c>
      <c r="G18" s="43">
        <f t="shared" ref="G18" si="6">E18+F18</f>
        <v>670</v>
      </c>
      <c r="H18" s="188">
        <f t="shared" si="4"/>
        <v>690</v>
      </c>
      <c r="I18" s="188">
        <f t="shared" si="4"/>
        <v>343</v>
      </c>
      <c r="J18" s="188">
        <f t="shared" si="4"/>
        <v>1033</v>
      </c>
      <c r="K18" s="293" t="s">
        <v>34</v>
      </c>
    </row>
    <row r="19" spans="1:57" ht="20.100000000000001" customHeight="1">
      <c r="A19" s="471"/>
      <c r="B19" s="471"/>
      <c r="C19" s="471"/>
      <c r="D19" s="471"/>
      <c r="E19" s="471"/>
      <c r="F19" s="468"/>
      <c r="G19" s="468"/>
      <c r="H19" s="468"/>
      <c r="I19" s="468"/>
      <c r="J19" s="468"/>
      <c r="K19" s="468"/>
    </row>
    <row r="22" spans="1:57" ht="20.100000000000001" customHeight="1">
      <c r="B22" s="190"/>
      <c r="C22" s="190"/>
      <c r="D22" s="190"/>
      <c r="E22" s="190"/>
      <c r="F22" s="190"/>
      <c r="G22" s="190"/>
      <c r="H22" s="190"/>
      <c r="I22" s="190"/>
      <c r="J22" s="190"/>
    </row>
    <row r="23" spans="1:57" ht="20.100000000000001" customHeight="1">
      <c r="B23" s="190"/>
      <c r="C23" s="190"/>
      <c r="D23" s="190"/>
      <c r="E23" s="190"/>
      <c r="F23" s="190"/>
      <c r="G23" s="190"/>
      <c r="H23" s="190"/>
      <c r="I23" s="190"/>
      <c r="J23" s="190"/>
    </row>
    <row r="24" spans="1:57" ht="20.100000000000001" customHeight="1">
      <c r="B24" s="190"/>
      <c r="C24" s="190"/>
      <c r="D24" s="190"/>
      <c r="E24" s="190"/>
      <c r="F24" s="190"/>
      <c r="G24" s="190"/>
      <c r="H24" s="190"/>
      <c r="I24" s="190"/>
      <c r="J24" s="190"/>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topLeftCell="A7" zoomScaleNormal="100" zoomScaleSheetLayoutView="100" workbookViewId="0">
      <selection activeCell="K20" sqref="K20"/>
    </sheetView>
  </sheetViews>
  <sheetFormatPr defaultColWidth="9.140625" defaultRowHeight="20.100000000000001" customHeight="1"/>
  <cols>
    <col min="1" max="1" width="18.42578125" style="183" customWidth="1"/>
    <col min="2" max="13" width="7.5703125" style="183" customWidth="1"/>
    <col min="14" max="14" width="22.85546875" style="183" customWidth="1"/>
    <col min="15" max="15" width="9.140625" style="25"/>
    <col min="16" max="60" width="9.140625" style="26"/>
    <col min="61" max="16384" width="9.140625" style="12"/>
  </cols>
  <sheetData>
    <row r="1" spans="1:60" s="176" customFormat="1" ht="41.25" customHeight="1">
      <c r="A1" s="458" t="s">
        <v>613</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8">
      <c r="A2" s="441" t="s">
        <v>616</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36" customHeight="1">
      <c r="A3" s="393" t="s">
        <v>608</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c r="A4" s="394" t="s">
        <v>616</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5">
      <c r="A5" s="94" t="s">
        <v>429</v>
      </c>
      <c r="B5" s="95"/>
      <c r="C5" s="95"/>
      <c r="D5" s="95"/>
      <c r="E5" s="95"/>
      <c r="F5" s="95"/>
      <c r="G5" s="95"/>
      <c r="H5" s="95"/>
      <c r="I5" s="95"/>
      <c r="J5" s="95"/>
      <c r="K5" s="95"/>
      <c r="L5" s="95"/>
      <c r="M5" s="95"/>
      <c r="N5" s="96" t="s">
        <v>428</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2.5" customHeight="1" thickBot="1">
      <c r="A6" s="459" t="s">
        <v>170</v>
      </c>
      <c r="B6" s="438">
        <v>2017</v>
      </c>
      <c r="C6" s="439"/>
      <c r="D6" s="440"/>
      <c r="E6" s="438">
        <v>2018</v>
      </c>
      <c r="F6" s="439"/>
      <c r="G6" s="440"/>
      <c r="H6" s="456">
        <v>2019</v>
      </c>
      <c r="I6" s="456"/>
      <c r="J6" s="457"/>
      <c r="K6" s="456">
        <v>2020</v>
      </c>
      <c r="L6" s="456"/>
      <c r="M6" s="457"/>
      <c r="N6" s="461" t="s">
        <v>459</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79" t="s">
        <v>323</v>
      </c>
      <c r="B8" s="191">
        <v>1875</v>
      </c>
      <c r="C8" s="191">
        <v>926</v>
      </c>
      <c r="D8" s="50">
        <f t="shared" ref="D8:D17" si="0">B8+C8</f>
        <v>2801</v>
      </c>
      <c r="E8" s="191">
        <v>1936</v>
      </c>
      <c r="F8" s="191">
        <v>820</v>
      </c>
      <c r="G8" s="50">
        <f t="shared" ref="G8:G17" si="1">E8+F8</f>
        <v>2756</v>
      </c>
      <c r="H8" s="191">
        <v>1457</v>
      </c>
      <c r="I8" s="191">
        <v>691</v>
      </c>
      <c r="J8" s="50">
        <f t="shared" ref="J8:J17" si="2">H8+I8</f>
        <v>2148</v>
      </c>
      <c r="K8" s="191">
        <v>3816</v>
      </c>
      <c r="L8" s="191">
        <v>3466</v>
      </c>
      <c r="M8" s="50">
        <f t="shared" ref="M8:M16" si="3">K8+L8</f>
        <v>7282</v>
      </c>
      <c r="N8" s="246" t="s">
        <v>171</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0" t="s">
        <v>324</v>
      </c>
      <c r="B9" s="192">
        <v>82</v>
      </c>
      <c r="C9" s="192">
        <v>37</v>
      </c>
      <c r="D9" s="152">
        <f t="shared" si="0"/>
        <v>119</v>
      </c>
      <c r="E9" s="192">
        <v>103</v>
      </c>
      <c r="F9" s="192">
        <v>46</v>
      </c>
      <c r="G9" s="152">
        <f t="shared" si="1"/>
        <v>149</v>
      </c>
      <c r="H9" s="192">
        <v>165</v>
      </c>
      <c r="I9" s="192">
        <v>144</v>
      </c>
      <c r="J9" s="152">
        <f t="shared" si="2"/>
        <v>309</v>
      </c>
      <c r="K9" s="192">
        <v>165</v>
      </c>
      <c r="L9" s="192">
        <v>94</v>
      </c>
      <c r="M9" s="152">
        <f t="shared" si="3"/>
        <v>259</v>
      </c>
      <c r="N9" s="249"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1" t="s">
        <v>325</v>
      </c>
      <c r="B10" s="193">
        <v>12</v>
      </c>
      <c r="C10" s="193">
        <v>25</v>
      </c>
      <c r="D10" s="50">
        <f t="shared" si="0"/>
        <v>37</v>
      </c>
      <c r="E10" s="193">
        <v>14</v>
      </c>
      <c r="F10" s="193">
        <v>26</v>
      </c>
      <c r="G10" s="50">
        <f t="shared" si="1"/>
        <v>40</v>
      </c>
      <c r="H10" s="193">
        <v>6</v>
      </c>
      <c r="I10" s="193">
        <v>5</v>
      </c>
      <c r="J10" s="50">
        <f t="shared" si="2"/>
        <v>11</v>
      </c>
      <c r="K10" s="193">
        <v>8</v>
      </c>
      <c r="L10" s="193">
        <v>5</v>
      </c>
      <c r="M10" s="50">
        <f t="shared" si="3"/>
        <v>13</v>
      </c>
      <c r="N10" s="248"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0" t="s">
        <v>326</v>
      </c>
      <c r="B11" s="192">
        <v>250</v>
      </c>
      <c r="C11" s="192">
        <v>236</v>
      </c>
      <c r="D11" s="152">
        <f t="shared" si="0"/>
        <v>486</v>
      </c>
      <c r="E11" s="192">
        <v>270</v>
      </c>
      <c r="F11" s="192">
        <v>255</v>
      </c>
      <c r="G11" s="152">
        <f t="shared" si="1"/>
        <v>525</v>
      </c>
      <c r="H11" s="192">
        <v>119</v>
      </c>
      <c r="I11" s="192">
        <v>122</v>
      </c>
      <c r="J11" s="152">
        <f t="shared" si="2"/>
        <v>241</v>
      </c>
      <c r="K11" s="192">
        <v>119</v>
      </c>
      <c r="L11" s="192">
        <v>122</v>
      </c>
      <c r="M11" s="152">
        <f t="shared" si="3"/>
        <v>241</v>
      </c>
      <c r="N11" s="249"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1" t="s">
        <v>371</v>
      </c>
      <c r="B12" s="193">
        <v>165</v>
      </c>
      <c r="C12" s="193">
        <v>119</v>
      </c>
      <c r="D12" s="50">
        <f t="shared" si="0"/>
        <v>284</v>
      </c>
      <c r="E12" s="193">
        <v>324</v>
      </c>
      <c r="F12" s="193">
        <v>250</v>
      </c>
      <c r="G12" s="50">
        <f t="shared" si="1"/>
        <v>574</v>
      </c>
      <c r="H12" s="193">
        <v>749</v>
      </c>
      <c r="I12" s="193">
        <v>946</v>
      </c>
      <c r="J12" s="50">
        <f t="shared" si="2"/>
        <v>1695</v>
      </c>
      <c r="K12" s="193">
        <v>757</v>
      </c>
      <c r="L12" s="193">
        <v>436</v>
      </c>
      <c r="M12" s="50">
        <f t="shared" si="3"/>
        <v>1193</v>
      </c>
      <c r="N12" s="248" t="s">
        <v>172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0" t="s">
        <v>372</v>
      </c>
      <c r="B13" s="192">
        <v>12</v>
      </c>
      <c r="C13" s="192">
        <v>38</v>
      </c>
      <c r="D13" s="152">
        <f t="shared" si="0"/>
        <v>50</v>
      </c>
      <c r="E13" s="192">
        <v>15</v>
      </c>
      <c r="F13" s="192">
        <v>40</v>
      </c>
      <c r="G13" s="152">
        <f t="shared" si="1"/>
        <v>55</v>
      </c>
      <c r="H13" s="192">
        <v>307</v>
      </c>
      <c r="I13" s="192">
        <v>341</v>
      </c>
      <c r="J13" s="152">
        <f t="shared" si="2"/>
        <v>648</v>
      </c>
      <c r="K13" s="192">
        <v>291</v>
      </c>
      <c r="L13" s="192">
        <v>362</v>
      </c>
      <c r="M13" s="152">
        <f t="shared" si="3"/>
        <v>653</v>
      </c>
      <c r="N13" s="249" t="s">
        <v>373</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1" t="s">
        <v>327</v>
      </c>
      <c r="B14" s="193">
        <v>284</v>
      </c>
      <c r="C14" s="193">
        <v>71</v>
      </c>
      <c r="D14" s="50">
        <f t="shared" si="0"/>
        <v>355</v>
      </c>
      <c r="E14" s="193">
        <v>307</v>
      </c>
      <c r="F14" s="193">
        <v>98</v>
      </c>
      <c r="G14" s="50">
        <f t="shared" si="1"/>
        <v>405</v>
      </c>
      <c r="H14" s="193">
        <v>550</v>
      </c>
      <c r="I14" s="193">
        <v>617</v>
      </c>
      <c r="J14" s="50">
        <f t="shared" si="2"/>
        <v>1167</v>
      </c>
      <c r="K14" s="193">
        <v>585</v>
      </c>
      <c r="L14" s="193">
        <v>520</v>
      </c>
      <c r="M14" s="50">
        <f t="shared" si="3"/>
        <v>1105</v>
      </c>
      <c r="N14" s="248"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0" t="s">
        <v>328</v>
      </c>
      <c r="B15" s="192">
        <v>15</v>
      </c>
      <c r="C15" s="192">
        <v>26</v>
      </c>
      <c r="D15" s="152">
        <f t="shared" si="0"/>
        <v>41</v>
      </c>
      <c r="E15" s="192">
        <v>38</v>
      </c>
      <c r="F15" s="192">
        <v>41</v>
      </c>
      <c r="G15" s="152">
        <f t="shared" si="1"/>
        <v>79</v>
      </c>
      <c r="H15" s="192">
        <v>441</v>
      </c>
      <c r="I15" s="192">
        <v>575</v>
      </c>
      <c r="J15" s="152">
        <f t="shared" si="2"/>
        <v>1016</v>
      </c>
      <c r="K15" s="192">
        <v>452</v>
      </c>
      <c r="L15" s="192">
        <v>560</v>
      </c>
      <c r="M15" s="152">
        <f t="shared" si="3"/>
        <v>1012</v>
      </c>
      <c r="N15" s="249"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3" t="s">
        <v>379</v>
      </c>
      <c r="B16" s="194">
        <v>191</v>
      </c>
      <c r="C16" s="194">
        <v>71</v>
      </c>
      <c r="D16" s="195">
        <f t="shared" si="0"/>
        <v>262</v>
      </c>
      <c r="E16" s="194">
        <v>191</v>
      </c>
      <c r="F16" s="194">
        <v>71</v>
      </c>
      <c r="G16" s="195">
        <f t="shared" si="1"/>
        <v>262</v>
      </c>
      <c r="H16" s="194">
        <v>660</v>
      </c>
      <c r="I16" s="194">
        <v>680</v>
      </c>
      <c r="J16" s="195">
        <f t="shared" si="2"/>
        <v>1340</v>
      </c>
      <c r="K16" s="194">
        <v>380</v>
      </c>
      <c r="L16" s="194">
        <v>146</v>
      </c>
      <c r="M16" s="195">
        <f t="shared" si="3"/>
        <v>526</v>
      </c>
      <c r="N16" s="253" t="s">
        <v>380</v>
      </c>
    </row>
    <row r="17" spans="1:14" ht="27" customHeight="1">
      <c r="A17" s="292" t="s">
        <v>33</v>
      </c>
      <c r="B17" s="188">
        <v>2886</v>
      </c>
      <c r="C17" s="188">
        <f t="shared" ref="C17" si="4">SUM(C8:C16)</f>
        <v>1549</v>
      </c>
      <c r="D17" s="196">
        <f t="shared" si="0"/>
        <v>4435</v>
      </c>
      <c r="E17" s="188">
        <f t="shared" ref="E17:F17" si="5">SUM(E8:E16)</f>
        <v>3198</v>
      </c>
      <c r="F17" s="188">
        <f t="shared" si="5"/>
        <v>1647</v>
      </c>
      <c r="G17" s="196">
        <f t="shared" si="1"/>
        <v>4845</v>
      </c>
      <c r="H17" s="188">
        <f t="shared" ref="H17:I17" si="6">SUM(H8:H16)</f>
        <v>4454</v>
      </c>
      <c r="I17" s="188">
        <f t="shared" si="6"/>
        <v>4121</v>
      </c>
      <c r="J17" s="196">
        <f t="shared" si="2"/>
        <v>8575</v>
      </c>
      <c r="K17" s="188">
        <f t="shared" ref="K17:L17" si="7">SUM(K8:K16)</f>
        <v>6573</v>
      </c>
      <c r="L17" s="188">
        <f t="shared" si="7"/>
        <v>5711</v>
      </c>
      <c r="M17" s="196">
        <f t="shared" ref="M17" si="8">K17+L17</f>
        <v>12284</v>
      </c>
      <c r="N17" s="293" t="s">
        <v>34</v>
      </c>
    </row>
    <row r="18" spans="1:14" ht="25.5" customHeight="1">
      <c r="A18" s="454" t="s">
        <v>625</v>
      </c>
      <c r="B18" s="454"/>
      <c r="C18" s="454"/>
      <c r="D18" s="454"/>
      <c r="E18" s="454"/>
      <c r="F18" s="454"/>
      <c r="G18" s="454"/>
      <c r="H18" s="472" t="s">
        <v>626</v>
      </c>
      <c r="I18" s="472"/>
      <c r="J18" s="472"/>
      <c r="K18" s="472"/>
      <c r="L18" s="472"/>
      <c r="M18" s="472"/>
      <c r="N18" s="472"/>
    </row>
  </sheetData>
  <mergeCells count="12">
    <mergeCell ref="A18:G18"/>
    <mergeCell ref="H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topLeftCell="A4" zoomScaleNormal="100" zoomScaleSheetLayoutView="100" workbookViewId="0">
      <selection activeCell="G25" sqref="G25"/>
    </sheetView>
  </sheetViews>
  <sheetFormatPr defaultColWidth="9.140625" defaultRowHeight="20.100000000000001" customHeight="1"/>
  <cols>
    <col min="1" max="1" width="23.42578125" style="183" customWidth="1"/>
    <col min="2" max="3" width="10.140625" style="183" customWidth="1"/>
    <col min="4" max="4" width="10" style="183" customWidth="1"/>
    <col min="5" max="5" width="9.28515625" style="183" customWidth="1"/>
    <col min="6" max="6" width="9.5703125" style="183" customWidth="1"/>
    <col min="7" max="7" width="8.7109375" style="183" customWidth="1"/>
    <col min="8" max="8" width="8.85546875" style="183" customWidth="1"/>
    <col min="9" max="10" width="8.7109375" style="183" customWidth="1"/>
    <col min="11" max="11" width="25.7109375" style="183" customWidth="1"/>
    <col min="12" max="12" width="9.140625" style="25"/>
    <col min="13" max="57" width="9.140625" style="26"/>
    <col min="58" max="16384" width="9.140625" style="12"/>
  </cols>
  <sheetData>
    <row r="1" spans="1:57" s="176" customFormat="1" ht="40.5" customHeight="1">
      <c r="A1" s="458" t="s">
        <v>493</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176" customFormat="1" ht="18">
      <c r="A2" s="441">
        <v>2020</v>
      </c>
      <c r="B2" s="441"/>
      <c r="C2" s="441"/>
      <c r="D2" s="441"/>
      <c r="E2" s="441"/>
      <c r="F2" s="441"/>
      <c r="G2" s="441"/>
      <c r="H2" s="441"/>
      <c r="I2" s="441"/>
      <c r="J2" s="441"/>
      <c r="K2" s="441"/>
      <c r="L2" s="2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row>
    <row r="3" spans="1:57" s="176" customFormat="1" ht="52.5" customHeight="1">
      <c r="A3" s="393" t="s">
        <v>582</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8" customHeight="1">
      <c r="A4" s="394">
        <v>2020</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5">
      <c r="A5" s="94" t="s">
        <v>431</v>
      </c>
      <c r="B5" s="95"/>
      <c r="C5" s="95"/>
      <c r="D5" s="95"/>
      <c r="E5" s="95"/>
      <c r="F5" s="95"/>
      <c r="G5" s="95"/>
      <c r="H5" s="95"/>
      <c r="I5" s="95"/>
      <c r="J5" s="95"/>
      <c r="K5" s="96" t="s">
        <v>430</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c r="A6" s="459" t="s">
        <v>170</v>
      </c>
      <c r="B6" s="465" t="s">
        <v>204</v>
      </c>
      <c r="C6" s="465"/>
      <c r="D6" s="465"/>
      <c r="E6" s="465"/>
      <c r="F6" s="465"/>
      <c r="G6" s="465"/>
      <c r="H6" s="465"/>
      <c r="I6" s="465"/>
      <c r="J6" s="465"/>
      <c r="K6" s="461" t="s">
        <v>459</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c r="A7" s="464"/>
      <c r="B7" s="397" t="s">
        <v>476</v>
      </c>
      <c r="C7" s="397"/>
      <c r="D7" s="397"/>
      <c r="E7" s="397" t="s">
        <v>482</v>
      </c>
      <c r="F7" s="397"/>
      <c r="G7" s="397"/>
      <c r="H7" s="399" t="s">
        <v>483</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7" customHeight="1">
      <c r="A8" s="460"/>
      <c r="B8" s="277" t="s">
        <v>532</v>
      </c>
      <c r="C8" s="277" t="s">
        <v>531</v>
      </c>
      <c r="D8" s="277" t="s">
        <v>530</v>
      </c>
      <c r="E8" s="277" t="s">
        <v>532</v>
      </c>
      <c r="F8" s="277" t="s">
        <v>531</v>
      </c>
      <c r="G8" s="277" t="s">
        <v>530</v>
      </c>
      <c r="H8" s="277" t="s">
        <v>532</v>
      </c>
      <c r="I8" s="277" t="s">
        <v>531</v>
      </c>
      <c r="J8" s="277" t="s">
        <v>530</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3.25" customHeight="1" thickBot="1">
      <c r="A9" s="79" t="s">
        <v>323</v>
      </c>
      <c r="B9" s="97">
        <v>1400</v>
      </c>
      <c r="C9" s="97">
        <v>1597</v>
      </c>
      <c r="D9" s="50">
        <f t="shared" ref="D9:D17" si="0">B9+C9</f>
        <v>2997</v>
      </c>
      <c r="E9" s="97">
        <v>2416</v>
      </c>
      <c r="F9" s="97">
        <v>1869</v>
      </c>
      <c r="G9" s="50">
        <f t="shared" ref="G9:G17" si="1">E9+F9</f>
        <v>4285</v>
      </c>
      <c r="H9" s="50">
        <f t="shared" ref="H9:I17" si="2">(B9+E9)</f>
        <v>3816</v>
      </c>
      <c r="I9" s="50">
        <f t="shared" si="2"/>
        <v>3466</v>
      </c>
      <c r="J9" s="50">
        <f>SUM(H9:I9)</f>
        <v>7282</v>
      </c>
      <c r="K9" s="246" t="s">
        <v>171</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3.25" customHeight="1" thickBot="1">
      <c r="A10" s="80" t="s">
        <v>324</v>
      </c>
      <c r="B10" s="98">
        <v>95</v>
      </c>
      <c r="C10" s="98">
        <v>44</v>
      </c>
      <c r="D10" s="152">
        <f t="shared" si="0"/>
        <v>139</v>
      </c>
      <c r="E10" s="98">
        <v>70</v>
      </c>
      <c r="F10" s="98">
        <v>50</v>
      </c>
      <c r="G10" s="152">
        <f t="shared" si="1"/>
        <v>120</v>
      </c>
      <c r="H10" s="281">
        <f t="shared" si="2"/>
        <v>165</v>
      </c>
      <c r="I10" s="281">
        <f t="shared" si="2"/>
        <v>94</v>
      </c>
      <c r="J10" s="281">
        <f t="shared" ref="J10:J17" si="3">SUM(H10:I10)</f>
        <v>259</v>
      </c>
      <c r="K10" s="249" t="s">
        <v>19</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3.25" customHeight="1" thickBot="1">
      <c r="A11" s="81" t="s">
        <v>325</v>
      </c>
      <c r="B11" s="99">
        <v>3</v>
      </c>
      <c r="C11" s="99">
        <v>2</v>
      </c>
      <c r="D11" s="50">
        <f t="shared" si="0"/>
        <v>5</v>
      </c>
      <c r="E11" s="99">
        <v>5</v>
      </c>
      <c r="F11" s="99">
        <v>3</v>
      </c>
      <c r="G11" s="50">
        <f t="shared" si="1"/>
        <v>8</v>
      </c>
      <c r="H11" s="51">
        <f t="shared" si="2"/>
        <v>8</v>
      </c>
      <c r="I11" s="51">
        <f t="shared" si="2"/>
        <v>5</v>
      </c>
      <c r="J11" s="51">
        <f t="shared" si="3"/>
        <v>13</v>
      </c>
      <c r="K11" s="248" t="s">
        <v>20</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3.25" customHeight="1" thickBot="1">
      <c r="A12" s="80" t="s">
        <v>326</v>
      </c>
      <c r="B12" s="98">
        <v>25</v>
      </c>
      <c r="C12" s="98">
        <v>35</v>
      </c>
      <c r="D12" s="152">
        <f t="shared" si="0"/>
        <v>60</v>
      </c>
      <c r="E12" s="98">
        <v>94</v>
      </c>
      <c r="F12" s="98">
        <v>87</v>
      </c>
      <c r="G12" s="152">
        <f t="shared" si="1"/>
        <v>181</v>
      </c>
      <c r="H12" s="281">
        <f t="shared" si="2"/>
        <v>119</v>
      </c>
      <c r="I12" s="281">
        <f t="shared" si="2"/>
        <v>122</v>
      </c>
      <c r="J12" s="281">
        <f t="shared" si="3"/>
        <v>241</v>
      </c>
      <c r="K12" s="249" t="s">
        <v>21</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3.25" customHeight="1" thickBot="1">
      <c r="A13" s="81" t="s">
        <v>371</v>
      </c>
      <c r="B13" s="99">
        <v>190</v>
      </c>
      <c r="C13" s="99">
        <v>182</v>
      </c>
      <c r="D13" s="50">
        <f t="shared" si="0"/>
        <v>372</v>
      </c>
      <c r="E13" s="99">
        <v>567</v>
      </c>
      <c r="F13" s="99">
        <v>254</v>
      </c>
      <c r="G13" s="50">
        <f t="shared" si="1"/>
        <v>821</v>
      </c>
      <c r="H13" s="51">
        <f t="shared" si="2"/>
        <v>757</v>
      </c>
      <c r="I13" s="51">
        <f t="shared" si="2"/>
        <v>436</v>
      </c>
      <c r="J13" s="51">
        <f t="shared" si="3"/>
        <v>1193</v>
      </c>
      <c r="K13" s="248" t="s">
        <v>172</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3.25" customHeight="1" thickBot="1">
      <c r="A14" s="80" t="s">
        <v>372</v>
      </c>
      <c r="B14" s="98">
        <v>185</v>
      </c>
      <c r="C14" s="98">
        <v>175</v>
      </c>
      <c r="D14" s="152">
        <f t="shared" si="0"/>
        <v>360</v>
      </c>
      <c r="E14" s="98">
        <v>106</v>
      </c>
      <c r="F14" s="98">
        <v>187</v>
      </c>
      <c r="G14" s="152">
        <f t="shared" si="1"/>
        <v>293</v>
      </c>
      <c r="H14" s="281">
        <f t="shared" si="2"/>
        <v>291</v>
      </c>
      <c r="I14" s="281">
        <f t="shared" si="2"/>
        <v>362</v>
      </c>
      <c r="J14" s="281">
        <f t="shared" si="3"/>
        <v>653</v>
      </c>
      <c r="K14" s="249" t="s">
        <v>373</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3.25" customHeight="1" thickBot="1">
      <c r="A15" s="81" t="s">
        <v>327</v>
      </c>
      <c r="B15" s="99">
        <v>155</v>
      </c>
      <c r="C15" s="99">
        <v>220</v>
      </c>
      <c r="D15" s="50">
        <f t="shared" si="0"/>
        <v>375</v>
      </c>
      <c r="E15" s="99">
        <v>430</v>
      </c>
      <c r="F15" s="99">
        <v>300</v>
      </c>
      <c r="G15" s="50">
        <f t="shared" si="1"/>
        <v>730</v>
      </c>
      <c r="H15" s="51">
        <f t="shared" si="2"/>
        <v>585</v>
      </c>
      <c r="I15" s="51">
        <f t="shared" si="2"/>
        <v>520</v>
      </c>
      <c r="J15" s="51">
        <f t="shared" si="3"/>
        <v>1105</v>
      </c>
      <c r="K15" s="248" t="s">
        <v>22</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3.25" customHeight="1" thickBot="1">
      <c r="A16" s="80" t="s">
        <v>328</v>
      </c>
      <c r="B16" s="98">
        <v>312</v>
      </c>
      <c r="C16" s="98">
        <v>300</v>
      </c>
      <c r="D16" s="152">
        <f t="shared" si="0"/>
        <v>612</v>
      </c>
      <c r="E16" s="98">
        <v>140</v>
      </c>
      <c r="F16" s="98">
        <v>260</v>
      </c>
      <c r="G16" s="152">
        <f t="shared" si="1"/>
        <v>400</v>
      </c>
      <c r="H16" s="281">
        <f t="shared" si="2"/>
        <v>452</v>
      </c>
      <c r="I16" s="281">
        <f t="shared" si="2"/>
        <v>560</v>
      </c>
      <c r="J16" s="281">
        <f t="shared" si="3"/>
        <v>1012</v>
      </c>
      <c r="K16" s="249" t="s">
        <v>23</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1" customFormat="1" ht="23.25" customHeight="1">
      <c r="A17" s="202" t="s">
        <v>379</v>
      </c>
      <c r="B17" s="302">
        <v>65</v>
      </c>
      <c r="C17" s="302">
        <v>64</v>
      </c>
      <c r="D17" s="195">
        <f t="shared" si="0"/>
        <v>129</v>
      </c>
      <c r="E17" s="302">
        <v>315</v>
      </c>
      <c r="F17" s="302">
        <v>82</v>
      </c>
      <c r="G17" s="195">
        <f t="shared" si="1"/>
        <v>397</v>
      </c>
      <c r="H17" s="195">
        <f t="shared" si="2"/>
        <v>380</v>
      </c>
      <c r="I17" s="195">
        <f t="shared" si="2"/>
        <v>146</v>
      </c>
      <c r="J17" s="195">
        <f t="shared" si="3"/>
        <v>526</v>
      </c>
      <c r="K17" s="254" t="s">
        <v>380</v>
      </c>
      <c r="L17" s="25"/>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row>
    <row r="18" spans="1:57" ht="22.5" customHeight="1">
      <c r="A18" s="292" t="s">
        <v>33</v>
      </c>
      <c r="B18" s="188">
        <f>SUM(B9:B17)</f>
        <v>2430</v>
      </c>
      <c r="C18" s="188">
        <f t="shared" ref="C18:J18" si="4">SUM(C9:C17)</f>
        <v>2619</v>
      </c>
      <c r="D18" s="43">
        <f t="shared" ref="D18" si="5">B18+C18</f>
        <v>5049</v>
      </c>
      <c r="E18" s="188">
        <f t="shared" si="4"/>
        <v>4143</v>
      </c>
      <c r="F18" s="188">
        <f t="shared" si="4"/>
        <v>3092</v>
      </c>
      <c r="G18" s="43">
        <f t="shared" ref="G18" si="6">E18+F18</f>
        <v>7235</v>
      </c>
      <c r="H18" s="188">
        <f t="shared" si="4"/>
        <v>6573</v>
      </c>
      <c r="I18" s="188">
        <f t="shared" si="4"/>
        <v>5711</v>
      </c>
      <c r="J18" s="188">
        <f t="shared" si="4"/>
        <v>12284</v>
      </c>
      <c r="K18" s="293" t="s">
        <v>34</v>
      </c>
    </row>
    <row r="19" spans="1:57" ht="27" customHeight="1">
      <c r="A19" s="473" t="s">
        <v>627</v>
      </c>
      <c r="B19" s="473"/>
      <c r="C19" s="473"/>
      <c r="D19" s="473"/>
      <c r="E19" s="473"/>
      <c r="F19" s="455" t="s">
        <v>626</v>
      </c>
      <c r="G19" s="455"/>
      <c r="H19" s="455"/>
      <c r="I19" s="455"/>
      <c r="J19" s="455"/>
      <c r="K19" s="455"/>
    </row>
    <row r="22" spans="1:57" ht="20.100000000000001" customHeight="1">
      <c r="B22" s="190"/>
      <c r="C22" s="190"/>
      <c r="D22" s="190"/>
      <c r="E22" s="190"/>
      <c r="F22" s="190"/>
      <c r="G22" s="190"/>
      <c r="H22" s="190"/>
      <c r="I22" s="190"/>
      <c r="J22" s="190"/>
    </row>
    <row r="23" spans="1:57" ht="20.100000000000001" customHeight="1">
      <c r="B23" s="190"/>
      <c r="C23" s="190"/>
      <c r="D23" s="190"/>
      <c r="E23" s="190"/>
      <c r="F23" s="190"/>
      <c r="G23" s="190"/>
      <c r="H23" s="190"/>
      <c r="I23" s="190"/>
      <c r="J23" s="190"/>
    </row>
    <row r="24" spans="1:57" ht="20.100000000000001" customHeight="1">
      <c r="B24" s="190"/>
      <c r="C24" s="190"/>
      <c r="D24" s="190"/>
      <c r="E24" s="190"/>
      <c r="F24" s="190"/>
      <c r="G24" s="190"/>
      <c r="H24" s="190"/>
      <c r="I24" s="190"/>
      <c r="J24" s="190"/>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5"/>
  <sheetViews>
    <sheetView rightToLeft="1" view="pageBreakPreview" topLeftCell="A7" zoomScaleNormal="100" zoomScaleSheetLayoutView="100" workbookViewId="0">
      <selection activeCell="C19" sqref="C19"/>
    </sheetView>
  </sheetViews>
  <sheetFormatPr defaultColWidth="9.140625" defaultRowHeight="20.100000000000001" customHeight="1"/>
  <cols>
    <col min="1" max="1" width="21.5703125" style="183" customWidth="1"/>
    <col min="2" max="13" width="7.85546875" style="183" customWidth="1"/>
    <col min="14" max="14" width="23" style="183" customWidth="1"/>
    <col min="15" max="59" width="9.140625" style="26"/>
    <col min="60" max="16384" width="9.140625" style="12"/>
  </cols>
  <sheetData>
    <row r="1" spans="1:59" s="176" customFormat="1" ht="41.25" customHeight="1">
      <c r="A1" s="458" t="s">
        <v>610</v>
      </c>
      <c r="B1" s="392"/>
      <c r="C1" s="392"/>
      <c r="D1" s="392"/>
      <c r="E1" s="392"/>
      <c r="F1" s="392"/>
      <c r="G1" s="392"/>
      <c r="H1" s="392"/>
      <c r="I1" s="392"/>
      <c r="J1" s="392"/>
      <c r="K1" s="392"/>
      <c r="L1" s="392"/>
      <c r="M1" s="392"/>
      <c r="N1" s="392"/>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row>
    <row r="2" spans="1:59" s="176" customFormat="1" ht="12.75" customHeight="1">
      <c r="A2" s="441" t="s">
        <v>616</v>
      </c>
      <c r="B2" s="441"/>
      <c r="C2" s="441"/>
      <c r="D2" s="441"/>
      <c r="E2" s="441"/>
      <c r="F2" s="441"/>
      <c r="G2" s="441"/>
      <c r="H2" s="441"/>
      <c r="I2" s="441"/>
      <c r="J2" s="441"/>
      <c r="K2" s="441"/>
      <c r="L2" s="441"/>
      <c r="M2" s="441"/>
      <c r="N2" s="441"/>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row>
    <row r="3" spans="1:59" s="176" customFormat="1" ht="36" customHeight="1">
      <c r="A3" s="393" t="s">
        <v>609</v>
      </c>
      <c r="B3" s="394"/>
      <c r="C3" s="394"/>
      <c r="D3" s="394"/>
      <c r="E3" s="394"/>
      <c r="F3" s="394"/>
      <c r="G3" s="394"/>
      <c r="H3" s="394"/>
      <c r="I3" s="394"/>
      <c r="J3" s="394"/>
      <c r="K3" s="394"/>
      <c r="L3" s="394"/>
      <c r="M3" s="394"/>
      <c r="N3" s="394"/>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row>
    <row r="4" spans="1:59" s="176" customFormat="1" ht="14.25" customHeight="1">
      <c r="A4" s="394" t="s">
        <v>617</v>
      </c>
      <c r="B4" s="394"/>
      <c r="C4" s="394"/>
      <c r="D4" s="394"/>
      <c r="E4" s="394"/>
      <c r="F4" s="394"/>
      <c r="G4" s="394"/>
      <c r="H4" s="394"/>
      <c r="I4" s="394"/>
      <c r="J4" s="394"/>
      <c r="K4" s="394"/>
      <c r="L4" s="394"/>
      <c r="M4" s="394"/>
      <c r="N4" s="394"/>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row>
    <row r="5" spans="1:59" s="179" customFormat="1" ht="12.75" customHeight="1">
      <c r="A5" s="94" t="s">
        <v>450</v>
      </c>
      <c r="B5" s="95"/>
      <c r="C5" s="95"/>
      <c r="D5" s="95"/>
      <c r="E5" s="95"/>
      <c r="F5" s="95"/>
      <c r="G5" s="95"/>
      <c r="H5" s="95"/>
      <c r="I5" s="95"/>
      <c r="J5" s="95"/>
      <c r="K5" s="95"/>
      <c r="L5" s="95"/>
      <c r="M5" s="95"/>
      <c r="N5" s="96" t="s">
        <v>451</v>
      </c>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row>
    <row r="6" spans="1:59" s="16" customFormat="1" ht="23.25" customHeight="1" thickBot="1">
      <c r="A6" s="459" t="s">
        <v>215</v>
      </c>
      <c r="B6" s="438">
        <v>2017</v>
      </c>
      <c r="C6" s="439"/>
      <c r="D6" s="440"/>
      <c r="E6" s="438">
        <v>2018</v>
      </c>
      <c r="F6" s="439"/>
      <c r="G6" s="440"/>
      <c r="H6" s="456">
        <v>2019</v>
      </c>
      <c r="I6" s="456"/>
      <c r="J6" s="457"/>
      <c r="K6" s="456">
        <v>2020</v>
      </c>
      <c r="L6" s="456"/>
      <c r="M6" s="457"/>
      <c r="N6" s="461" t="s">
        <v>173</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s="27" customFormat="1" ht="27"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row>
    <row r="8" spans="1:59" s="30" customFormat="1" ht="21" customHeight="1" thickBot="1">
      <c r="A8" s="79" t="s">
        <v>340</v>
      </c>
      <c r="B8" s="191">
        <v>49</v>
      </c>
      <c r="C8" s="191">
        <v>24</v>
      </c>
      <c r="D8" s="50">
        <f>B8+C8</f>
        <v>73</v>
      </c>
      <c r="E8" s="184">
        <v>27</v>
      </c>
      <c r="F8" s="184">
        <v>14</v>
      </c>
      <c r="G8" s="50">
        <f>E8+F8</f>
        <v>41</v>
      </c>
      <c r="H8" s="184">
        <v>49</v>
      </c>
      <c r="I8" s="184">
        <v>20</v>
      </c>
      <c r="J8" s="50">
        <f>H8+I8</f>
        <v>69</v>
      </c>
      <c r="K8" s="184">
        <v>101</v>
      </c>
      <c r="L8" s="184">
        <v>40</v>
      </c>
      <c r="M8" s="50">
        <f>K8+L8</f>
        <v>141</v>
      </c>
      <c r="N8" s="246" t="s">
        <v>389</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s="27" customFormat="1" ht="21" customHeight="1" thickBot="1">
      <c r="A9" s="80" t="s">
        <v>390</v>
      </c>
      <c r="B9" s="192">
        <v>34</v>
      </c>
      <c r="C9" s="192">
        <v>20</v>
      </c>
      <c r="D9" s="152">
        <f t="shared" ref="D9:D24" si="0">B9+C9</f>
        <v>54</v>
      </c>
      <c r="E9" s="156">
        <v>37</v>
      </c>
      <c r="F9" s="156">
        <v>24</v>
      </c>
      <c r="G9" s="152">
        <f t="shared" ref="G9:G24" si="1">E9+F9</f>
        <v>61</v>
      </c>
      <c r="H9" s="156">
        <v>54</v>
      </c>
      <c r="I9" s="156">
        <v>56</v>
      </c>
      <c r="J9" s="152">
        <f t="shared" ref="J9:J24" si="2">H9+I9</f>
        <v>110</v>
      </c>
      <c r="K9" s="156">
        <v>85</v>
      </c>
      <c r="L9" s="156">
        <v>58</v>
      </c>
      <c r="M9" s="152">
        <f t="shared" ref="M9:M24" si="3">K9+L9</f>
        <v>143</v>
      </c>
      <c r="N9" s="249" t="s">
        <v>508</v>
      </c>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row>
    <row r="10" spans="1:59" s="30" customFormat="1" ht="21" customHeight="1" thickBot="1">
      <c r="A10" s="81" t="s">
        <v>391</v>
      </c>
      <c r="B10" s="193">
        <v>3</v>
      </c>
      <c r="C10" s="193">
        <v>1</v>
      </c>
      <c r="D10" s="50">
        <f t="shared" si="0"/>
        <v>4</v>
      </c>
      <c r="E10" s="184">
        <v>2</v>
      </c>
      <c r="F10" s="184">
        <v>0</v>
      </c>
      <c r="G10" s="50">
        <f t="shared" si="1"/>
        <v>2</v>
      </c>
      <c r="H10" s="184">
        <v>8</v>
      </c>
      <c r="I10" s="184">
        <v>5</v>
      </c>
      <c r="J10" s="50">
        <f t="shared" si="2"/>
        <v>13</v>
      </c>
      <c r="K10" s="184">
        <v>12</v>
      </c>
      <c r="L10" s="184">
        <v>5</v>
      </c>
      <c r="M10" s="50">
        <f t="shared" si="3"/>
        <v>17</v>
      </c>
      <c r="N10" s="248" t="s">
        <v>509</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s="27" customFormat="1" ht="24.75" customHeight="1" thickBot="1">
      <c r="A11" s="80" t="s">
        <v>392</v>
      </c>
      <c r="B11" s="192">
        <v>39</v>
      </c>
      <c r="C11" s="192">
        <v>40</v>
      </c>
      <c r="D11" s="152">
        <f t="shared" si="0"/>
        <v>79</v>
      </c>
      <c r="E11" s="156">
        <v>39</v>
      </c>
      <c r="F11" s="156">
        <v>40</v>
      </c>
      <c r="G11" s="152">
        <f t="shared" si="1"/>
        <v>79</v>
      </c>
      <c r="H11" s="156">
        <v>23</v>
      </c>
      <c r="I11" s="156">
        <v>17</v>
      </c>
      <c r="J11" s="152">
        <f t="shared" si="2"/>
        <v>40</v>
      </c>
      <c r="K11" s="156">
        <v>70</v>
      </c>
      <c r="L11" s="156">
        <v>63</v>
      </c>
      <c r="M11" s="152">
        <f t="shared" si="3"/>
        <v>133</v>
      </c>
      <c r="N11" s="249" t="s">
        <v>535</v>
      </c>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row>
    <row r="12" spans="1:59" s="30" customFormat="1" ht="24.75" customHeight="1" thickBot="1">
      <c r="A12" s="81" t="s">
        <v>393</v>
      </c>
      <c r="B12" s="193">
        <v>3</v>
      </c>
      <c r="C12" s="193">
        <v>3</v>
      </c>
      <c r="D12" s="50">
        <f t="shared" si="0"/>
        <v>6</v>
      </c>
      <c r="E12" s="184">
        <v>2</v>
      </c>
      <c r="F12" s="184">
        <v>5</v>
      </c>
      <c r="G12" s="50">
        <f t="shared" si="1"/>
        <v>7</v>
      </c>
      <c r="H12" s="184">
        <v>5</v>
      </c>
      <c r="I12" s="184">
        <v>2</v>
      </c>
      <c r="J12" s="50">
        <f t="shared" si="2"/>
        <v>7</v>
      </c>
      <c r="K12" s="184">
        <v>6</v>
      </c>
      <c r="L12" s="184">
        <v>5</v>
      </c>
      <c r="M12" s="50">
        <f t="shared" si="3"/>
        <v>11</v>
      </c>
      <c r="N12" s="248" t="s">
        <v>536</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spans="1:59" s="27" customFormat="1" ht="21" customHeight="1" thickBot="1">
      <c r="A13" s="80" t="s">
        <v>394</v>
      </c>
      <c r="B13" s="192">
        <v>36</v>
      </c>
      <c r="C13" s="192">
        <v>24</v>
      </c>
      <c r="D13" s="152">
        <f t="shared" si="0"/>
        <v>60</v>
      </c>
      <c r="E13" s="156">
        <v>31</v>
      </c>
      <c r="F13" s="156">
        <v>42</v>
      </c>
      <c r="G13" s="152">
        <f t="shared" si="1"/>
        <v>73</v>
      </c>
      <c r="H13" s="156">
        <v>13</v>
      </c>
      <c r="I13" s="156">
        <v>19</v>
      </c>
      <c r="J13" s="152">
        <f t="shared" si="2"/>
        <v>32</v>
      </c>
      <c r="K13" s="156">
        <v>28</v>
      </c>
      <c r="L13" s="156">
        <v>49</v>
      </c>
      <c r="M13" s="152">
        <f t="shared" si="3"/>
        <v>77</v>
      </c>
      <c r="N13" s="249" t="s">
        <v>537</v>
      </c>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row>
    <row r="14" spans="1:59" s="30" customFormat="1" ht="21" customHeight="1" thickBot="1">
      <c r="A14" s="81" t="s">
        <v>395</v>
      </c>
      <c r="B14" s="193">
        <v>0</v>
      </c>
      <c r="C14" s="193">
        <v>3</v>
      </c>
      <c r="D14" s="50">
        <f t="shared" si="0"/>
        <v>3</v>
      </c>
      <c r="E14" s="184">
        <v>0</v>
      </c>
      <c r="F14" s="184">
        <v>2</v>
      </c>
      <c r="G14" s="50">
        <f t="shared" si="1"/>
        <v>2</v>
      </c>
      <c r="H14" s="184">
        <v>3</v>
      </c>
      <c r="I14" s="184">
        <v>2</v>
      </c>
      <c r="J14" s="50">
        <f t="shared" si="2"/>
        <v>5</v>
      </c>
      <c r="K14" s="184">
        <v>3</v>
      </c>
      <c r="L14" s="184">
        <v>4</v>
      </c>
      <c r="M14" s="50">
        <f t="shared" si="3"/>
        <v>7</v>
      </c>
      <c r="N14" s="248" t="s">
        <v>538</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1:59" s="30" customFormat="1" ht="21" customHeight="1" thickBot="1">
      <c r="A15" s="80" t="s">
        <v>396</v>
      </c>
      <c r="B15" s="192">
        <v>20</v>
      </c>
      <c r="C15" s="192">
        <v>6</v>
      </c>
      <c r="D15" s="152">
        <f t="shared" si="0"/>
        <v>26</v>
      </c>
      <c r="E15" s="156">
        <v>20</v>
      </c>
      <c r="F15" s="156">
        <v>6</v>
      </c>
      <c r="G15" s="152">
        <f t="shared" si="1"/>
        <v>26</v>
      </c>
      <c r="H15" s="156">
        <v>9</v>
      </c>
      <c r="I15" s="156">
        <v>3</v>
      </c>
      <c r="J15" s="152">
        <f t="shared" si="2"/>
        <v>12</v>
      </c>
      <c r="K15" s="156">
        <v>21</v>
      </c>
      <c r="L15" s="156">
        <v>8</v>
      </c>
      <c r="M15" s="152">
        <f t="shared" si="3"/>
        <v>29</v>
      </c>
      <c r="N15" s="249" t="s">
        <v>510</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spans="1:59" s="27" customFormat="1" ht="21" customHeight="1" thickBot="1">
      <c r="A16" s="81" t="s">
        <v>500</v>
      </c>
      <c r="B16" s="193">
        <v>9</v>
      </c>
      <c r="C16" s="193">
        <v>0</v>
      </c>
      <c r="D16" s="50">
        <f t="shared" si="0"/>
        <v>9</v>
      </c>
      <c r="E16" s="184">
        <v>9</v>
      </c>
      <c r="F16" s="184">
        <v>0</v>
      </c>
      <c r="G16" s="50">
        <f t="shared" si="1"/>
        <v>9</v>
      </c>
      <c r="H16" s="184">
        <v>10</v>
      </c>
      <c r="I16" s="184">
        <v>2</v>
      </c>
      <c r="J16" s="50">
        <f t="shared" si="2"/>
        <v>12</v>
      </c>
      <c r="K16" s="184">
        <v>22</v>
      </c>
      <c r="L16" s="184">
        <v>5</v>
      </c>
      <c r="M16" s="50">
        <f t="shared" si="3"/>
        <v>27</v>
      </c>
      <c r="N16" s="248" t="s">
        <v>534</v>
      </c>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spans="1:59" s="30" customFormat="1" ht="21" customHeight="1" thickBot="1">
      <c r="A17" s="80" t="s">
        <v>501</v>
      </c>
      <c r="B17" s="192">
        <v>8</v>
      </c>
      <c r="C17" s="192">
        <v>2</v>
      </c>
      <c r="D17" s="152">
        <f t="shared" si="0"/>
        <v>10</v>
      </c>
      <c r="E17" s="156">
        <v>6</v>
      </c>
      <c r="F17" s="156">
        <v>1</v>
      </c>
      <c r="G17" s="152">
        <f t="shared" si="1"/>
        <v>7</v>
      </c>
      <c r="H17" s="156">
        <v>5</v>
      </c>
      <c r="I17" s="156">
        <v>0</v>
      </c>
      <c r="J17" s="152">
        <f t="shared" si="2"/>
        <v>5</v>
      </c>
      <c r="K17" s="156">
        <v>6</v>
      </c>
      <c r="L17" s="156">
        <v>0</v>
      </c>
      <c r="M17" s="152">
        <f t="shared" si="3"/>
        <v>6</v>
      </c>
      <c r="N17" s="249" t="s">
        <v>511</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spans="1:59" s="27" customFormat="1" ht="24.75" customHeight="1" thickBot="1">
      <c r="A18" s="81" t="s">
        <v>397</v>
      </c>
      <c r="B18" s="193">
        <v>0</v>
      </c>
      <c r="C18" s="193">
        <v>0</v>
      </c>
      <c r="D18" s="50">
        <f t="shared" si="0"/>
        <v>0</v>
      </c>
      <c r="E18" s="184">
        <v>0</v>
      </c>
      <c r="F18" s="184">
        <v>6</v>
      </c>
      <c r="G18" s="50">
        <f t="shared" si="1"/>
        <v>6</v>
      </c>
      <c r="H18" s="184">
        <v>2</v>
      </c>
      <c r="I18" s="184">
        <v>0</v>
      </c>
      <c r="J18" s="50">
        <f t="shared" si="2"/>
        <v>2</v>
      </c>
      <c r="K18" s="184">
        <v>2</v>
      </c>
      <c r="L18" s="184">
        <v>0</v>
      </c>
      <c r="M18" s="50">
        <f t="shared" si="3"/>
        <v>2</v>
      </c>
      <c r="N18" s="248" t="s">
        <v>512</v>
      </c>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spans="1:59" s="27" customFormat="1" ht="21" customHeight="1" thickBot="1">
      <c r="A19" s="80" t="s">
        <v>502</v>
      </c>
      <c r="B19" s="192">
        <v>1</v>
      </c>
      <c r="C19" s="192">
        <v>6</v>
      </c>
      <c r="D19" s="152">
        <f t="shared" si="0"/>
        <v>7</v>
      </c>
      <c r="E19" s="156">
        <v>1</v>
      </c>
      <c r="F19" s="156">
        <v>4</v>
      </c>
      <c r="G19" s="152">
        <f t="shared" si="1"/>
        <v>5</v>
      </c>
      <c r="H19" s="156">
        <v>3</v>
      </c>
      <c r="I19" s="156">
        <v>0</v>
      </c>
      <c r="J19" s="152">
        <f t="shared" si="2"/>
        <v>3</v>
      </c>
      <c r="K19" s="156">
        <v>3</v>
      </c>
      <c r="L19" s="156">
        <v>0</v>
      </c>
      <c r="M19" s="152">
        <f t="shared" si="3"/>
        <v>3</v>
      </c>
      <c r="N19" s="249" t="s">
        <v>513</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row>
    <row r="20" spans="1:59" s="30" customFormat="1" ht="21" customHeight="1" thickBot="1">
      <c r="A20" s="81" t="s">
        <v>398</v>
      </c>
      <c r="B20" s="193">
        <v>239</v>
      </c>
      <c r="C20" s="193">
        <v>739</v>
      </c>
      <c r="D20" s="50">
        <f t="shared" si="0"/>
        <v>978</v>
      </c>
      <c r="E20" s="184">
        <v>254</v>
      </c>
      <c r="F20" s="184">
        <v>736</v>
      </c>
      <c r="G20" s="50">
        <f t="shared" si="1"/>
        <v>990</v>
      </c>
      <c r="H20" s="184">
        <v>343</v>
      </c>
      <c r="I20" s="184">
        <v>981</v>
      </c>
      <c r="J20" s="50">
        <f t="shared" si="2"/>
        <v>1324</v>
      </c>
      <c r="K20" s="184">
        <v>343</v>
      </c>
      <c r="L20" s="184">
        <v>997</v>
      </c>
      <c r="M20" s="50">
        <f t="shared" si="3"/>
        <v>1340</v>
      </c>
      <c r="N20" s="248" t="s">
        <v>399</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spans="1:59" s="30" customFormat="1" ht="24.75" customHeight="1" thickBot="1">
      <c r="A21" s="80" t="s">
        <v>507</v>
      </c>
      <c r="B21" s="192">
        <v>8</v>
      </c>
      <c r="C21" s="192">
        <v>11</v>
      </c>
      <c r="D21" s="152">
        <f t="shared" si="0"/>
        <v>19</v>
      </c>
      <c r="E21" s="156">
        <v>8</v>
      </c>
      <c r="F21" s="156">
        <v>11</v>
      </c>
      <c r="G21" s="152">
        <f t="shared" si="1"/>
        <v>19</v>
      </c>
      <c r="H21" s="156">
        <v>19</v>
      </c>
      <c r="I21" s="156">
        <v>21</v>
      </c>
      <c r="J21" s="152">
        <f t="shared" si="2"/>
        <v>40</v>
      </c>
      <c r="K21" s="156">
        <v>34</v>
      </c>
      <c r="L21" s="156">
        <v>29</v>
      </c>
      <c r="M21" s="152">
        <f t="shared" si="3"/>
        <v>63</v>
      </c>
      <c r="N21" s="249" t="s">
        <v>539</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spans="1:59" s="27" customFormat="1" ht="21" customHeight="1" thickBot="1">
      <c r="A22" s="81" t="s">
        <v>400</v>
      </c>
      <c r="B22" s="193">
        <v>1</v>
      </c>
      <c r="C22" s="193">
        <v>25</v>
      </c>
      <c r="D22" s="50">
        <f t="shared" si="0"/>
        <v>26</v>
      </c>
      <c r="E22" s="184">
        <v>15</v>
      </c>
      <c r="F22" s="184">
        <v>33</v>
      </c>
      <c r="G22" s="50">
        <f t="shared" si="1"/>
        <v>48</v>
      </c>
      <c r="H22" s="184">
        <v>25</v>
      </c>
      <c r="I22" s="184">
        <v>135</v>
      </c>
      <c r="J22" s="50">
        <f t="shared" si="2"/>
        <v>160</v>
      </c>
      <c r="K22" s="184">
        <v>27</v>
      </c>
      <c r="L22" s="184">
        <v>156</v>
      </c>
      <c r="M22" s="50">
        <f t="shared" si="3"/>
        <v>183</v>
      </c>
      <c r="N22" s="248" t="s">
        <v>174</v>
      </c>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row>
    <row r="23" spans="1:59" s="27" customFormat="1" ht="21" customHeight="1" thickBot="1">
      <c r="A23" s="129" t="s">
        <v>401</v>
      </c>
      <c r="B23" s="320">
        <v>62</v>
      </c>
      <c r="C23" s="320">
        <v>28</v>
      </c>
      <c r="D23" s="152">
        <f t="shared" si="0"/>
        <v>90</v>
      </c>
      <c r="E23" s="98">
        <v>62</v>
      </c>
      <c r="F23" s="98">
        <v>28</v>
      </c>
      <c r="G23" s="152">
        <f t="shared" si="1"/>
        <v>90</v>
      </c>
      <c r="H23" s="98">
        <v>94</v>
      </c>
      <c r="I23" s="98">
        <v>77</v>
      </c>
      <c r="J23" s="152">
        <f t="shared" si="2"/>
        <v>171</v>
      </c>
      <c r="K23" s="98">
        <v>102</v>
      </c>
      <c r="L23" s="98">
        <v>78</v>
      </c>
      <c r="M23" s="152">
        <f t="shared" si="3"/>
        <v>180</v>
      </c>
      <c r="N23" s="309" t="s">
        <v>460</v>
      </c>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row>
    <row r="24" spans="1:59" s="30" customFormat="1" ht="21" customHeight="1">
      <c r="A24" s="202" t="s">
        <v>402</v>
      </c>
      <c r="B24" s="321">
        <v>51</v>
      </c>
      <c r="C24" s="321">
        <v>23</v>
      </c>
      <c r="D24" s="126">
        <f t="shared" si="0"/>
        <v>74</v>
      </c>
      <c r="E24" s="322">
        <v>51</v>
      </c>
      <c r="F24" s="322">
        <v>23</v>
      </c>
      <c r="G24" s="126">
        <f t="shared" si="1"/>
        <v>74</v>
      </c>
      <c r="H24" s="322">
        <v>44</v>
      </c>
      <c r="I24" s="322">
        <v>99</v>
      </c>
      <c r="J24" s="126">
        <f t="shared" si="2"/>
        <v>143</v>
      </c>
      <c r="K24" s="322">
        <v>50</v>
      </c>
      <c r="L24" s="322">
        <v>99</v>
      </c>
      <c r="M24" s="126">
        <f t="shared" si="3"/>
        <v>149</v>
      </c>
      <c r="N24" s="254" t="s">
        <v>301</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spans="1:59" ht="21" customHeight="1">
      <c r="A25" s="294" t="s">
        <v>33</v>
      </c>
      <c r="B25" s="196">
        <f t="shared" ref="B25:I25" si="4">SUM(B8:B24)</f>
        <v>563</v>
      </c>
      <c r="C25" s="196">
        <f t="shared" si="4"/>
        <v>955</v>
      </c>
      <c r="D25" s="43">
        <f t="shared" si="4"/>
        <v>1518</v>
      </c>
      <c r="E25" s="196">
        <f t="shared" si="4"/>
        <v>564</v>
      </c>
      <c r="F25" s="196">
        <f t="shared" si="4"/>
        <v>975</v>
      </c>
      <c r="G25" s="43">
        <f t="shared" si="4"/>
        <v>1539</v>
      </c>
      <c r="H25" s="196">
        <f t="shared" si="4"/>
        <v>709</v>
      </c>
      <c r="I25" s="196">
        <f t="shared" si="4"/>
        <v>1439</v>
      </c>
      <c r="J25" s="43">
        <f>SUM(J8:J24)</f>
        <v>2148</v>
      </c>
      <c r="K25" s="196">
        <f t="shared" ref="K25:L25" si="5">SUM(K8:K24)</f>
        <v>915</v>
      </c>
      <c r="L25" s="196">
        <f t="shared" si="5"/>
        <v>1596</v>
      </c>
      <c r="M25" s="43">
        <f>SUM(M8:M24)</f>
        <v>2511</v>
      </c>
      <c r="N25" s="295" t="s">
        <v>10</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topLeftCell="A10" zoomScaleNormal="100" zoomScaleSheetLayoutView="100" workbookViewId="0">
      <selection activeCell="F26" sqref="F26"/>
    </sheetView>
  </sheetViews>
  <sheetFormatPr defaultColWidth="9.140625" defaultRowHeight="20.100000000000001" customHeight="1"/>
  <cols>
    <col min="1" max="1" width="23.42578125" style="183" customWidth="1"/>
    <col min="2" max="3" width="10.140625" style="183" customWidth="1"/>
    <col min="4" max="4" width="10" style="183" customWidth="1"/>
    <col min="5" max="5" width="9.28515625" style="183" customWidth="1"/>
    <col min="6" max="6" width="9.5703125" style="183" customWidth="1"/>
    <col min="7" max="7" width="8.7109375" style="183" customWidth="1"/>
    <col min="8" max="8" width="8.85546875" style="183" customWidth="1"/>
    <col min="9" max="10" width="8.7109375" style="183" customWidth="1"/>
    <col min="11" max="11" width="25.7109375" style="183" customWidth="1"/>
    <col min="12" max="12" width="9.140625" style="25"/>
    <col min="13" max="57" width="9.140625" style="197"/>
    <col min="58" max="16384" width="9.140625" style="201"/>
  </cols>
  <sheetData>
    <row r="1" spans="1:57" s="176" customFormat="1" ht="38.25" customHeight="1">
      <c r="A1" s="458" t="s">
        <v>498</v>
      </c>
      <c r="B1" s="392"/>
      <c r="C1" s="392"/>
      <c r="D1" s="392"/>
      <c r="E1" s="392"/>
      <c r="F1" s="392"/>
      <c r="G1" s="392"/>
      <c r="H1" s="392"/>
      <c r="I1" s="392"/>
      <c r="J1" s="392"/>
      <c r="K1" s="392"/>
      <c r="L1" s="2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row>
    <row r="2" spans="1:57" s="205" customFormat="1" ht="14.25" customHeight="1">
      <c r="A2" s="474">
        <v>2020</v>
      </c>
      <c r="B2" s="474"/>
      <c r="C2" s="474"/>
      <c r="D2" s="474"/>
      <c r="E2" s="474"/>
      <c r="F2" s="474"/>
      <c r="G2" s="474"/>
      <c r="H2" s="474"/>
      <c r="I2" s="474"/>
      <c r="J2" s="474"/>
      <c r="K2" s="474"/>
      <c r="L2" s="203"/>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row>
    <row r="3" spans="1:57" s="176" customFormat="1" ht="33" customHeight="1">
      <c r="A3" s="393" t="s">
        <v>439</v>
      </c>
      <c r="B3" s="394"/>
      <c r="C3" s="394"/>
      <c r="D3" s="394"/>
      <c r="E3" s="394"/>
      <c r="F3" s="394"/>
      <c r="G3" s="394"/>
      <c r="H3" s="394"/>
      <c r="I3" s="394"/>
      <c r="J3" s="394"/>
      <c r="K3" s="394"/>
      <c r="L3" s="2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row>
    <row r="4" spans="1:57" s="176" customFormat="1" ht="14.25" customHeight="1">
      <c r="A4" s="394">
        <v>2020</v>
      </c>
      <c r="B4" s="394"/>
      <c r="C4" s="394"/>
      <c r="D4" s="394"/>
      <c r="E4" s="394"/>
      <c r="F4" s="394"/>
      <c r="G4" s="394"/>
      <c r="H4" s="394"/>
      <c r="I4" s="394"/>
      <c r="J4" s="394"/>
      <c r="K4" s="394"/>
      <c r="L4" s="2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row>
    <row r="5" spans="1:57" s="19" customFormat="1" ht="15">
      <c r="A5" s="94" t="s">
        <v>452</v>
      </c>
      <c r="B5" s="95"/>
      <c r="C5" s="95"/>
      <c r="D5" s="95"/>
      <c r="E5" s="95"/>
      <c r="F5" s="95"/>
      <c r="G5" s="95"/>
      <c r="H5" s="95"/>
      <c r="I5" s="95"/>
      <c r="J5" s="95"/>
      <c r="K5" s="96" t="s">
        <v>453</v>
      </c>
      <c r="L5" s="187"/>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9" customFormat="1" ht="21" customHeight="1" thickBot="1">
      <c r="A6" s="459" t="s">
        <v>215</v>
      </c>
      <c r="B6" s="465" t="s">
        <v>484</v>
      </c>
      <c r="C6" s="465"/>
      <c r="D6" s="465"/>
      <c r="E6" s="465"/>
      <c r="F6" s="465"/>
      <c r="G6" s="465"/>
      <c r="H6" s="465"/>
      <c r="I6" s="465"/>
      <c r="J6" s="465"/>
      <c r="K6" s="461" t="s">
        <v>173</v>
      </c>
      <c r="L6" s="177"/>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row>
    <row r="7" spans="1:57" s="16" customFormat="1" ht="21" customHeight="1" thickBot="1">
      <c r="A7" s="464"/>
      <c r="B7" s="397" t="s">
        <v>476</v>
      </c>
      <c r="C7" s="397"/>
      <c r="D7" s="397"/>
      <c r="E7" s="397" t="s">
        <v>482</v>
      </c>
      <c r="F7" s="397"/>
      <c r="G7" s="397"/>
      <c r="H7" s="399" t="s">
        <v>483</v>
      </c>
      <c r="I7" s="399"/>
      <c r="J7" s="399"/>
      <c r="K7" s="466"/>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8" customFormat="1" ht="25.5" customHeight="1">
      <c r="A8" s="460"/>
      <c r="B8" s="277" t="s">
        <v>532</v>
      </c>
      <c r="C8" s="277" t="s">
        <v>531</v>
      </c>
      <c r="D8" s="277" t="s">
        <v>530</v>
      </c>
      <c r="E8" s="277" t="s">
        <v>532</v>
      </c>
      <c r="F8" s="277" t="s">
        <v>531</v>
      </c>
      <c r="G8" s="277" t="s">
        <v>530</v>
      </c>
      <c r="H8" s="277" t="s">
        <v>532</v>
      </c>
      <c r="I8" s="277" t="s">
        <v>531</v>
      </c>
      <c r="J8" s="277" t="s">
        <v>530</v>
      </c>
      <c r="K8" s="462"/>
      <c r="L8" s="25"/>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row>
    <row r="9" spans="1:57" s="200" customFormat="1" ht="21" customHeight="1" thickBot="1">
      <c r="A9" s="180" t="s">
        <v>340</v>
      </c>
      <c r="B9" s="184">
        <v>0</v>
      </c>
      <c r="C9" s="184">
        <v>10</v>
      </c>
      <c r="D9" s="185">
        <f>B9+C9</f>
        <v>10</v>
      </c>
      <c r="E9" s="184">
        <v>101</v>
      </c>
      <c r="F9" s="184">
        <v>30</v>
      </c>
      <c r="G9" s="185">
        <f>E9+F9</f>
        <v>131</v>
      </c>
      <c r="H9" s="185">
        <f>(B9+E9)</f>
        <v>101</v>
      </c>
      <c r="I9" s="185">
        <f>(C9+F9)</f>
        <v>40</v>
      </c>
      <c r="J9" s="185">
        <f>SUM(H9+I9)</f>
        <v>141</v>
      </c>
      <c r="K9" s="246" t="s">
        <v>389</v>
      </c>
      <c r="L9" s="2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row>
    <row r="10" spans="1:57" s="198" customFormat="1" ht="21" customHeight="1" thickBot="1">
      <c r="A10" s="80" t="s">
        <v>390</v>
      </c>
      <c r="B10" s="98">
        <v>0</v>
      </c>
      <c r="C10" s="98">
        <v>2</v>
      </c>
      <c r="D10" s="186">
        <f t="shared" ref="D10:D25" si="0">B10+C10</f>
        <v>2</v>
      </c>
      <c r="E10" s="98">
        <v>85</v>
      </c>
      <c r="F10" s="98">
        <v>56</v>
      </c>
      <c r="G10" s="186">
        <f t="shared" ref="G10:G25" si="1">E10+F10</f>
        <v>141</v>
      </c>
      <c r="H10" s="152">
        <f t="shared" ref="H10:I25" si="2">(B10+E10)</f>
        <v>85</v>
      </c>
      <c r="I10" s="152">
        <f t="shared" si="2"/>
        <v>58</v>
      </c>
      <c r="J10" s="152">
        <f t="shared" ref="J10:J25" si="3">SUM(H10+I10)</f>
        <v>143</v>
      </c>
      <c r="K10" s="249" t="s">
        <v>508</v>
      </c>
      <c r="L10" s="25"/>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row>
    <row r="11" spans="1:57" s="200" customFormat="1" ht="21" customHeight="1" thickBot="1">
      <c r="A11" s="180" t="s">
        <v>391</v>
      </c>
      <c r="B11" s="184">
        <v>0</v>
      </c>
      <c r="C11" s="184">
        <v>0</v>
      </c>
      <c r="D11" s="185">
        <f t="shared" si="0"/>
        <v>0</v>
      </c>
      <c r="E11" s="184">
        <v>12</v>
      </c>
      <c r="F11" s="184">
        <v>5</v>
      </c>
      <c r="G11" s="185">
        <f t="shared" si="1"/>
        <v>17</v>
      </c>
      <c r="H11" s="185">
        <f t="shared" si="2"/>
        <v>12</v>
      </c>
      <c r="I11" s="185">
        <f t="shared" si="2"/>
        <v>5</v>
      </c>
      <c r="J11" s="185">
        <f t="shared" si="3"/>
        <v>17</v>
      </c>
      <c r="K11" s="248" t="s">
        <v>509</v>
      </c>
      <c r="L11" s="28"/>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row>
    <row r="12" spans="1:57" s="198" customFormat="1" ht="24.75" customHeight="1" thickBot="1">
      <c r="A12" s="80" t="s">
        <v>392</v>
      </c>
      <c r="B12" s="98">
        <v>2</v>
      </c>
      <c r="C12" s="98">
        <v>1</v>
      </c>
      <c r="D12" s="186">
        <f t="shared" si="0"/>
        <v>3</v>
      </c>
      <c r="E12" s="98">
        <v>68</v>
      </c>
      <c r="F12" s="98">
        <v>62</v>
      </c>
      <c r="G12" s="186">
        <f t="shared" si="1"/>
        <v>130</v>
      </c>
      <c r="H12" s="152">
        <f t="shared" si="2"/>
        <v>70</v>
      </c>
      <c r="I12" s="152">
        <f t="shared" si="2"/>
        <v>63</v>
      </c>
      <c r="J12" s="152">
        <f t="shared" si="3"/>
        <v>133</v>
      </c>
      <c r="K12" s="249" t="s">
        <v>535</v>
      </c>
      <c r="L12" s="25"/>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row>
    <row r="13" spans="1:57" s="200" customFormat="1" ht="24.75" customHeight="1" thickBot="1">
      <c r="A13" s="180" t="s">
        <v>393</v>
      </c>
      <c r="B13" s="184">
        <v>0</v>
      </c>
      <c r="C13" s="184">
        <v>0</v>
      </c>
      <c r="D13" s="185">
        <f t="shared" si="0"/>
        <v>0</v>
      </c>
      <c r="E13" s="184">
        <v>6</v>
      </c>
      <c r="F13" s="184">
        <v>5</v>
      </c>
      <c r="G13" s="185">
        <f t="shared" si="1"/>
        <v>11</v>
      </c>
      <c r="H13" s="185">
        <f t="shared" si="2"/>
        <v>6</v>
      </c>
      <c r="I13" s="185">
        <f t="shared" si="2"/>
        <v>5</v>
      </c>
      <c r="J13" s="185">
        <f t="shared" si="3"/>
        <v>11</v>
      </c>
      <c r="K13" s="248" t="s">
        <v>536</v>
      </c>
      <c r="L13" s="28"/>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row>
    <row r="14" spans="1:57" s="198" customFormat="1" ht="21" customHeight="1" thickBot="1">
      <c r="A14" s="80" t="s">
        <v>394</v>
      </c>
      <c r="B14" s="98">
        <v>2</v>
      </c>
      <c r="C14" s="98">
        <v>1</v>
      </c>
      <c r="D14" s="186">
        <f t="shared" si="0"/>
        <v>3</v>
      </c>
      <c r="E14" s="98">
        <v>26</v>
      </c>
      <c r="F14" s="98">
        <v>48</v>
      </c>
      <c r="G14" s="186">
        <f t="shared" si="1"/>
        <v>74</v>
      </c>
      <c r="H14" s="152">
        <f t="shared" si="2"/>
        <v>28</v>
      </c>
      <c r="I14" s="152">
        <f t="shared" si="2"/>
        <v>49</v>
      </c>
      <c r="J14" s="152">
        <f t="shared" si="3"/>
        <v>77</v>
      </c>
      <c r="K14" s="249" t="s">
        <v>537</v>
      </c>
      <c r="L14" s="25"/>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row>
    <row r="15" spans="1:57" s="200" customFormat="1" ht="21" customHeight="1" thickBot="1">
      <c r="A15" s="180" t="s">
        <v>395</v>
      </c>
      <c r="B15" s="184">
        <v>0</v>
      </c>
      <c r="C15" s="184">
        <v>0</v>
      </c>
      <c r="D15" s="185">
        <f t="shared" si="0"/>
        <v>0</v>
      </c>
      <c r="E15" s="184">
        <v>3</v>
      </c>
      <c r="F15" s="184">
        <v>4</v>
      </c>
      <c r="G15" s="185">
        <f t="shared" si="1"/>
        <v>7</v>
      </c>
      <c r="H15" s="185">
        <f t="shared" si="2"/>
        <v>3</v>
      </c>
      <c r="I15" s="185">
        <f t="shared" si="2"/>
        <v>4</v>
      </c>
      <c r="J15" s="185">
        <f t="shared" si="3"/>
        <v>7</v>
      </c>
      <c r="K15" s="248" t="s">
        <v>538</v>
      </c>
      <c r="L15" s="28"/>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row>
    <row r="16" spans="1:57" s="198" customFormat="1" ht="21" customHeight="1" thickBot="1">
      <c r="A16" s="80" t="s">
        <v>403</v>
      </c>
      <c r="B16" s="98">
        <v>1</v>
      </c>
      <c r="C16" s="98">
        <v>0</v>
      </c>
      <c r="D16" s="186">
        <f t="shared" si="0"/>
        <v>1</v>
      </c>
      <c r="E16" s="98">
        <v>20</v>
      </c>
      <c r="F16" s="98">
        <v>8</v>
      </c>
      <c r="G16" s="186">
        <f t="shared" si="1"/>
        <v>28</v>
      </c>
      <c r="H16" s="152">
        <f t="shared" si="2"/>
        <v>21</v>
      </c>
      <c r="I16" s="152">
        <f t="shared" si="2"/>
        <v>8</v>
      </c>
      <c r="J16" s="152">
        <f t="shared" si="3"/>
        <v>29</v>
      </c>
      <c r="K16" s="249" t="s">
        <v>510</v>
      </c>
      <c r="L16" s="25"/>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row>
    <row r="17" spans="1:57" s="200" customFormat="1" ht="21" customHeight="1" thickBot="1">
      <c r="A17" s="180" t="s">
        <v>500</v>
      </c>
      <c r="B17" s="184">
        <v>2</v>
      </c>
      <c r="C17" s="184">
        <v>4</v>
      </c>
      <c r="D17" s="185">
        <f t="shared" si="0"/>
        <v>6</v>
      </c>
      <c r="E17" s="184">
        <v>20</v>
      </c>
      <c r="F17" s="184">
        <v>1</v>
      </c>
      <c r="G17" s="185">
        <f t="shared" si="1"/>
        <v>21</v>
      </c>
      <c r="H17" s="185">
        <f t="shared" si="2"/>
        <v>22</v>
      </c>
      <c r="I17" s="185">
        <f t="shared" si="2"/>
        <v>5</v>
      </c>
      <c r="J17" s="185">
        <f t="shared" si="3"/>
        <v>27</v>
      </c>
      <c r="K17" s="248" t="s">
        <v>534</v>
      </c>
      <c r="L17" s="28"/>
      <c r="M17" s="199"/>
      <c r="N17" s="199"/>
      <c r="O17" s="199"/>
      <c r="P17" s="199"/>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c r="BD17" s="199"/>
      <c r="BE17" s="199"/>
    </row>
    <row r="18" spans="1:57" s="198" customFormat="1" ht="21" customHeight="1" thickBot="1">
      <c r="A18" s="80" t="s">
        <v>501</v>
      </c>
      <c r="B18" s="98">
        <v>1</v>
      </c>
      <c r="C18" s="98">
        <v>0</v>
      </c>
      <c r="D18" s="186">
        <f t="shared" si="0"/>
        <v>1</v>
      </c>
      <c r="E18" s="98">
        <v>5</v>
      </c>
      <c r="F18" s="98">
        <v>0</v>
      </c>
      <c r="G18" s="186">
        <f t="shared" si="1"/>
        <v>5</v>
      </c>
      <c r="H18" s="152">
        <f t="shared" si="2"/>
        <v>6</v>
      </c>
      <c r="I18" s="152">
        <f t="shared" si="2"/>
        <v>0</v>
      </c>
      <c r="J18" s="152">
        <f t="shared" si="3"/>
        <v>6</v>
      </c>
      <c r="K18" s="249" t="s">
        <v>511</v>
      </c>
      <c r="L18" s="25"/>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row>
    <row r="19" spans="1:57" s="200" customFormat="1" ht="21" customHeight="1" thickBot="1">
      <c r="A19" s="180" t="s">
        <v>397</v>
      </c>
      <c r="B19" s="184">
        <v>0</v>
      </c>
      <c r="C19" s="184">
        <v>0</v>
      </c>
      <c r="D19" s="185">
        <f t="shared" si="0"/>
        <v>0</v>
      </c>
      <c r="E19" s="184">
        <v>2</v>
      </c>
      <c r="F19" s="184">
        <v>0</v>
      </c>
      <c r="G19" s="185">
        <f t="shared" si="1"/>
        <v>2</v>
      </c>
      <c r="H19" s="185">
        <f t="shared" si="2"/>
        <v>2</v>
      </c>
      <c r="I19" s="185">
        <f t="shared" si="2"/>
        <v>0</v>
      </c>
      <c r="J19" s="185">
        <f t="shared" si="3"/>
        <v>2</v>
      </c>
      <c r="K19" s="248" t="s">
        <v>512</v>
      </c>
      <c r="L19" s="28"/>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row>
    <row r="20" spans="1:57" s="198" customFormat="1" ht="21" customHeight="1" thickBot="1">
      <c r="A20" s="80" t="s">
        <v>341</v>
      </c>
      <c r="B20" s="98">
        <v>0</v>
      </c>
      <c r="C20" s="98">
        <v>0</v>
      </c>
      <c r="D20" s="186">
        <f t="shared" si="0"/>
        <v>0</v>
      </c>
      <c r="E20" s="98">
        <v>3</v>
      </c>
      <c r="F20" s="98">
        <v>0</v>
      </c>
      <c r="G20" s="186">
        <f t="shared" si="1"/>
        <v>3</v>
      </c>
      <c r="H20" s="152">
        <f t="shared" si="2"/>
        <v>3</v>
      </c>
      <c r="I20" s="152">
        <f t="shared" si="2"/>
        <v>0</v>
      </c>
      <c r="J20" s="152">
        <f t="shared" si="3"/>
        <v>3</v>
      </c>
      <c r="K20" s="249" t="s">
        <v>513</v>
      </c>
      <c r="L20" s="25"/>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row>
    <row r="21" spans="1:57" s="200" customFormat="1" ht="21" customHeight="1" thickBot="1">
      <c r="A21" s="180" t="s">
        <v>398</v>
      </c>
      <c r="B21" s="184">
        <v>3</v>
      </c>
      <c r="C21" s="184">
        <v>4</v>
      </c>
      <c r="D21" s="185">
        <f t="shared" si="0"/>
        <v>7</v>
      </c>
      <c r="E21" s="184">
        <v>340</v>
      </c>
      <c r="F21" s="184">
        <v>993</v>
      </c>
      <c r="G21" s="185">
        <f t="shared" si="1"/>
        <v>1333</v>
      </c>
      <c r="H21" s="185">
        <f t="shared" si="2"/>
        <v>343</v>
      </c>
      <c r="I21" s="185">
        <f t="shared" si="2"/>
        <v>997</v>
      </c>
      <c r="J21" s="185">
        <f>SUM(H21+I21)</f>
        <v>1340</v>
      </c>
      <c r="K21" s="248" t="s">
        <v>399</v>
      </c>
      <c r="L21" s="28"/>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row>
    <row r="22" spans="1:57" s="198" customFormat="1" ht="24.75" customHeight="1" thickBot="1">
      <c r="A22" s="80" t="s">
        <v>507</v>
      </c>
      <c r="B22" s="98">
        <v>0</v>
      </c>
      <c r="C22" s="98">
        <v>0</v>
      </c>
      <c r="D22" s="186">
        <f t="shared" si="0"/>
        <v>0</v>
      </c>
      <c r="E22" s="98">
        <v>34</v>
      </c>
      <c r="F22" s="98">
        <v>29</v>
      </c>
      <c r="G22" s="186">
        <f t="shared" si="1"/>
        <v>63</v>
      </c>
      <c r="H22" s="152">
        <f t="shared" si="2"/>
        <v>34</v>
      </c>
      <c r="I22" s="152">
        <f t="shared" si="2"/>
        <v>29</v>
      </c>
      <c r="J22" s="152">
        <f t="shared" si="3"/>
        <v>63</v>
      </c>
      <c r="K22" s="249" t="s">
        <v>539</v>
      </c>
      <c r="L22" s="25"/>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row>
    <row r="23" spans="1:57" s="200" customFormat="1" ht="21" customHeight="1" thickBot="1">
      <c r="A23" s="81" t="s">
        <v>400</v>
      </c>
      <c r="B23" s="184">
        <v>4</v>
      </c>
      <c r="C23" s="184">
        <v>107</v>
      </c>
      <c r="D23" s="185">
        <f t="shared" si="0"/>
        <v>111</v>
      </c>
      <c r="E23" s="184">
        <v>23</v>
      </c>
      <c r="F23" s="184">
        <v>49</v>
      </c>
      <c r="G23" s="185">
        <f t="shared" si="1"/>
        <v>72</v>
      </c>
      <c r="H23" s="185">
        <f>(B23+E23)</f>
        <v>27</v>
      </c>
      <c r="I23" s="185">
        <f>(C23+F23)</f>
        <v>156</v>
      </c>
      <c r="J23" s="185">
        <f>SUM(H23+I23)</f>
        <v>183</v>
      </c>
      <c r="K23" s="248" t="s">
        <v>174</v>
      </c>
      <c r="L23" s="28"/>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row>
    <row r="24" spans="1:57" s="198" customFormat="1" ht="21" customHeight="1" thickBot="1">
      <c r="A24" s="80" t="s">
        <v>401</v>
      </c>
      <c r="B24" s="98">
        <v>0</v>
      </c>
      <c r="C24" s="98">
        <v>10</v>
      </c>
      <c r="D24" s="186">
        <f t="shared" si="0"/>
        <v>10</v>
      </c>
      <c r="E24" s="98">
        <v>102</v>
      </c>
      <c r="F24" s="98">
        <v>68</v>
      </c>
      <c r="G24" s="186">
        <f t="shared" si="1"/>
        <v>170</v>
      </c>
      <c r="H24" s="152">
        <f t="shared" si="2"/>
        <v>102</v>
      </c>
      <c r="I24" s="152">
        <f t="shared" si="2"/>
        <v>78</v>
      </c>
      <c r="J24" s="152">
        <f t="shared" si="3"/>
        <v>180</v>
      </c>
      <c r="K24" s="309" t="s">
        <v>460</v>
      </c>
      <c r="L24" s="25"/>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row>
    <row r="25" spans="1:57" s="200" customFormat="1" ht="21" customHeight="1">
      <c r="A25" s="206" t="s">
        <v>402</v>
      </c>
      <c r="B25" s="303">
        <v>0</v>
      </c>
      <c r="C25" s="303">
        <v>0</v>
      </c>
      <c r="D25" s="304">
        <f t="shared" si="0"/>
        <v>0</v>
      </c>
      <c r="E25" s="303">
        <v>50</v>
      </c>
      <c r="F25" s="303">
        <v>99</v>
      </c>
      <c r="G25" s="304">
        <f t="shared" si="1"/>
        <v>149</v>
      </c>
      <c r="H25" s="304">
        <f t="shared" si="2"/>
        <v>50</v>
      </c>
      <c r="I25" s="304">
        <f t="shared" si="2"/>
        <v>99</v>
      </c>
      <c r="J25" s="304">
        <f t="shared" si="3"/>
        <v>149</v>
      </c>
      <c r="K25" s="254" t="s">
        <v>301</v>
      </c>
      <c r="L25" s="28"/>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row>
    <row r="26" spans="1:57" s="198" customFormat="1" ht="21" customHeight="1">
      <c r="A26" s="296" t="s">
        <v>33</v>
      </c>
      <c r="B26" s="319">
        <f>SUM(B9:B25)</f>
        <v>15</v>
      </c>
      <c r="C26" s="319">
        <f t="shared" ref="C26:J26" si="4">SUM(C9:C25)</f>
        <v>139</v>
      </c>
      <c r="D26" s="319">
        <f t="shared" si="4"/>
        <v>154</v>
      </c>
      <c r="E26" s="319">
        <f t="shared" si="4"/>
        <v>900</v>
      </c>
      <c r="F26" s="319">
        <f t="shared" si="4"/>
        <v>1457</v>
      </c>
      <c r="G26" s="319">
        <f t="shared" si="4"/>
        <v>2357</v>
      </c>
      <c r="H26" s="319">
        <f t="shared" si="4"/>
        <v>915</v>
      </c>
      <c r="I26" s="319">
        <f t="shared" si="4"/>
        <v>1596</v>
      </c>
      <c r="J26" s="319">
        <f t="shared" si="4"/>
        <v>2511</v>
      </c>
      <c r="K26" s="297" t="s">
        <v>10</v>
      </c>
      <c r="L26" s="25"/>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row>
    <row r="27" spans="1:57" ht="20.100000000000001" customHeight="1">
      <c r="B27" s="189"/>
      <c r="C27" s="190"/>
      <c r="D27" s="190"/>
      <c r="E27" s="190"/>
      <c r="F27" s="190"/>
      <c r="G27" s="190"/>
      <c r="H27" s="190"/>
      <c r="I27" s="190"/>
      <c r="J27" s="190"/>
    </row>
    <row r="28" spans="1:57" ht="20.100000000000001" customHeight="1">
      <c r="B28" s="190"/>
      <c r="C28" s="190"/>
      <c r="D28" s="190"/>
      <c r="E28" s="190"/>
      <c r="F28" s="190"/>
      <c r="G28" s="190"/>
      <c r="H28" s="190"/>
      <c r="I28" s="190"/>
      <c r="J28" s="190"/>
    </row>
    <row r="29" spans="1:57" ht="20.100000000000001" customHeight="1">
      <c r="B29" s="190"/>
      <c r="C29" s="190"/>
      <c r="D29" s="190"/>
      <c r="E29" s="190"/>
      <c r="F29" s="190"/>
      <c r="G29" s="190"/>
      <c r="H29" s="190"/>
      <c r="I29" s="190"/>
      <c r="J29" s="190"/>
    </row>
    <row r="30" spans="1:57" ht="20.100000000000001" customHeight="1">
      <c r="B30" s="190"/>
      <c r="C30" s="190"/>
      <c r="D30" s="190"/>
      <c r="E30" s="190"/>
      <c r="F30" s="190"/>
      <c r="G30" s="190"/>
      <c r="H30" s="190"/>
      <c r="I30" s="190"/>
      <c r="J30" s="190"/>
    </row>
    <row r="31" spans="1:57" ht="20.100000000000001" customHeight="1">
      <c r="B31" s="190"/>
      <c r="C31" s="190"/>
      <c r="D31" s="190"/>
      <c r="E31" s="190"/>
      <c r="F31" s="190"/>
      <c r="G31" s="190"/>
      <c r="H31" s="190"/>
      <c r="I31" s="190"/>
      <c r="J31" s="190"/>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rightToLeft="1" view="pageBreakPreview" topLeftCell="A7" zoomScaleNormal="100" zoomScaleSheetLayoutView="100" workbookViewId="0">
      <selection activeCell="B26" sqref="B26"/>
    </sheetView>
  </sheetViews>
  <sheetFormatPr defaultColWidth="9.140625" defaultRowHeight="20.100000000000001" customHeight="1"/>
  <cols>
    <col min="1" max="1" width="20" style="183" customWidth="1"/>
    <col min="2" max="2" width="7.85546875" style="183" customWidth="1"/>
    <col min="3" max="3" width="8.140625" style="183" customWidth="1"/>
    <col min="4" max="4" width="7.5703125" style="183" customWidth="1"/>
    <col min="5" max="5" width="7.85546875" style="183" customWidth="1"/>
    <col min="6" max="6" width="8" style="183" customWidth="1"/>
    <col min="7" max="7" width="8.7109375" style="183" customWidth="1"/>
    <col min="8" max="8" width="7.85546875" style="183" customWidth="1"/>
    <col min="9" max="9" width="8" style="183" customWidth="1"/>
    <col min="10" max="10" width="8.7109375" style="183" customWidth="1"/>
    <col min="11" max="11" width="7.85546875" style="183" customWidth="1"/>
    <col min="12" max="12" width="8" style="183" customWidth="1"/>
    <col min="13" max="13" width="8.7109375" style="183" customWidth="1"/>
    <col min="14" max="14" width="25.7109375" style="183" customWidth="1"/>
    <col min="15" max="15" width="9.140625" style="25"/>
    <col min="16" max="60" width="9.140625" style="26"/>
    <col min="61" max="16384" width="9.140625" style="12"/>
  </cols>
  <sheetData>
    <row r="1" spans="1:60" s="176" customFormat="1" ht="39.75" customHeight="1">
      <c r="A1" s="458" t="s">
        <v>612</v>
      </c>
      <c r="B1" s="392"/>
      <c r="C1" s="392"/>
      <c r="D1" s="392"/>
      <c r="E1" s="392"/>
      <c r="F1" s="392"/>
      <c r="G1" s="392"/>
      <c r="H1" s="392"/>
      <c r="I1" s="392"/>
      <c r="J1" s="392"/>
      <c r="K1" s="392"/>
      <c r="L1" s="392"/>
      <c r="M1" s="392"/>
      <c r="N1" s="392"/>
      <c r="O1" s="2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row>
    <row r="2" spans="1:60" s="176" customFormat="1" ht="18">
      <c r="A2" s="441" t="s">
        <v>616</v>
      </c>
      <c r="B2" s="441"/>
      <c r="C2" s="441"/>
      <c r="D2" s="441"/>
      <c r="E2" s="441"/>
      <c r="F2" s="441"/>
      <c r="G2" s="441"/>
      <c r="H2" s="441"/>
      <c r="I2" s="441"/>
      <c r="J2" s="441"/>
      <c r="K2" s="441"/>
      <c r="L2" s="441"/>
      <c r="M2" s="441"/>
      <c r="N2" s="441"/>
      <c r="O2" s="2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row>
    <row r="3" spans="1:60" s="176" customFormat="1" ht="33" customHeight="1">
      <c r="A3" s="393" t="s">
        <v>611</v>
      </c>
      <c r="B3" s="394"/>
      <c r="C3" s="394"/>
      <c r="D3" s="394"/>
      <c r="E3" s="394"/>
      <c r="F3" s="394"/>
      <c r="G3" s="394"/>
      <c r="H3" s="394"/>
      <c r="I3" s="394"/>
      <c r="J3" s="394"/>
      <c r="K3" s="394"/>
      <c r="L3" s="394"/>
      <c r="M3" s="394"/>
      <c r="N3" s="394"/>
      <c r="O3" s="2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row>
    <row r="4" spans="1:60" s="176" customFormat="1" ht="14.25" customHeight="1">
      <c r="A4" s="394" t="s">
        <v>616</v>
      </c>
      <c r="B4" s="394"/>
      <c r="C4" s="394"/>
      <c r="D4" s="394"/>
      <c r="E4" s="394"/>
      <c r="F4" s="394"/>
      <c r="G4" s="394"/>
      <c r="H4" s="394"/>
      <c r="I4" s="394"/>
      <c r="J4" s="394"/>
      <c r="K4" s="394"/>
      <c r="L4" s="394"/>
      <c r="M4" s="394"/>
      <c r="N4" s="394"/>
      <c r="O4" s="2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row>
    <row r="5" spans="1:60" s="179" customFormat="1" ht="15">
      <c r="A5" s="94" t="s">
        <v>454</v>
      </c>
      <c r="B5" s="95"/>
      <c r="C5" s="95"/>
      <c r="D5" s="95"/>
      <c r="E5" s="95"/>
      <c r="F5" s="95"/>
      <c r="G5" s="95"/>
      <c r="H5" s="95"/>
      <c r="I5" s="95"/>
      <c r="J5" s="95"/>
      <c r="K5" s="95"/>
      <c r="L5" s="95"/>
      <c r="M5" s="95"/>
      <c r="N5" s="96" t="s">
        <v>455</v>
      </c>
      <c r="O5" s="177"/>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row>
    <row r="6" spans="1:60" s="16" customFormat="1" ht="23.25" customHeight="1" thickBot="1">
      <c r="A6" s="459" t="s">
        <v>404</v>
      </c>
      <c r="B6" s="438">
        <v>2017</v>
      </c>
      <c r="C6" s="439"/>
      <c r="D6" s="440"/>
      <c r="E6" s="438">
        <v>2018</v>
      </c>
      <c r="F6" s="439"/>
      <c r="G6" s="440"/>
      <c r="H6" s="456">
        <v>2019</v>
      </c>
      <c r="I6" s="456"/>
      <c r="J6" s="457"/>
      <c r="K6" s="456">
        <v>2020</v>
      </c>
      <c r="L6" s="456"/>
      <c r="M6" s="457"/>
      <c r="N6" s="461" t="s">
        <v>405</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60"/>
      <c r="B7" s="277" t="s">
        <v>532</v>
      </c>
      <c r="C7" s="277" t="s">
        <v>531</v>
      </c>
      <c r="D7" s="277" t="s">
        <v>530</v>
      </c>
      <c r="E7" s="277" t="s">
        <v>532</v>
      </c>
      <c r="F7" s="277" t="s">
        <v>531</v>
      </c>
      <c r="G7" s="277" t="s">
        <v>530</v>
      </c>
      <c r="H7" s="277" t="s">
        <v>532</v>
      </c>
      <c r="I7" s="277" t="s">
        <v>531</v>
      </c>
      <c r="J7" s="277" t="s">
        <v>530</v>
      </c>
      <c r="K7" s="277" t="s">
        <v>532</v>
      </c>
      <c r="L7" s="277" t="s">
        <v>531</v>
      </c>
      <c r="M7" s="277" t="s">
        <v>530</v>
      </c>
      <c r="N7" s="46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c r="A8" s="79" t="s">
        <v>461</v>
      </c>
      <c r="B8" s="191">
        <v>28</v>
      </c>
      <c r="C8" s="191">
        <v>6</v>
      </c>
      <c r="D8" s="50">
        <f>B8+C8</f>
        <v>34</v>
      </c>
      <c r="E8" s="191">
        <v>29</v>
      </c>
      <c r="F8" s="191">
        <v>6</v>
      </c>
      <c r="G8" s="50">
        <f>E8+F8</f>
        <v>35</v>
      </c>
      <c r="H8" s="191">
        <v>24</v>
      </c>
      <c r="I8" s="191">
        <v>12</v>
      </c>
      <c r="J8" s="50">
        <f>H8+I8</f>
        <v>36</v>
      </c>
      <c r="K8" s="191">
        <v>49</v>
      </c>
      <c r="L8" s="191">
        <v>57</v>
      </c>
      <c r="M8" s="50">
        <f>K8+L8</f>
        <v>106</v>
      </c>
      <c r="N8" s="246" t="s">
        <v>514</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c r="A9" s="80" t="s">
        <v>406</v>
      </c>
      <c r="B9" s="192">
        <v>32</v>
      </c>
      <c r="C9" s="192">
        <v>31</v>
      </c>
      <c r="D9" s="152">
        <f t="shared" ref="D9:D12" si="0">B9+C9</f>
        <v>63</v>
      </c>
      <c r="E9" s="192">
        <v>31</v>
      </c>
      <c r="F9" s="192">
        <v>42</v>
      </c>
      <c r="G9" s="152">
        <f t="shared" ref="G9:G12" si="1">E9+F9</f>
        <v>73</v>
      </c>
      <c r="H9" s="192">
        <v>18</v>
      </c>
      <c r="I9" s="192">
        <v>27</v>
      </c>
      <c r="J9" s="152">
        <f t="shared" ref="J9:J12" si="2">H9+I9</f>
        <v>45</v>
      </c>
      <c r="K9" s="192">
        <v>22</v>
      </c>
      <c r="L9" s="192">
        <v>33</v>
      </c>
      <c r="M9" s="152">
        <f t="shared" ref="M9:M22" si="3">K9+L9</f>
        <v>55</v>
      </c>
      <c r="N9" s="249" t="s">
        <v>515</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75" customHeight="1" thickBot="1">
      <c r="A10" s="79" t="s">
        <v>407</v>
      </c>
      <c r="B10" s="191">
        <v>3</v>
      </c>
      <c r="C10" s="191">
        <v>0</v>
      </c>
      <c r="D10" s="50">
        <f t="shared" si="0"/>
        <v>3</v>
      </c>
      <c r="E10" s="191">
        <v>5</v>
      </c>
      <c r="F10" s="191">
        <v>2</v>
      </c>
      <c r="G10" s="50">
        <f t="shared" si="1"/>
        <v>7</v>
      </c>
      <c r="H10" s="191">
        <v>2</v>
      </c>
      <c r="I10" s="191">
        <v>2</v>
      </c>
      <c r="J10" s="50">
        <f t="shared" si="2"/>
        <v>4</v>
      </c>
      <c r="K10" s="191">
        <v>2</v>
      </c>
      <c r="L10" s="191">
        <v>2</v>
      </c>
      <c r="M10" s="50">
        <f t="shared" si="3"/>
        <v>4</v>
      </c>
      <c r="N10" s="246" t="s">
        <v>516</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c r="A11" s="80" t="s">
        <v>408</v>
      </c>
      <c r="B11" s="192">
        <v>20</v>
      </c>
      <c r="C11" s="192">
        <v>31</v>
      </c>
      <c r="D11" s="152">
        <f t="shared" si="0"/>
        <v>51</v>
      </c>
      <c r="E11" s="192">
        <v>34</v>
      </c>
      <c r="F11" s="192">
        <v>66</v>
      </c>
      <c r="G11" s="152">
        <f t="shared" si="1"/>
        <v>100</v>
      </c>
      <c r="H11" s="192">
        <v>34</v>
      </c>
      <c r="I11" s="192">
        <v>60</v>
      </c>
      <c r="J11" s="152">
        <f t="shared" si="2"/>
        <v>94</v>
      </c>
      <c r="K11" s="192">
        <v>21</v>
      </c>
      <c r="L11" s="192">
        <v>30</v>
      </c>
      <c r="M11" s="152">
        <f t="shared" si="3"/>
        <v>51</v>
      </c>
      <c r="N11" s="249" t="s">
        <v>415</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75" customHeight="1" thickBot="1">
      <c r="A12" s="79" t="s">
        <v>409</v>
      </c>
      <c r="B12" s="191">
        <v>15</v>
      </c>
      <c r="C12" s="191">
        <v>146</v>
      </c>
      <c r="D12" s="50">
        <f t="shared" si="0"/>
        <v>161</v>
      </c>
      <c r="E12" s="191">
        <v>20</v>
      </c>
      <c r="F12" s="191">
        <v>122</v>
      </c>
      <c r="G12" s="50">
        <f t="shared" si="1"/>
        <v>142</v>
      </c>
      <c r="H12" s="191">
        <v>11</v>
      </c>
      <c r="I12" s="191">
        <v>14</v>
      </c>
      <c r="J12" s="50">
        <f t="shared" si="2"/>
        <v>25</v>
      </c>
      <c r="K12" s="191">
        <v>8</v>
      </c>
      <c r="L12" s="191">
        <v>32</v>
      </c>
      <c r="M12" s="50">
        <f t="shared" si="3"/>
        <v>40</v>
      </c>
      <c r="N12" s="246" t="s">
        <v>517</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75" customHeight="1" thickBot="1">
      <c r="A13" s="80" t="s">
        <v>410</v>
      </c>
      <c r="B13" s="192">
        <v>35</v>
      </c>
      <c r="C13" s="192">
        <v>32</v>
      </c>
      <c r="D13" s="152">
        <f t="shared" ref="D13:D16" si="4">B13+C13</f>
        <v>67</v>
      </c>
      <c r="E13" s="192">
        <v>39</v>
      </c>
      <c r="F13" s="192">
        <v>40</v>
      </c>
      <c r="G13" s="152">
        <f t="shared" ref="G13:G19" si="5">E13+F13</f>
        <v>79</v>
      </c>
      <c r="H13" s="192">
        <v>37</v>
      </c>
      <c r="I13" s="192">
        <v>29</v>
      </c>
      <c r="J13" s="152">
        <f t="shared" ref="J13:J19" si="6">H13+I13</f>
        <v>66</v>
      </c>
      <c r="K13" s="192">
        <v>51</v>
      </c>
      <c r="L13" s="192">
        <v>53</v>
      </c>
      <c r="M13" s="152">
        <f t="shared" si="3"/>
        <v>104</v>
      </c>
      <c r="N13" s="249" t="s">
        <v>518</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c r="A14" s="79" t="s">
        <v>411</v>
      </c>
      <c r="B14" s="191">
        <v>29</v>
      </c>
      <c r="C14" s="191">
        <v>14</v>
      </c>
      <c r="D14" s="50">
        <f t="shared" si="4"/>
        <v>43</v>
      </c>
      <c r="E14" s="191">
        <v>37</v>
      </c>
      <c r="F14" s="191">
        <v>24</v>
      </c>
      <c r="G14" s="50">
        <f t="shared" si="5"/>
        <v>61</v>
      </c>
      <c r="H14" s="191">
        <v>48</v>
      </c>
      <c r="I14" s="191">
        <v>67</v>
      </c>
      <c r="J14" s="50">
        <f t="shared" si="6"/>
        <v>115</v>
      </c>
      <c r="K14" s="191">
        <v>95</v>
      </c>
      <c r="L14" s="191">
        <v>81</v>
      </c>
      <c r="M14" s="50">
        <f t="shared" si="3"/>
        <v>176</v>
      </c>
      <c r="N14" s="246" t="s">
        <v>519</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c r="A15" s="80" t="s">
        <v>412</v>
      </c>
      <c r="B15" s="192">
        <v>15</v>
      </c>
      <c r="C15" s="192">
        <v>66</v>
      </c>
      <c r="D15" s="152">
        <f t="shared" si="4"/>
        <v>81</v>
      </c>
      <c r="E15" s="192">
        <v>2</v>
      </c>
      <c r="F15" s="192">
        <v>32</v>
      </c>
      <c r="G15" s="152">
        <f t="shared" si="5"/>
        <v>34</v>
      </c>
      <c r="H15" s="192">
        <v>7</v>
      </c>
      <c r="I15" s="192">
        <v>60</v>
      </c>
      <c r="J15" s="152">
        <f t="shared" si="6"/>
        <v>67</v>
      </c>
      <c r="K15" s="192">
        <v>7</v>
      </c>
      <c r="L15" s="192">
        <v>60</v>
      </c>
      <c r="M15" s="152">
        <f t="shared" si="3"/>
        <v>67</v>
      </c>
      <c r="N15" s="249" t="s">
        <v>520</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1.75" customHeight="1" thickBot="1">
      <c r="A16" s="79" t="s">
        <v>413</v>
      </c>
      <c r="B16" s="191">
        <v>47</v>
      </c>
      <c r="C16" s="191">
        <v>28</v>
      </c>
      <c r="D16" s="50">
        <f t="shared" si="4"/>
        <v>75</v>
      </c>
      <c r="E16" s="191">
        <v>31</v>
      </c>
      <c r="F16" s="191">
        <v>36</v>
      </c>
      <c r="G16" s="50">
        <f t="shared" si="5"/>
        <v>67</v>
      </c>
      <c r="H16" s="191">
        <v>42</v>
      </c>
      <c r="I16" s="191">
        <v>46</v>
      </c>
      <c r="J16" s="50">
        <f t="shared" si="6"/>
        <v>88</v>
      </c>
      <c r="K16" s="191">
        <v>52</v>
      </c>
      <c r="L16" s="191">
        <v>47</v>
      </c>
      <c r="M16" s="50">
        <f t="shared" si="3"/>
        <v>99</v>
      </c>
      <c r="N16" s="246" t="s">
        <v>521</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s="27" customFormat="1" ht="21.75" customHeight="1" thickBot="1">
      <c r="A17" s="80" t="s">
        <v>414</v>
      </c>
      <c r="B17" s="192">
        <v>94</v>
      </c>
      <c r="C17" s="192">
        <v>243</v>
      </c>
      <c r="D17" s="152">
        <v>337</v>
      </c>
      <c r="E17" s="192">
        <v>94</v>
      </c>
      <c r="F17" s="192">
        <v>243</v>
      </c>
      <c r="G17" s="152">
        <f t="shared" si="5"/>
        <v>337</v>
      </c>
      <c r="H17" s="192">
        <v>272</v>
      </c>
      <c r="I17" s="192">
        <v>771</v>
      </c>
      <c r="J17" s="152">
        <f t="shared" si="6"/>
        <v>1043</v>
      </c>
      <c r="K17" s="192">
        <v>266</v>
      </c>
      <c r="L17" s="192">
        <v>773</v>
      </c>
      <c r="M17" s="152">
        <f t="shared" si="3"/>
        <v>1039</v>
      </c>
      <c r="N17" s="249" t="s">
        <v>522</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0" s="30" customFormat="1" ht="21.75" customHeight="1" thickBot="1">
      <c r="A18" s="79" t="s">
        <v>438</v>
      </c>
      <c r="B18" s="191">
        <v>34</v>
      </c>
      <c r="C18" s="191">
        <v>40</v>
      </c>
      <c r="D18" s="50">
        <f t="shared" ref="D18:D19" si="7">B18+C18</f>
        <v>74</v>
      </c>
      <c r="E18" s="191">
        <v>34</v>
      </c>
      <c r="F18" s="191">
        <v>40</v>
      </c>
      <c r="G18" s="50">
        <f t="shared" si="5"/>
        <v>74</v>
      </c>
      <c r="H18" s="191">
        <v>34</v>
      </c>
      <c r="I18" s="191">
        <v>40</v>
      </c>
      <c r="J18" s="50">
        <f t="shared" si="6"/>
        <v>74</v>
      </c>
      <c r="K18" s="191">
        <v>0</v>
      </c>
      <c r="L18" s="191">
        <v>0</v>
      </c>
      <c r="M18" s="50">
        <f t="shared" si="3"/>
        <v>0</v>
      </c>
      <c r="N18" s="246" t="s">
        <v>523</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0" s="27" customFormat="1" ht="21.75" customHeight="1" thickBot="1">
      <c r="A19" s="80" t="s">
        <v>503</v>
      </c>
      <c r="B19" s="192">
        <v>19</v>
      </c>
      <c r="C19" s="192">
        <v>13</v>
      </c>
      <c r="D19" s="152">
        <f t="shared" si="7"/>
        <v>32</v>
      </c>
      <c r="E19" s="192">
        <v>16</v>
      </c>
      <c r="F19" s="192">
        <v>17</v>
      </c>
      <c r="G19" s="152">
        <f t="shared" si="5"/>
        <v>33</v>
      </c>
      <c r="H19" s="192">
        <v>36</v>
      </c>
      <c r="I19" s="192">
        <v>31</v>
      </c>
      <c r="J19" s="152">
        <f t="shared" si="6"/>
        <v>67</v>
      </c>
      <c r="K19" s="192">
        <v>36</v>
      </c>
      <c r="L19" s="192">
        <v>31</v>
      </c>
      <c r="M19" s="152">
        <f t="shared" si="3"/>
        <v>67</v>
      </c>
      <c r="N19" s="249" t="s">
        <v>524</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1.75" customHeight="1" thickBot="1">
      <c r="A20" s="79" t="s">
        <v>504</v>
      </c>
      <c r="B20" s="191">
        <v>70</v>
      </c>
      <c r="C20" s="191">
        <v>83</v>
      </c>
      <c r="D20" s="50">
        <f t="shared" ref="D20:D22" si="8">B20+C20</f>
        <v>153</v>
      </c>
      <c r="E20" s="191">
        <v>70</v>
      </c>
      <c r="F20" s="191">
        <v>83</v>
      </c>
      <c r="G20" s="50">
        <f t="shared" ref="G20:G22" si="9">E20+F20</f>
        <v>153</v>
      </c>
      <c r="H20" s="191">
        <v>0</v>
      </c>
      <c r="I20" s="191">
        <v>0</v>
      </c>
      <c r="J20" s="50">
        <f t="shared" ref="J20" si="10">H20+I20</f>
        <v>0</v>
      </c>
      <c r="K20" s="191">
        <v>0</v>
      </c>
      <c r="L20" s="191">
        <v>0</v>
      </c>
      <c r="M20" s="50">
        <f t="shared" si="3"/>
        <v>0</v>
      </c>
      <c r="N20" s="246" t="s">
        <v>525</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27" customFormat="1" ht="21.75" customHeight="1" thickBot="1">
      <c r="A21" s="80" t="s">
        <v>505</v>
      </c>
      <c r="B21" s="192">
        <v>118</v>
      </c>
      <c r="C21" s="192">
        <v>210</v>
      </c>
      <c r="D21" s="152">
        <f t="shared" si="8"/>
        <v>328</v>
      </c>
      <c r="E21" s="192">
        <v>118</v>
      </c>
      <c r="F21" s="192">
        <v>210</v>
      </c>
      <c r="G21" s="152">
        <f t="shared" si="9"/>
        <v>328</v>
      </c>
      <c r="H21" s="192">
        <v>140</v>
      </c>
      <c r="I21" s="192">
        <v>268</v>
      </c>
      <c r="J21" s="152">
        <f>H21+I21</f>
        <v>408</v>
      </c>
      <c r="K21" s="192">
        <v>302</v>
      </c>
      <c r="L21" s="192">
        <v>385</v>
      </c>
      <c r="M21" s="152">
        <f>K21+L21</f>
        <v>687</v>
      </c>
      <c r="N21" s="249" t="s">
        <v>526</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0" s="30" customFormat="1" ht="21.75" customHeight="1">
      <c r="A22" s="128" t="s">
        <v>437</v>
      </c>
      <c r="B22" s="305">
        <v>4</v>
      </c>
      <c r="C22" s="305">
        <v>12</v>
      </c>
      <c r="D22" s="126">
        <f t="shared" si="8"/>
        <v>16</v>
      </c>
      <c r="E22" s="305">
        <v>4</v>
      </c>
      <c r="F22" s="305">
        <v>12</v>
      </c>
      <c r="G22" s="126">
        <f t="shared" si="9"/>
        <v>16</v>
      </c>
      <c r="H22" s="305">
        <v>4</v>
      </c>
      <c r="I22" s="305">
        <v>12</v>
      </c>
      <c r="J22" s="126">
        <f t="shared" ref="J22" si="11">H22+I22</f>
        <v>16</v>
      </c>
      <c r="K22" s="305">
        <v>4</v>
      </c>
      <c r="L22" s="305">
        <v>12</v>
      </c>
      <c r="M22" s="126">
        <f t="shared" si="3"/>
        <v>16</v>
      </c>
      <c r="N22" s="250" t="s">
        <v>527</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0" ht="20.100000000000001" customHeight="1">
      <c r="A23" s="290" t="s">
        <v>33</v>
      </c>
      <c r="B23" s="43">
        <f t="shared" ref="B23:J23" si="12">SUM(B8:B22)</f>
        <v>563</v>
      </c>
      <c r="C23" s="43">
        <f t="shared" si="12"/>
        <v>955</v>
      </c>
      <c r="D23" s="43">
        <f t="shared" si="12"/>
        <v>1518</v>
      </c>
      <c r="E23" s="43">
        <f t="shared" si="12"/>
        <v>564</v>
      </c>
      <c r="F23" s="43">
        <f t="shared" si="12"/>
        <v>975</v>
      </c>
      <c r="G23" s="43">
        <f t="shared" si="12"/>
        <v>1539</v>
      </c>
      <c r="H23" s="43">
        <f t="shared" si="12"/>
        <v>709</v>
      </c>
      <c r="I23" s="43">
        <f t="shared" si="12"/>
        <v>1439</v>
      </c>
      <c r="J23" s="43">
        <f t="shared" si="12"/>
        <v>2148</v>
      </c>
      <c r="K23" s="43">
        <f t="shared" ref="K23:M23" si="13">SUM(K8:K22)</f>
        <v>915</v>
      </c>
      <c r="L23" s="43">
        <f>SUM(L8:L22)</f>
        <v>1596</v>
      </c>
      <c r="M23" s="43">
        <f t="shared" si="13"/>
        <v>2511</v>
      </c>
      <c r="N23" s="369" t="s">
        <v>10</v>
      </c>
    </row>
  </sheetData>
  <mergeCells count="10">
    <mergeCell ref="H6:J6"/>
    <mergeCell ref="A1:N1"/>
    <mergeCell ref="A2:N2"/>
    <mergeCell ref="A3:N3"/>
    <mergeCell ref="A4:N4"/>
    <mergeCell ref="A6:A7"/>
    <mergeCell ref="K6:M6"/>
    <mergeCell ref="N6:N7"/>
    <mergeCell ref="E6:G6"/>
    <mergeCell ref="B6:D6"/>
  </mergeCells>
  <printOptions horizontalCentered="1" verticalCentered="1"/>
  <pageMargins left="0" right="0" top="0" bottom="0" header="0" footer="0"/>
  <pageSetup paperSize="9" scale="92"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F24" sqref="F24"/>
    </sheetView>
  </sheetViews>
  <sheetFormatPr defaultColWidth="9.140625" defaultRowHeight="20.100000000000001" customHeight="1"/>
  <cols>
    <col min="1" max="1" width="23.42578125" style="183" customWidth="1"/>
    <col min="2" max="3" width="10.140625" style="183" customWidth="1"/>
    <col min="4" max="4" width="10" style="183" customWidth="1"/>
    <col min="5" max="5" width="9.28515625" style="183" customWidth="1"/>
    <col min="6" max="6" width="9.5703125" style="183" customWidth="1"/>
    <col min="7" max="7" width="8.7109375" style="183" customWidth="1"/>
    <col min="8" max="8" width="8.85546875" style="183" customWidth="1"/>
    <col min="9" max="10" width="8.7109375" style="183" customWidth="1"/>
    <col min="11" max="11" width="25.7109375" style="183" customWidth="1"/>
    <col min="12" max="55" width="9.140625" style="197"/>
    <col min="56" max="16384" width="9.140625" style="201"/>
  </cols>
  <sheetData>
    <row r="1" spans="1:55" s="176" customFormat="1" ht="39" customHeight="1">
      <c r="A1" s="458" t="s">
        <v>499</v>
      </c>
      <c r="B1" s="392"/>
      <c r="C1" s="392"/>
      <c r="D1" s="392"/>
      <c r="E1" s="392"/>
      <c r="F1" s="392"/>
      <c r="G1" s="392"/>
      <c r="H1" s="392"/>
      <c r="I1" s="392"/>
      <c r="J1" s="392"/>
      <c r="K1" s="392"/>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row>
    <row r="2" spans="1:55" s="176" customFormat="1" ht="18">
      <c r="A2" s="441">
        <v>2020</v>
      </c>
      <c r="B2" s="441"/>
      <c r="C2" s="441"/>
      <c r="D2" s="441"/>
      <c r="E2" s="441"/>
      <c r="F2" s="441"/>
      <c r="G2" s="441"/>
      <c r="H2" s="441"/>
      <c r="I2" s="441"/>
      <c r="J2" s="441"/>
      <c r="K2" s="441"/>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row>
    <row r="3" spans="1:55" s="176" customFormat="1" ht="34.5" customHeight="1">
      <c r="A3" s="393" t="s">
        <v>440</v>
      </c>
      <c r="B3" s="394"/>
      <c r="C3" s="394"/>
      <c r="D3" s="394"/>
      <c r="E3" s="394"/>
      <c r="F3" s="394"/>
      <c r="G3" s="394"/>
      <c r="H3" s="394"/>
      <c r="I3" s="394"/>
      <c r="J3" s="394"/>
      <c r="K3" s="394"/>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row>
    <row r="4" spans="1:55" s="176" customFormat="1" ht="18">
      <c r="A4" s="394">
        <v>2020</v>
      </c>
      <c r="B4" s="394"/>
      <c r="C4" s="394"/>
      <c r="D4" s="394"/>
      <c r="E4" s="394"/>
      <c r="F4" s="394"/>
      <c r="G4" s="394"/>
      <c r="H4" s="394"/>
      <c r="I4" s="394"/>
      <c r="J4" s="394"/>
      <c r="K4" s="394"/>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row>
    <row r="5" spans="1:55" s="19" customFormat="1" ht="15">
      <c r="A5" s="94" t="s">
        <v>457</v>
      </c>
      <c r="B5" s="95"/>
      <c r="C5" s="95"/>
      <c r="D5" s="95"/>
      <c r="E5" s="95"/>
      <c r="F5" s="95"/>
      <c r="G5" s="95"/>
      <c r="H5" s="95"/>
      <c r="I5" s="95"/>
      <c r="J5" s="95"/>
      <c r="K5" s="96" t="s">
        <v>456</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79" customFormat="1" ht="21" customHeight="1" thickBot="1">
      <c r="A6" s="459" t="s">
        <v>404</v>
      </c>
      <c r="B6" s="465" t="s">
        <v>204</v>
      </c>
      <c r="C6" s="465"/>
      <c r="D6" s="465"/>
      <c r="E6" s="465"/>
      <c r="F6" s="465"/>
      <c r="G6" s="465"/>
      <c r="H6" s="465"/>
      <c r="I6" s="465"/>
      <c r="J6" s="475"/>
      <c r="K6" s="461" t="s">
        <v>405</v>
      </c>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row>
    <row r="7" spans="1:55" s="16" customFormat="1" ht="21" customHeight="1" thickBot="1">
      <c r="A7" s="464"/>
      <c r="B7" s="397" t="s">
        <v>476</v>
      </c>
      <c r="C7" s="397"/>
      <c r="D7" s="397"/>
      <c r="E7" s="397" t="s">
        <v>482</v>
      </c>
      <c r="F7" s="397"/>
      <c r="G7" s="397"/>
      <c r="H7" s="399" t="s">
        <v>483</v>
      </c>
      <c r="I7" s="399"/>
      <c r="J7" s="399"/>
      <c r="K7" s="466"/>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198" customFormat="1" ht="25.5" customHeight="1">
      <c r="A8" s="460"/>
      <c r="B8" s="277" t="s">
        <v>532</v>
      </c>
      <c r="C8" s="277" t="s">
        <v>531</v>
      </c>
      <c r="D8" s="277" t="s">
        <v>530</v>
      </c>
      <c r="E8" s="277" t="s">
        <v>532</v>
      </c>
      <c r="F8" s="277" t="s">
        <v>531</v>
      </c>
      <c r="G8" s="277" t="s">
        <v>530</v>
      </c>
      <c r="H8" s="277" t="s">
        <v>532</v>
      </c>
      <c r="I8" s="277" t="s">
        <v>531</v>
      </c>
      <c r="J8" s="277" t="s">
        <v>530</v>
      </c>
      <c r="K8" s="462"/>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row>
    <row r="9" spans="1:55" s="200" customFormat="1" ht="21" customHeight="1" thickBot="1">
      <c r="A9" s="79" t="s">
        <v>461</v>
      </c>
      <c r="B9" s="184">
        <v>2</v>
      </c>
      <c r="C9" s="184">
        <v>9</v>
      </c>
      <c r="D9" s="185">
        <f>B9+C9</f>
        <v>11</v>
      </c>
      <c r="E9" s="184">
        <v>47</v>
      </c>
      <c r="F9" s="184">
        <v>48</v>
      </c>
      <c r="G9" s="185">
        <f>E9+F9</f>
        <v>95</v>
      </c>
      <c r="H9" s="185">
        <f>(B9+E9)</f>
        <v>49</v>
      </c>
      <c r="I9" s="185">
        <f>(C9+F9)</f>
        <v>57</v>
      </c>
      <c r="J9" s="185">
        <f>SUM(H9:I9)</f>
        <v>106</v>
      </c>
      <c r="K9" s="246" t="s">
        <v>514</v>
      </c>
      <c r="L9" s="199"/>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row>
    <row r="10" spans="1:55" s="198" customFormat="1" ht="21" customHeight="1" thickBot="1">
      <c r="A10" s="80" t="s">
        <v>406</v>
      </c>
      <c r="B10" s="98">
        <v>2</v>
      </c>
      <c r="C10" s="98">
        <v>6</v>
      </c>
      <c r="D10" s="186">
        <f t="shared" ref="D10:D23" si="0">B10+C10</f>
        <v>8</v>
      </c>
      <c r="E10" s="98">
        <v>20</v>
      </c>
      <c r="F10" s="98">
        <v>27</v>
      </c>
      <c r="G10" s="186">
        <f t="shared" ref="G10:G23" si="1">E10+F10</f>
        <v>47</v>
      </c>
      <c r="H10" s="281">
        <f t="shared" ref="H10:I23" si="2">(B10+E10)</f>
        <v>22</v>
      </c>
      <c r="I10" s="281">
        <f t="shared" si="2"/>
        <v>33</v>
      </c>
      <c r="J10" s="186">
        <f>SUM(H10:I10)</f>
        <v>55</v>
      </c>
      <c r="K10" s="249" t="s">
        <v>515</v>
      </c>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row>
    <row r="11" spans="1:55" s="200" customFormat="1" ht="24.75" customHeight="1" thickBot="1">
      <c r="A11" s="79" t="s">
        <v>407</v>
      </c>
      <c r="B11" s="184">
        <v>0</v>
      </c>
      <c r="C11" s="184">
        <v>0</v>
      </c>
      <c r="D11" s="185">
        <f t="shared" si="0"/>
        <v>0</v>
      </c>
      <c r="E11" s="184">
        <v>2</v>
      </c>
      <c r="F11" s="184">
        <v>2</v>
      </c>
      <c r="G11" s="185">
        <f t="shared" si="1"/>
        <v>4</v>
      </c>
      <c r="H11" s="185">
        <f t="shared" si="2"/>
        <v>2</v>
      </c>
      <c r="I11" s="185">
        <f t="shared" si="2"/>
        <v>2</v>
      </c>
      <c r="J11" s="185">
        <f t="shared" ref="J11:J23" si="3">SUM(H11:I11)</f>
        <v>4</v>
      </c>
      <c r="K11" s="246" t="s">
        <v>516</v>
      </c>
      <c r="L11" s="199"/>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row>
    <row r="12" spans="1:55" s="198" customFormat="1" ht="21" customHeight="1" thickBot="1">
      <c r="A12" s="80" t="s">
        <v>408</v>
      </c>
      <c r="B12" s="98">
        <v>1</v>
      </c>
      <c r="C12" s="98">
        <v>10</v>
      </c>
      <c r="D12" s="186">
        <f t="shared" si="0"/>
        <v>11</v>
      </c>
      <c r="E12" s="98">
        <v>20</v>
      </c>
      <c r="F12" s="98">
        <v>20</v>
      </c>
      <c r="G12" s="186">
        <f t="shared" si="1"/>
        <v>40</v>
      </c>
      <c r="H12" s="281">
        <f t="shared" si="2"/>
        <v>21</v>
      </c>
      <c r="I12" s="281">
        <f t="shared" si="2"/>
        <v>30</v>
      </c>
      <c r="J12" s="152">
        <f t="shared" si="3"/>
        <v>51</v>
      </c>
      <c r="K12" s="249" t="s">
        <v>415</v>
      </c>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row>
    <row r="13" spans="1:55" s="200" customFormat="1" ht="24.75" customHeight="1" thickBot="1">
      <c r="A13" s="79" t="s">
        <v>409</v>
      </c>
      <c r="B13" s="184">
        <v>0</v>
      </c>
      <c r="C13" s="184">
        <v>2</v>
      </c>
      <c r="D13" s="185">
        <f t="shared" si="0"/>
        <v>2</v>
      </c>
      <c r="E13" s="184">
        <v>8</v>
      </c>
      <c r="F13" s="184">
        <v>30</v>
      </c>
      <c r="G13" s="185">
        <f t="shared" si="1"/>
        <v>38</v>
      </c>
      <c r="H13" s="185">
        <f t="shared" si="2"/>
        <v>8</v>
      </c>
      <c r="I13" s="185">
        <f t="shared" si="2"/>
        <v>32</v>
      </c>
      <c r="J13" s="185">
        <f t="shared" si="3"/>
        <v>40</v>
      </c>
      <c r="K13" s="246" t="s">
        <v>517</v>
      </c>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row>
    <row r="14" spans="1:55" s="198" customFormat="1" ht="24" customHeight="1" thickBot="1">
      <c r="A14" s="80" t="s">
        <v>410</v>
      </c>
      <c r="B14" s="98">
        <v>2</v>
      </c>
      <c r="C14" s="98">
        <v>6</v>
      </c>
      <c r="D14" s="186">
        <f t="shared" si="0"/>
        <v>8</v>
      </c>
      <c r="E14" s="98">
        <v>49</v>
      </c>
      <c r="F14" s="98">
        <v>47</v>
      </c>
      <c r="G14" s="186">
        <f t="shared" si="1"/>
        <v>96</v>
      </c>
      <c r="H14" s="281">
        <f t="shared" si="2"/>
        <v>51</v>
      </c>
      <c r="I14" s="281">
        <f t="shared" si="2"/>
        <v>53</v>
      </c>
      <c r="J14" s="152">
        <f t="shared" si="3"/>
        <v>104</v>
      </c>
      <c r="K14" s="249" t="s">
        <v>518</v>
      </c>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row>
    <row r="15" spans="1:55" s="200" customFormat="1" ht="21" customHeight="1" thickBot="1">
      <c r="A15" s="323" t="s">
        <v>411</v>
      </c>
      <c r="B15" s="307">
        <v>0</v>
      </c>
      <c r="C15" s="307">
        <v>7</v>
      </c>
      <c r="D15" s="308">
        <f t="shared" si="0"/>
        <v>7</v>
      </c>
      <c r="E15" s="307">
        <v>95</v>
      </c>
      <c r="F15" s="307">
        <v>74</v>
      </c>
      <c r="G15" s="308">
        <f t="shared" si="1"/>
        <v>169</v>
      </c>
      <c r="H15" s="308">
        <f t="shared" si="2"/>
        <v>95</v>
      </c>
      <c r="I15" s="308">
        <f t="shared" si="2"/>
        <v>81</v>
      </c>
      <c r="J15" s="308">
        <f t="shared" si="3"/>
        <v>176</v>
      </c>
      <c r="K15" s="335" t="s">
        <v>519</v>
      </c>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row>
    <row r="16" spans="1:55" s="198" customFormat="1" ht="24.75" customHeight="1" thickBot="1">
      <c r="A16" s="80" t="s">
        <v>412</v>
      </c>
      <c r="B16" s="98">
        <v>0</v>
      </c>
      <c r="C16" s="98">
        <v>0</v>
      </c>
      <c r="D16" s="186">
        <f t="shared" si="0"/>
        <v>0</v>
      </c>
      <c r="E16" s="98">
        <v>7</v>
      </c>
      <c r="F16" s="98">
        <v>60</v>
      </c>
      <c r="G16" s="186">
        <f t="shared" si="1"/>
        <v>67</v>
      </c>
      <c r="H16" s="281">
        <f t="shared" si="2"/>
        <v>7</v>
      </c>
      <c r="I16" s="281">
        <f t="shared" si="2"/>
        <v>60</v>
      </c>
      <c r="J16" s="152">
        <f t="shared" si="3"/>
        <v>67</v>
      </c>
      <c r="K16" s="249" t="s">
        <v>520</v>
      </c>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row>
    <row r="17" spans="1:58" s="200" customFormat="1" ht="21" customHeight="1" thickBot="1">
      <c r="A17" s="323" t="s">
        <v>413</v>
      </c>
      <c r="B17" s="307">
        <v>0</v>
      </c>
      <c r="C17" s="307">
        <v>0</v>
      </c>
      <c r="D17" s="308">
        <f t="shared" si="0"/>
        <v>0</v>
      </c>
      <c r="E17" s="307">
        <v>52</v>
      </c>
      <c r="F17" s="307">
        <v>47</v>
      </c>
      <c r="G17" s="308">
        <f t="shared" si="1"/>
        <v>99</v>
      </c>
      <c r="H17" s="308">
        <f t="shared" si="2"/>
        <v>52</v>
      </c>
      <c r="I17" s="308">
        <f t="shared" si="2"/>
        <v>47</v>
      </c>
      <c r="J17" s="308">
        <f t="shared" si="3"/>
        <v>99</v>
      </c>
      <c r="K17" s="335" t="s">
        <v>521</v>
      </c>
      <c r="L17" s="199"/>
      <c r="M17" s="199"/>
      <c r="N17" s="199"/>
      <c r="O17" s="199"/>
      <c r="P17" s="199"/>
      <c r="Q17" s="199"/>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99"/>
      <c r="AV17" s="199"/>
      <c r="AW17" s="199"/>
      <c r="AX17" s="199"/>
      <c r="AY17" s="199"/>
      <c r="AZ17" s="199"/>
      <c r="BA17" s="199"/>
      <c r="BB17" s="199"/>
      <c r="BC17" s="199"/>
    </row>
    <row r="18" spans="1:58" s="198" customFormat="1" ht="21" customHeight="1" thickBot="1">
      <c r="A18" s="80" t="s">
        <v>414</v>
      </c>
      <c r="B18" s="98">
        <v>5</v>
      </c>
      <c r="C18" s="98">
        <v>55</v>
      </c>
      <c r="D18" s="186">
        <f t="shared" si="0"/>
        <v>60</v>
      </c>
      <c r="E18" s="98">
        <v>261</v>
      </c>
      <c r="F18" s="98">
        <v>718</v>
      </c>
      <c r="G18" s="186">
        <f t="shared" si="1"/>
        <v>979</v>
      </c>
      <c r="H18" s="281">
        <f t="shared" si="2"/>
        <v>266</v>
      </c>
      <c r="I18" s="281">
        <f t="shared" si="2"/>
        <v>773</v>
      </c>
      <c r="J18" s="152">
        <f t="shared" si="3"/>
        <v>1039</v>
      </c>
      <c r="K18" s="249" t="s">
        <v>522</v>
      </c>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row>
    <row r="19" spans="1:58" s="200" customFormat="1" ht="21" customHeight="1" thickBot="1">
      <c r="A19" s="323" t="s">
        <v>438</v>
      </c>
      <c r="B19" s="307">
        <v>0</v>
      </c>
      <c r="C19" s="307">
        <v>0</v>
      </c>
      <c r="D19" s="308">
        <f t="shared" si="0"/>
        <v>0</v>
      </c>
      <c r="E19" s="307">
        <v>0</v>
      </c>
      <c r="F19" s="307">
        <v>0</v>
      </c>
      <c r="G19" s="308">
        <f t="shared" si="1"/>
        <v>0</v>
      </c>
      <c r="H19" s="308">
        <f t="shared" si="2"/>
        <v>0</v>
      </c>
      <c r="I19" s="308">
        <f t="shared" si="2"/>
        <v>0</v>
      </c>
      <c r="J19" s="308">
        <f t="shared" si="3"/>
        <v>0</v>
      </c>
      <c r="K19" s="335" t="s">
        <v>523</v>
      </c>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row>
    <row r="20" spans="1:58" s="198" customFormat="1" ht="21" customHeight="1" thickBot="1">
      <c r="A20" s="80" t="s">
        <v>503</v>
      </c>
      <c r="B20" s="98">
        <v>0</v>
      </c>
      <c r="C20" s="98">
        <v>0</v>
      </c>
      <c r="D20" s="186">
        <f t="shared" si="0"/>
        <v>0</v>
      </c>
      <c r="E20" s="98">
        <v>36</v>
      </c>
      <c r="F20" s="98">
        <v>31</v>
      </c>
      <c r="G20" s="186">
        <f t="shared" si="1"/>
        <v>67</v>
      </c>
      <c r="H20" s="281">
        <f t="shared" si="2"/>
        <v>36</v>
      </c>
      <c r="I20" s="281">
        <f t="shared" si="2"/>
        <v>31</v>
      </c>
      <c r="J20" s="152">
        <f t="shared" si="3"/>
        <v>67</v>
      </c>
      <c r="K20" s="249" t="s">
        <v>524</v>
      </c>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row>
    <row r="21" spans="1:58" s="200" customFormat="1" ht="21" customHeight="1" thickBot="1">
      <c r="A21" s="323" t="s">
        <v>504</v>
      </c>
      <c r="B21" s="307">
        <v>0</v>
      </c>
      <c r="C21" s="307">
        <v>0</v>
      </c>
      <c r="D21" s="308">
        <f t="shared" si="0"/>
        <v>0</v>
      </c>
      <c r="E21" s="307">
        <v>0</v>
      </c>
      <c r="F21" s="307">
        <v>0</v>
      </c>
      <c r="G21" s="308">
        <f t="shared" si="1"/>
        <v>0</v>
      </c>
      <c r="H21" s="308">
        <f>(B21+E21)</f>
        <v>0</v>
      </c>
      <c r="I21" s="308">
        <f t="shared" si="2"/>
        <v>0</v>
      </c>
      <c r="J21" s="308">
        <f t="shared" si="3"/>
        <v>0</v>
      </c>
      <c r="K21" s="310" t="s">
        <v>525</v>
      </c>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row>
    <row r="22" spans="1:58" s="198" customFormat="1" ht="21" customHeight="1" thickBot="1">
      <c r="A22" s="80" t="s">
        <v>505</v>
      </c>
      <c r="B22" s="98">
        <v>2</v>
      </c>
      <c r="C22" s="98">
        <v>36</v>
      </c>
      <c r="D22" s="186">
        <f t="shared" si="0"/>
        <v>38</v>
      </c>
      <c r="E22" s="98">
        <v>300</v>
      </c>
      <c r="F22" s="98">
        <v>349</v>
      </c>
      <c r="G22" s="186">
        <f t="shared" si="1"/>
        <v>649</v>
      </c>
      <c r="H22" s="281">
        <f t="shared" ref="H22:H23" si="4">(B22+E22)</f>
        <v>302</v>
      </c>
      <c r="I22" s="281">
        <f t="shared" si="2"/>
        <v>385</v>
      </c>
      <c r="J22" s="152">
        <f t="shared" si="3"/>
        <v>687</v>
      </c>
      <c r="K22" s="311" t="s">
        <v>526</v>
      </c>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row>
    <row r="23" spans="1:58" s="200" customFormat="1" ht="21" customHeight="1">
      <c r="A23" s="324" t="s">
        <v>437</v>
      </c>
      <c r="B23" s="325">
        <v>1</v>
      </c>
      <c r="C23" s="325">
        <v>8</v>
      </c>
      <c r="D23" s="326">
        <f t="shared" si="0"/>
        <v>9</v>
      </c>
      <c r="E23" s="325">
        <v>3</v>
      </c>
      <c r="F23" s="325">
        <v>4</v>
      </c>
      <c r="G23" s="326">
        <f t="shared" si="1"/>
        <v>7</v>
      </c>
      <c r="H23" s="326">
        <f t="shared" si="4"/>
        <v>4</v>
      </c>
      <c r="I23" s="326">
        <f t="shared" si="2"/>
        <v>12</v>
      </c>
      <c r="J23" s="326">
        <f t="shared" si="3"/>
        <v>16</v>
      </c>
      <c r="K23" s="327" t="s">
        <v>527</v>
      </c>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row>
    <row r="24" spans="1:58" s="12" customFormat="1" ht="24" customHeight="1">
      <c r="A24" s="294" t="s">
        <v>33</v>
      </c>
      <c r="B24" s="306">
        <f>SUM(B9:B23)</f>
        <v>15</v>
      </c>
      <c r="C24" s="43">
        <f t="shared" ref="C24:J24" si="5">SUM(C9:C23)</f>
        <v>139</v>
      </c>
      <c r="D24" s="43">
        <f t="shared" si="5"/>
        <v>154</v>
      </c>
      <c r="E24" s="43">
        <f t="shared" si="5"/>
        <v>900</v>
      </c>
      <c r="F24" s="43">
        <f t="shared" si="5"/>
        <v>1457</v>
      </c>
      <c r="G24" s="43">
        <f t="shared" si="5"/>
        <v>2357</v>
      </c>
      <c r="H24" s="43">
        <f t="shared" si="5"/>
        <v>915</v>
      </c>
      <c r="I24" s="306">
        <f t="shared" si="5"/>
        <v>1596</v>
      </c>
      <c r="J24" s="306">
        <f t="shared" si="5"/>
        <v>2511</v>
      </c>
      <c r="K24" s="298" t="s">
        <v>10</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A25" s="333"/>
      <c r="B25" s="190"/>
      <c r="C25" s="190"/>
      <c r="D25" s="190"/>
      <c r="E25" s="190"/>
      <c r="F25" s="190"/>
      <c r="G25" s="190"/>
      <c r="H25" s="190"/>
      <c r="J25" s="197"/>
      <c r="K25" s="332"/>
      <c r="BB25" s="201"/>
      <c r="BC25" s="201"/>
    </row>
    <row r="26" spans="1:58" ht="20.100000000000001" customHeight="1">
      <c r="B26" s="190"/>
      <c r="C26" s="190"/>
      <c r="D26" s="190"/>
      <c r="E26" s="190"/>
      <c r="F26" s="190"/>
      <c r="G26" s="190"/>
      <c r="H26" s="190"/>
      <c r="I26" s="190"/>
      <c r="J26" s="190"/>
    </row>
    <row r="27" spans="1:58" ht="20.100000000000001" customHeight="1">
      <c r="B27" s="190"/>
      <c r="C27" s="190"/>
      <c r="D27" s="190"/>
      <c r="E27" s="190"/>
      <c r="F27" s="190"/>
      <c r="G27" s="190"/>
      <c r="H27" s="190"/>
      <c r="I27" s="190"/>
      <c r="J27" s="190"/>
    </row>
    <row r="28" spans="1:58" ht="20.100000000000001" customHeight="1">
      <c r="B28" s="190"/>
      <c r="C28" s="190"/>
      <c r="D28" s="190"/>
      <c r="E28" s="190"/>
      <c r="F28" s="190"/>
      <c r="G28" s="190"/>
      <c r="H28" s="190"/>
      <c r="I28" s="190"/>
      <c r="J28" s="190"/>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c r="A2" s="104" t="s">
        <v>179</v>
      </c>
      <c r="B2" s="105" t="s">
        <v>234</v>
      </c>
      <c r="C2" s="106" t="s">
        <v>180</v>
      </c>
    </row>
    <row r="3" spans="1:3" s="49" customFormat="1" ht="23.25" thickBot="1">
      <c r="A3" s="100" t="s">
        <v>188</v>
      </c>
      <c r="B3" s="107">
        <v>1</v>
      </c>
      <c r="C3" s="111" t="s">
        <v>189</v>
      </c>
    </row>
    <row r="4" spans="1:3" s="38" customFormat="1" ht="24" thickTop="1" thickBot="1">
      <c r="A4" s="101" t="s">
        <v>190</v>
      </c>
      <c r="B4" s="108">
        <v>2</v>
      </c>
      <c r="C4" s="112" t="s">
        <v>191</v>
      </c>
    </row>
    <row r="5" spans="1:3" s="49" customFormat="1" ht="17.25" thickTop="1" thickBot="1">
      <c r="A5" s="102" t="s">
        <v>181</v>
      </c>
      <c r="B5" s="109">
        <v>3</v>
      </c>
      <c r="C5" s="113" t="s">
        <v>192</v>
      </c>
    </row>
    <row r="6" spans="1:3" s="38" customFormat="1" ht="27" thickTop="1" thickBot="1">
      <c r="A6" s="101" t="s">
        <v>193</v>
      </c>
      <c r="B6" s="108">
        <v>4</v>
      </c>
      <c r="C6" s="112" t="s">
        <v>194</v>
      </c>
    </row>
    <row r="7" spans="1:3" s="49" customFormat="1" ht="27" thickTop="1" thickBot="1">
      <c r="A7" s="102" t="s">
        <v>195</v>
      </c>
      <c r="B7" s="109">
        <v>5</v>
      </c>
      <c r="C7" s="113" t="s">
        <v>196</v>
      </c>
    </row>
    <row r="8" spans="1:3" s="38" customFormat="1" ht="27" thickTop="1" thickBot="1">
      <c r="A8" s="101" t="s">
        <v>197</v>
      </c>
      <c r="B8" s="108">
        <v>6</v>
      </c>
      <c r="C8" s="112" t="s">
        <v>198</v>
      </c>
    </row>
    <row r="9" spans="1:3" s="49" customFormat="1" ht="27" thickTop="1" thickBot="1">
      <c r="A9" s="102" t="s">
        <v>200</v>
      </c>
      <c r="B9" s="109">
        <v>7</v>
      </c>
      <c r="C9" s="113" t="s">
        <v>199</v>
      </c>
    </row>
    <row r="10" spans="1:3" s="38" customFormat="1" ht="27" thickTop="1" thickBot="1">
      <c r="A10" s="101" t="s">
        <v>203</v>
      </c>
      <c r="B10" s="108">
        <v>8</v>
      </c>
      <c r="C10" s="112" t="s">
        <v>182</v>
      </c>
    </row>
    <row r="11" spans="1:3" s="49" customFormat="1" ht="27" thickTop="1" thickBot="1">
      <c r="A11" s="102" t="s">
        <v>202</v>
      </c>
      <c r="B11" s="109">
        <v>9</v>
      </c>
      <c r="C11" s="113" t="s">
        <v>201</v>
      </c>
    </row>
    <row r="12" spans="1:3" s="38" customFormat="1" ht="27" thickTop="1" thickBot="1">
      <c r="A12" s="101" t="s">
        <v>253</v>
      </c>
      <c r="B12" s="108">
        <v>10</v>
      </c>
      <c r="C12" s="112" t="s">
        <v>289</v>
      </c>
    </row>
    <row r="13" spans="1:3" s="49" customFormat="1" ht="27" thickTop="1" thickBot="1">
      <c r="A13" s="102" t="s">
        <v>252</v>
      </c>
      <c r="B13" s="109">
        <v>11</v>
      </c>
      <c r="C13" s="113" t="s">
        <v>288</v>
      </c>
    </row>
    <row r="14" spans="1:3" s="38" customFormat="1" ht="27" thickTop="1" thickBot="1">
      <c r="A14" s="101" t="s">
        <v>254</v>
      </c>
      <c r="B14" s="108">
        <v>12</v>
      </c>
      <c r="C14" s="112" t="s">
        <v>287</v>
      </c>
    </row>
    <row r="15" spans="1:3" s="49" customFormat="1" ht="27" thickTop="1" thickBot="1">
      <c r="A15" s="102" t="s">
        <v>255</v>
      </c>
      <c r="B15" s="109">
        <v>13</v>
      </c>
      <c r="C15" s="113" t="s">
        <v>286</v>
      </c>
    </row>
    <row r="16" spans="1:3" s="38" customFormat="1" ht="27" thickTop="1" thickBot="1">
      <c r="A16" s="101" t="s">
        <v>256</v>
      </c>
      <c r="B16" s="108">
        <v>14</v>
      </c>
      <c r="C16" s="112" t="s">
        <v>285</v>
      </c>
    </row>
    <row r="17" spans="1:3" s="49" customFormat="1" ht="27" thickTop="1" thickBot="1">
      <c r="A17" s="102" t="s">
        <v>257</v>
      </c>
      <c r="B17" s="109">
        <v>15</v>
      </c>
      <c r="C17" s="113" t="s">
        <v>284</v>
      </c>
    </row>
    <row r="18" spans="1:3" s="38" customFormat="1" ht="27" thickTop="1" thickBot="1">
      <c r="A18" s="101" t="s">
        <v>258</v>
      </c>
      <c r="B18" s="108">
        <v>16</v>
      </c>
      <c r="C18" s="112" t="s">
        <v>283</v>
      </c>
    </row>
    <row r="19" spans="1:3" s="49" customFormat="1" ht="27" thickTop="1" thickBot="1">
      <c r="A19" s="102" t="s">
        <v>259</v>
      </c>
      <c r="B19" s="109">
        <v>17</v>
      </c>
      <c r="C19" s="113" t="s">
        <v>282</v>
      </c>
    </row>
    <row r="20" spans="1:3" s="38" customFormat="1" ht="27" thickTop="1" thickBot="1">
      <c r="A20" s="101" t="s">
        <v>260</v>
      </c>
      <c r="B20" s="108">
        <v>18</v>
      </c>
      <c r="C20" s="112" t="s">
        <v>281</v>
      </c>
    </row>
    <row r="21" spans="1:3" s="49" customFormat="1" ht="27" thickTop="1" thickBot="1">
      <c r="A21" s="102" t="s">
        <v>261</v>
      </c>
      <c r="B21" s="109">
        <v>19</v>
      </c>
      <c r="C21" s="113" t="s">
        <v>280</v>
      </c>
    </row>
    <row r="22" spans="1:3" s="38" customFormat="1" ht="27" thickTop="1" thickBot="1">
      <c r="A22" s="101" t="s">
        <v>262</v>
      </c>
      <c r="B22" s="108">
        <v>20</v>
      </c>
      <c r="C22" s="112" t="s">
        <v>279</v>
      </c>
    </row>
    <row r="23" spans="1:3" s="49" customFormat="1" ht="27" thickTop="1" thickBot="1">
      <c r="A23" s="102" t="s">
        <v>263</v>
      </c>
      <c r="B23" s="109">
        <v>21</v>
      </c>
      <c r="C23" s="113" t="s">
        <v>278</v>
      </c>
    </row>
    <row r="24" spans="1:3" s="38" customFormat="1" ht="27" thickTop="1" thickBot="1">
      <c r="A24" s="101" t="s">
        <v>264</v>
      </c>
      <c r="B24" s="108">
        <v>22</v>
      </c>
      <c r="C24" s="112" t="s">
        <v>277</v>
      </c>
    </row>
    <row r="25" spans="1:3" s="49" customFormat="1" ht="27" thickTop="1" thickBot="1">
      <c r="A25" s="102" t="s">
        <v>265</v>
      </c>
      <c r="B25" s="109">
        <v>23</v>
      </c>
      <c r="C25" s="113" t="s">
        <v>276</v>
      </c>
    </row>
    <row r="26" spans="1:3" s="38" customFormat="1" ht="27" thickTop="1" thickBot="1">
      <c r="A26" s="101" t="s">
        <v>266</v>
      </c>
      <c r="B26" s="108">
        <v>24</v>
      </c>
      <c r="C26" s="112" t="s">
        <v>275</v>
      </c>
    </row>
    <row r="27" spans="1:3" s="49" customFormat="1" ht="27" thickTop="1" thickBot="1">
      <c r="A27" s="102" t="s">
        <v>267</v>
      </c>
      <c r="B27" s="109">
        <v>25</v>
      </c>
      <c r="C27" s="113" t="s">
        <v>274</v>
      </c>
    </row>
    <row r="28" spans="1:3" s="38" customFormat="1" ht="27" thickTop="1" thickBot="1">
      <c r="A28" s="101" t="s">
        <v>268</v>
      </c>
      <c r="B28" s="108">
        <v>26</v>
      </c>
      <c r="C28" s="112" t="s">
        <v>273</v>
      </c>
    </row>
    <row r="29" spans="1:3" s="49" customFormat="1" ht="27" thickTop="1" thickBot="1">
      <c r="A29" s="102" t="s">
        <v>269</v>
      </c>
      <c r="B29" s="109">
        <v>27</v>
      </c>
      <c r="C29" s="113" t="s">
        <v>272</v>
      </c>
    </row>
    <row r="30" spans="1:3" s="38" customFormat="1" ht="26.25" thickTop="1">
      <c r="A30" s="103" t="s">
        <v>270</v>
      </c>
      <c r="B30" s="110">
        <v>28</v>
      </c>
      <c r="C30" s="114" t="s">
        <v>271</v>
      </c>
    </row>
    <row r="31" spans="1:3" ht="15.75">
      <c r="A31" s="39"/>
      <c r="C31" s="40"/>
    </row>
    <row r="32" spans="1:3" ht="15.75">
      <c r="A32" s="39"/>
      <c r="C32" s="40"/>
    </row>
    <row r="33" spans="1:3" ht="15.75">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rightToLeft="1" view="pageBreakPreview" zoomScaleNormal="100" zoomScaleSheetLayoutView="100" workbookViewId="0">
      <selection activeCell="A38" sqref="A38"/>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1" ht="18">
      <c r="A1" s="392" t="s">
        <v>335</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17.25" customHeight="1">
      <c r="A3" s="393" t="s">
        <v>570</v>
      </c>
      <c r="B3" s="394"/>
      <c r="C3" s="394"/>
      <c r="D3" s="394"/>
      <c r="E3" s="394"/>
      <c r="F3" s="394"/>
      <c r="G3" s="394"/>
      <c r="H3" s="394"/>
      <c r="I3" s="394"/>
      <c r="J3" s="394"/>
      <c r="K3" s="394"/>
    </row>
    <row r="4" spans="1:11" ht="17.25" customHeight="1">
      <c r="A4" s="393" t="s">
        <v>644</v>
      </c>
      <c r="B4" s="394"/>
      <c r="C4" s="394"/>
      <c r="D4" s="394"/>
      <c r="E4" s="394"/>
      <c r="F4" s="394"/>
      <c r="G4" s="394"/>
      <c r="H4" s="394"/>
      <c r="I4" s="394"/>
      <c r="J4" s="394"/>
      <c r="K4" s="394"/>
    </row>
    <row r="5" spans="1:11" ht="15.75">
      <c r="A5" s="167" t="s">
        <v>586</v>
      </c>
      <c r="B5" s="168"/>
      <c r="C5" s="168"/>
      <c r="D5" s="168"/>
      <c r="E5" s="168"/>
      <c r="F5" s="168"/>
      <c r="G5" s="168"/>
      <c r="H5" s="168"/>
      <c r="I5" s="168"/>
      <c r="J5" s="168"/>
      <c r="K5" s="169" t="s">
        <v>587</v>
      </c>
    </row>
    <row r="6" spans="1:11" ht="15.75">
      <c r="A6" s="396" t="s">
        <v>24</v>
      </c>
      <c r="B6" s="397" t="s">
        <v>204</v>
      </c>
      <c r="C6" s="397"/>
      <c r="D6" s="397"/>
      <c r="E6" s="397"/>
      <c r="F6" s="397"/>
      <c r="G6" s="397"/>
      <c r="H6" s="397"/>
      <c r="I6" s="397"/>
      <c r="J6" s="397"/>
      <c r="K6" s="398" t="s">
        <v>25</v>
      </c>
    </row>
    <row r="7" spans="1:11" ht="16.5" customHeight="1">
      <c r="A7" s="396"/>
      <c r="B7" s="397" t="s">
        <v>205</v>
      </c>
      <c r="C7" s="397"/>
      <c r="D7" s="397"/>
      <c r="E7" s="397" t="s">
        <v>206</v>
      </c>
      <c r="F7" s="397"/>
      <c r="G7" s="397"/>
      <c r="H7" s="399" t="s">
        <v>207</v>
      </c>
      <c r="I7" s="399"/>
      <c r="J7" s="399"/>
      <c r="K7" s="398"/>
    </row>
    <row r="8" spans="1:11" ht="25.5">
      <c r="A8" s="396"/>
      <c r="B8" s="42" t="s">
        <v>208</v>
      </c>
      <c r="C8" s="42" t="s">
        <v>209</v>
      </c>
      <c r="D8" s="42" t="s">
        <v>210</v>
      </c>
      <c r="E8" s="42" t="s">
        <v>211</v>
      </c>
      <c r="F8" s="42" t="s">
        <v>212</v>
      </c>
      <c r="G8" s="42" t="s">
        <v>213</v>
      </c>
      <c r="H8" s="42" t="s">
        <v>211</v>
      </c>
      <c r="I8" s="42" t="s">
        <v>212</v>
      </c>
      <c r="J8" s="42" t="s">
        <v>213</v>
      </c>
      <c r="K8" s="398"/>
    </row>
    <row r="9" spans="1:11" ht="33.75" customHeight="1" thickBot="1">
      <c r="A9" s="79" t="s">
        <v>665</v>
      </c>
      <c r="B9" s="216">
        <v>707</v>
      </c>
      <c r="C9" s="216">
        <v>805</v>
      </c>
      <c r="D9" s="207">
        <f>B9+C9</f>
        <v>1512</v>
      </c>
      <c r="E9" s="216">
        <v>2140</v>
      </c>
      <c r="F9" s="216">
        <v>2157</v>
      </c>
      <c r="G9" s="207">
        <f>E9+F9</f>
        <v>4297</v>
      </c>
      <c r="H9" s="216">
        <f>B9+E9</f>
        <v>2847</v>
      </c>
      <c r="I9" s="216">
        <f>C9+F9</f>
        <v>2962</v>
      </c>
      <c r="J9" s="207">
        <f>H9+I9</f>
        <v>5809</v>
      </c>
      <c r="K9" s="115" t="s">
        <v>26</v>
      </c>
    </row>
    <row r="10" spans="1:11" ht="33.75" customHeight="1" thickBot="1">
      <c r="A10" s="80" t="s">
        <v>27</v>
      </c>
      <c r="B10" s="217">
        <v>1873</v>
      </c>
      <c r="C10" s="217">
        <v>1677</v>
      </c>
      <c r="D10" s="209">
        <f t="shared" ref="D10:D16" si="0">B10+C10</f>
        <v>3550</v>
      </c>
      <c r="E10" s="217">
        <v>1883</v>
      </c>
      <c r="F10" s="217">
        <v>1770</v>
      </c>
      <c r="G10" s="209">
        <f t="shared" ref="G10:G15" si="1">E10+F10</f>
        <v>3653</v>
      </c>
      <c r="H10" s="217">
        <f t="shared" ref="H10:I15" si="2">B10+E10</f>
        <v>3756</v>
      </c>
      <c r="I10" s="217">
        <f t="shared" si="2"/>
        <v>3447</v>
      </c>
      <c r="J10" s="209">
        <f t="shared" ref="J10:J15" si="3">H10+I10</f>
        <v>7203</v>
      </c>
      <c r="K10" s="116" t="s">
        <v>28</v>
      </c>
    </row>
    <row r="11" spans="1:11" ht="33.75" customHeight="1" thickBot="1">
      <c r="A11" s="79" t="s">
        <v>29</v>
      </c>
      <c r="B11" s="216">
        <v>331</v>
      </c>
      <c r="C11" s="216">
        <v>298</v>
      </c>
      <c r="D11" s="207">
        <f t="shared" si="0"/>
        <v>629</v>
      </c>
      <c r="E11" s="216">
        <v>605</v>
      </c>
      <c r="F11" s="216">
        <v>603</v>
      </c>
      <c r="G11" s="207">
        <f t="shared" si="1"/>
        <v>1208</v>
      </c>
      <c r="H11" s="216">
        <f t="shared" si="2"/>
        <v>936</v>
      </c>
      <c r="I11" s="216">
        <f t="shared" si="2"/>
        <v>901</v>
      </c>
      <c r="J11" s="207">
        <f>H11+I11</f>
        <v>1837</v>
      </c>
      <c r="K11" s="115" t="s">
        <v>30</v>
      </c>
    </row>
    <row r="12" spans="1:11" ht="33.75" customHeight="1" thickBot="1">
      <c r="A12" s="80" t="s">
        <v>666</v>
      </c>
      <c r="B12" s="217">
        <v>390</v>
      </c>
      <c r="C12" s="217">
        <v>368</v>
      </c>
      <c r="D12" s="209">
        <f t="shared" si="0"/>
        <v>758</v>
      </c>
      <c r="E12" s="217">
        <v>309</v>
      </c>
      <c r="F12" s="217">
        <v>305</v>
      </c>
      <c r="G12" s="209">
        <f>E12+F12</f>
        <v>614</v>
      </c>
      <c r="H12" s="217">
        <f t="shared" si="2"/>
        <v>699</v>
      </c>
      <c r="I12" s="217">
        <f t="shared" si="2"/>
        <v>673</v>
      </c>
      <c r="J12" s="209">
        <f>H12+I12</f>
        <v>1372</v>
      </c>
      <c r="K12" s="116" t="s">
        <v>31</v>
      </c>
    </row>
    <row r="13" spans="1:11" ht="33.75" customHeight="1" thickBot="1">
      <c r="A13" s="79" t="s">
        <v>647</v>
      </c>
      <c r="B13" s="216">
        <v>124</v>
      </c>
      <c r="C13" s="216">
        <v>121</v>
      </c>
      <c r="D13" s="207">
        <f t="shared" si="0"/>
        <v>245</v>
      </c>
      <c r="E13" s="216">
        <v>218</v>
      </c>
      <c r="F13" s="216">
        <v>221</v>
      </c>
      <c r="G13" s="207">
        <f>E13+F13</f>
        <v>439</v>
      </c>
      <c r="H13" s="216">
        <f t="shared" si="2"/>
        <v>342</v>
      </c>
      <c r="I13" s="216">
        <f t="shared" si="2"/>
        <v>342</v>
      </c>
      <c r="J13" s="207">
        <f t="shared" si="3"/>
        <v>684</v>
      </c>
      <c r="K13" s="115" t="s">
        <v>646</v>
      </c>
    </row>
    <row r="14" spans="1:11" ht="33.75" customHeight="1" thickBot="1">
      <c r="A14" s="80" t="s">
        <v>648</v>
      </c>
      <c r="B14" s="217">
        <v>15</v>
      </c>
      <c r="C14" s="217">
        <v>21</v>
      </c>
      <c r="D14" s="209">
        <f t="shared" si="0"/>
        <v>36</v>
      </c>
      <c r="E14" s="217">
        <v>19</v>
      </c>
      <c r="F14" s="217">
        <v>16</v>
      </c>
      <c r="G14" s="209">
        <f>E14+F14</f>
        <v>35</v>
      </c>
      <c r="H14" s="217">
        <f t="shared" si="2"/>
        <v>34</v>
      </c>
      <c r="I14" s="217">
        <f t="shared" si="2"/>
        <v>37</v>
      </c>
      <c r="J14" s="209">
        <f t="shared" si="3"/>
        <v>71</v>
      </c>
      <c r="K14" s="116" t="s">
        <v>32</v>
      </c>
    </row>
    <row r="15" spans="1:11" ht="33.75" customHeight="1" thickBot="1">
      <c r="A15" s="79" t="s">
        <v>315</v>
      </c>
      <c r="B15" s="216">
        <v>355</v>
      </c>
      <c r="C15" s="216">
        <v>323</v>
      </c>
      <c r="D15" s="207">
        <f t="shared" si="0"/>
        <v>678</v>
      </c>
      <c r="E15" s="216">
        <v>211</v>
      </c>
      <c r="F15" s="216">
        <v>241</v>
      </c>
      <c r="G15" s="207">
        <f t="shared" si="1"/>
        <v>452</v>
      </c>
      <c r="H15" s="216">
        <f t="shared" si="2"/>
        <v>566</v>
      </c>
      <c r="I15" s="216">
        <f t="shared" si="2"/>
        <v>564</v>
      </c>
      <c r="J15" s="207">
        <f t="shared" si="3"/>
        <v>1130</v>
      </c>
      <c r="K15" s="115" t="s">
        <v>649</v>
      </c>
    </row>
    <row r="16" spans="1:11" ht="33.75" customHeight="1">
      <c r="A16" s="129" t="s">
        <v>651</v>
      </c>
      <c r="B16" s="227">
        <v>90</v>
      </c>
      <c r="C16" s="227">
        <v>64</v>
      </c>
      <c r="D16" s="228">
        <f t="shared" si="0"/>
        <v>154</v>
      </c>
      <c r="E16" s="227">
        <v>50</v>
      </c>
      <c r="F16" s="227">
        <v>50</v>
      </c>
      <c r="G16" s="228">
        <f>E16+F16</f>
        <v>100</v>
      </c>
      <c r="H16" s="227">
        <f t="shared" ref="H16" si="4">B16+E16</f>
        <v>140</v>
      </c>
      <c r="I16" s="227">
        <f t="shared" ref="I16" si="5">C16+F16</f>
        <v>114</v>
      </c>
      <c r="J16" s="228">
        <f t="shared" ref="J16" si="6">H16+I16</f>
        <v>254</v>
      </c>
      <c r="K16" s="120" t="s">
        <v>650</v>
      </c>
    </row>
    <row r="17" spans="1:57" ht="33.75" customHeight="1">
      <c r="A17" s="133" t="s">
        <v>33</v>
      </c>
      <c r="B17" s="214">
        <f>SUM(B9:B16)</f>
        <v>3885</v>
      </c>
      <c r="C17" s="214">
        <f t="shared" ref="C17:J17" si="7">SUM(C9:C16)</f>
        <v>3677</v>
      </c>
      <c r="D17" s="214">
        <f t="shared" si="7"/>
        <v>7562</v>
      </c>
      <c r="E17" s="214">
        <f t="shared" si="7"/>
        <v>5435</v>
      </c>
      <c r="F17" s="214">
        <f t="shared" si="7"/>
        <v>5363</v>
      </c>
      <c r="G17" s="214">
        <f t="shared" si="7"/>
        <v>10798</v>
      </c>
      <c r="H17" s="214">
        <f t="shared" si="7"/>
        <v>9320</v>
      </c>
      <c r="I17" s="214">
        <f t="shared" si="7"/>
        <v>9040</v>
      </c>
      <c r="J17" s="214">
        <f t="shared" si="7"/>
        <v>18360</v>
      </c>
      <c r="K17" s="124" t="s">
        <v>34</v>
      </c>
    </row>
    <row r="18" spans="1:57">
      <c r="D18" s="6"/>
      <c r="G18" s="6"/>
      <c r="J18" s="6"/>
    </row>
    <row r="21" spans="1:57" s="11" customFormat="1" ht="20.100000000000001" customHeight="1">
      <c r="B21" s="149" t="s">
        <v>250</v>
      </c>
      <c r="C21" s="149" t="s">
        <v>251</v>
      </c>
      <c r="D21" s="150"/>
      <c r="E21" s="151"/>
      <c r="O21" s="134"/>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row>
    <row r="22" spans="1:57" ht="25.5">
      <c r="A22" s="166" t="s">
        <v>317</v>
      </c>
      <c r="B22" s="154">
        <f>D9</f>
        <v>1512</v>
      </c>
      <c r="C22" s="154">
        <f>G9</f>
        <v>4297</v>
      </c>
    </row>
    <row r="23" spans="1:57" ht="25.5">
      <c r="A23" s="166" t="s">
        <v>318</v>
      </c>
      <c r="B23" s="154">
        <f t="shared" ref="B23:B29" si="8">D10</f>
        <v>3550</v>
      </c>
      <c r="C23" s="154">
        <f t="shared" ref="C23:C29" si="9">G10</f>
        <v>3653</v>
      </c>
    </row>
    <row r="24" spans="1:57" ht="25.5">
      <c r="A24" s="166" t="s">
        <v>319</v>
      </c>
      <c r="B24" s="154">
        <f t="shared" si="8"/>
        <v>629</v>
      </c>
      <c r="C24" s="154">
        <f t="shared" si="9"/>
        <v>1208</v>
      </c>
    </row>
    <row r="25" spans="1:57" ht="25.5">
      <c r="A25" s="166" t="s">
        <v>320</v>
      </c>
      <c r="B25" s="154">
        <f t="shared" si="8"/>
        <v>758</v>
      </c>
      <c r="C25" s="154">
        <f t="shared" si="9"/>
        <v>614</v>
      </c>
    </row>
    <row r="26" spans="1:57" ht="25.5">
      <c r="A26" s="166" t="s">
        <v>321</v>
      </c>
      <c r="B26" s="154">
        <f t="shared" si="8"/>
        <v>245</v>
      </c>
      <c r="C26" s="154">
        <f t="shared" si="9"/>
        <v>439</v>
      </c>
    </row>
    <row r="27" spans="1:57" ht="25.5">
      <c r="A27" s="166" t="s">
        <v>652</v>
      </c>
      <c r="B27" s="154">
        <f t="shared" si="8"/>
        <v>36</v>
      </c>
      <c r="C27" s="154">
        <f t="shared" si="9"/>
        <v>35</v>
      </c>
    </row>
    <row r="28" spans="1:57" ht="25.5">
      <c r="A28" s="166" t="s">
        <v>322</v>
      </c>
      <c r="B28" s="154">
        <f t="shared" si="8"/>
        <v>678</v>
      </c>
      <c r="C28" s="154">
        <f t="shared" si="9"/>
        <v>452</v>
      </c>
    </row>
    <row r="29" spans="1:57" ht="25.5">
      <c r="A29" s="166" t="s">
        <v>653</v>
      </c>
      <c r="B29" s="154">
        <f t="shared" si="8"/>
        <v>154</v>
      </c>
      <c r="C29" s="154">
        <f t="shared" si="9"/>
        <v>100</v>
      </c>
    </row>
    <row r="30" spans="1:57">
      <c r="B30" s="263">
        <f>SUM(B22:B29)</f>
        <v>7562</v>
      </c>
      <c r="C30" s="263">
        <f>SUM(C22:C29)</f>
        <v>10798</v>
      </c>
      <c r="D30" s="265"/>
      <c r="E30" s="264">
        <f>SUM(B30:D30)</f>
        <v>18360</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rightToLeft="1" tabSelected="1" view="pageBreakPreview" zoomScaleNormal="100" zoomScaleSheetLayoutView="100" workbookViewId="0">
      <selection activeCell="A3" sqref="A3:K3"/>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392" t="s">
        <v>667</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34.5" customHeight="1">
      <c r="A3" s="393" t="s">
        <v>668</v>
      </c>
      <c r="B3" s="394"/>
      <c r="C3" s="394"/>
      <c r="D3" s="394"/>
      <c r="E3" s="394"/>
      <c r="F3" s="394"/>
      <c r="G3" s="394"/>
      <c r="H3" s="394"/>
      <c r="I3" s="394"/>
      <c r="J3" s="394"/>
      <c r="K3" s="394"/>
    </row>
    <row r="4" spans="1:11" ht="15.75">
      <c r="A4" s="394" t="s">
        <v>644</v>
      </c>
      <c r="B4" s="394"/>
      <c r="C4" s="394"/>
      <c r="D4" s="394"/>
      <c r="E4" s="394"/>
      <c r="F4" s="394"/>
      <c r="G4" s="394"/>
      <c r="H4" s="394"/>
      <c r="I4" s="394"/>
      <c r="J4" s="394"/>
      <c r="K4" s="394"/>
    </row>
    <row r="5" spans="1:11" ht="15.75">
      <c r="A5" s="167" t="s">
        <v>346</v>
      </c>
      <c r="B5" s="168"/>
      <c r="C5" s="168"/>
      <c r="D5" s="168"/>
      <c r="E5" s="168"/>
      <c r="F5" s="168"/>
      <c r="G5" s="168"/>
      <c r="H5" s="168"/>
      <c r="I5" s="168"/>
      <c r="J5" s="168"/>
      <c r="K5" s="169" t="s">
        <v>347</v>
      </c>
    </row>
    <row r="6" spans="1:11" ht="15.75">
      <c r="A6" s="396" t="s">
        <v>79</v>
      </c>
      <c r="B6" s="397" t="s">
        <v>204</v>
      </c>
      <c r="C6" s="397"/>
      <c r="D6" s="397"/>
      <c r="E6" s="397"/>
      <c r="F6" s="397"/>
      <c r="G6" s="397"/>
      <c r="H6" s="397"/>
      <c r="I6" s="397"/>
      <c r="J6" s="397"/>
      <c r="K6" s="398" t="s">
        <v>80</v>
      </c>
    </row>
    <row r="7" spans="1:11" ht="16.5" customHeight="1">
      <c r="A7" s="396"/>
      <c r="B7" s="397" t="s">
        <v>205</v>
      </c>
      <c r="C7" s="397"/>
      <c r="D7" s="397"/>
      <c r="E7" s="397" t="s">
        <v>206</v>
      </c>
      <c r="F7" s="397"/>
      <c r="G7" s="397"/>
      <c r="H7" s="399" t="s">
        <v>207</v>
      </c>
      <c r="I7" s="399"/>
      <c r="J7" s="399"/>
      <c r="K7" s="398"/>
    </row>
    <row r="8" spans="1:11" ht="25.5">
      <c r="A8" s="396"/>
      <c r="B8" s="388" t="s">
        <v>208</v>
      </c>
      <c r="C8" s="388" t="s">
        <v>209</v>
      </c>
      <c r="D8" s="388" t="s">
        <v>210</v>
      </c>
      <c r="E8" s="388" t="s">
        <v>211</v>
      </c>
      <c r="F8" s="388" t="s">
        <v>212</v>
      </c>
      <c r="G8" s="388" t="s">
        <v>213</v>
      </c>
      <c r="H8" s="388" t="s">
        <v>211</v>
      </c>
      <c r="I8" s="388" t="s">
        <v>212</v>
      </c>
      <c r="J8" s="388" t="s">
        <v>213</v>
      </c>
      <c r="K8" s="398"/>
    </row>
    <row r="9" spans="1:11" ht="17.25" customHeight="1" thickBot="1">
      <c r="A9" s="79" t="s">
        <v>81</v>
      </c>
      <c r="B9" s="216">
        <v>493</v>
      </c>
      <c r="C9" s="216">
        <v>322</v>
      </c>
      <c r="D9" s="207">
        <f>SUM(B9:C9)</f>
        <v>815</v>
      </c>
      <c r="E9" s="216">
        <v>1255</v>
      </c>
      <c r="F9" s="216">
        <v>885</v>
      </c>
      <c r="G9" s="207">
        <f>SUM(E9:F9)</f>
        <v>2140</v>
      </c>
      <c r="H9" s="216">
        <f t="shared" ref="H9:I15" si="0">B9+E9</f>
        <v>1748</v>
      </c>
      <c r="I9" s="216">
        <f t="shared" si="0"/>
        <v>1207</v>
      </c>
      <c r="J9" s="207">
        <f>SUM(H9:I9)</f>
        <v>2955</v>
      </c>
      <c r="K9" s="115" t="s">
        <v>82</v>
      </c>
    </row>
    <row r="10" spans="1:11" ht="17.25" customHeight="1" thickBot="1">
      <c r="A10" s="80" t="s">
        <v>83</v>
      </c>
      <c r="B10" s="217">
        <v>474</v>
      </c>
      <c r="C10" s="217">
        <v>352</v>
      </c>
      <c r="D10" s="209">
        <f>SUM(B10:C10)</f>
        <v>826</v>
      </c>
      <c r="E10" s="217">
        <v>881</v>
      </c>
      <c r="F10" s="217">
        <v>654</v>
      </c>
      <c r="G10" s="209">
        <f>SUM(E10:F10)</f>
        <v>1535</v>
      </c>
      <c r="H10" s="217">
        <f t="shared" si="0"/>
        <v>1355</v>
      </c>
      <c r="I10" s="217">
        <f t="shared" si="0"/>
        <v>1006</v>
      </c>
      <c r="J10" s="209">
        <f>SUM(H10:I10)</f>
        <v>2361</v>
      </c>
      <c r="K10" s="116" t="s">
        <v>83</v>
      </c>
    </row>
    <row r="11" spans="1:11" ht="17.25" customHeight="1" thickBot="1">
      <c r="A11" s="81" t="s">
        <v>84</v>
      </c>
      <c r="B11" s="218">
        <v>407</v>
      </c>
      <c r="C11" s="218">
        <v>315</v>
      </c>
      <c r="D11" s="210">
        <f>SUM(B11:C11)</f>
        <v>722</v>
      </c>
      <c r="E11" s="218">
        <v>605</v>
      </c>
      <c r="F11" s="218">
        <v>393</v>
      </c>
      <c r="G11" s="210">
        <f>SUM(E11:F11)</f>
        <v>998</v>
      </c>
      <c r="H11" s="218">
        <f t="shared" si="0"/>
        <v>1012</v>
      </c>
      <c r="I11" s="218">
        <f t="shared" si="0"/>
        <v>708</v>
      </c>
      <c r="J11" s="210">
        <f>SUM(H11:I11)</f>
        <v>1720</v>
      </c>
      <c r="K11" s="117" t="s">
        <v>84</v>
      </c>
    </row>
    <row r="12" spans="1:11" ht="17.25" customHeight="1" thickBot="1">
      <c r="A12" s="80" t="s">
        <v>85</v>
      </c>
      <c r="B12" s="217">
        <v>296</v>
      </c>
      <c r="C12" s="217">
        <v>233</v>
      </c>
      <c r="D12" s="209">
        <f t="shared" ref="D12:D24" si="1">SUM(B12:C12)</f>
        <v>529</v>
      </c>
      <c r="E12" s="217">
        <v>336</v>
      </c>
      <c r="F12" s="217">
        <v>324</v>
      </c>
      <c r="G12" s="209">
        <f t="shared" ref="G12:G24" si="2">SUM(E12:F12)</f>
        <v>660</v>
      </c>
      <c r="H12" s="217">
        <f t="shared" si="0"/>
        <v>632</v>
      </c>
      <c r="I12" s="217">
        <f t="shared" si="0"/>
        <v>557</v>
      </c>
      <c r="J12" s="209">
        <f t="shared" ref="J12:J24" si="3">SUM(H12:I12)</f>
        <v>1189</v>
      </c>
      <c r="K12" s="116" t="s">
        <v>85</v>
      </c>
    </row>
    <row r="13" spans="1:11" ht="17.25" customHeight="1" thickBot="1">
      <c r="A13" s="81" t="s">
        <v>86</v>
      </c>
      <c r="B13" s="218">
        <v>216</v>
      </c>
      <c r="C13" s="218">
        <v>184</v>
      </c>
      <c r="D13" s="210">
        <f t="shared" si="1"/>
        <v>400</v>
      </c>
      <c r="E13" s="218">
        <v>215</v>
      </c>
      <c r="F13" s="218">
        <v>317</v>
      </c>
      <c r="G13" s="210">
        <f t="shared" si="2"/>
        <v>532</v>
      </c>
      <c r="H13" s="218">
        <f t="shared" si="0"/>
        <v>431</v>
      </c>
      <c r="I13" s="218">
        <f t="shared" si="0"/>
        <v>501</v>
      </c>
      <c r="J13" s="210">
        <f t="shared" si="3"/>
        <v>932</v>
      </c>
      <c r="K13" s="117" t="s">
        <v>86</v>
      </c>
    </row>
    <row r="14" spans="1:11" ht="17.25" customHeight="1" thickBot="1">
      <c r="A14" s="80" t="s">
        <v>87</v>
      </c>
      <c r="B14" s="217">
        <v>207</v>
      </c>
      <c r="C14" s="217">
        <v>140</v>
      </c>
      <c r="D14" s="209">
        <f t="shared" si="1"/>
        <v>347</v>
      </c>
      <c r="E14" s="217">
        <v>243</v>
      </c>
      <c r="F14" s="217">
        <v>478</v>
      </c>
      <c r="G14" s="209">
        <f t="shared" si="2"/>
        <v>721</v>
      </c>
      <c r="H14" s="217">
        <f t="shared" si="0"/>
        <v>450</v>
      </c>
      <c r="I14" s="217">
        <f t="shared" si="0"/>
        <v>618</v>
      </c>
      <c r="J14" s="209">
        <f t="shared" si="3"/>
        <v>1068</v>
      </c>
      <c r="K14" s="116" t="s">
        <v>87</v>
      </c>
    </row>
    <row r="15" spans="1:11" ht="17.25" customHeight="1" thickBot="1">
      <c r="A15" s="81" t="s">
        <v>88</v>
      </c>
      <c r="B15" s="218">
        <v>158</v>
      </c>
      <c r="C15" s="218">
        <v>140</v>
      </c>
      <c r="D15" s="210">
        <f t="shared" si="1"/>
        <v>298</v>
      </c>
      <c r="E15" s="218">
        <v>243</v>
      </c>
      <c r="F15" s="218">
        <v>445</v>
      </c>
      <c r="G15" s="210">
        <f t="shared" si="2"/>
        <v>688</v>
      </c>
      <c r="H15" s="218">
        <f t="shared" si="0"/>
        <v>401</v>
      </c>
      <c r="I15" s="218">
        <f t="shared" si="0"/>
        <v>585</v>
      </c>
      <c r="J15" s="210">
        <f t="shared" si="3"/>
        <v>986</v>
      </c>
      <c r="K15" s="117" t="s">
        <v>88</v>
      </c>
    </row>
    <row r="16" spans="1:11" ht="17.25" customHeight="1" thickBot="1">
      <c r="A16" s="80" t="s">
        <v>89</v>
      </c>
      <c r="B16" s="217">
        <v>174</v>
      </c>
      <c r="C16" s="217">
        <v>131</v>
      </c>
      <c r="D16" s="209">
        <f t="shared" si="1"/>
        <v>305</v>
      </c>
      <c r="E16" s="217">
        <v>235</v>
      </c>
      <c r="F16" s="217">
        <v>331</v>
      </c>
      <c r="G16" s="209">
        <f t="shared" si="2"/>
        <v>566</v>
      </c>
      <c r="H16" s="217">
        <f>B16+E16</f>
        <v>409</v>
      </c>
      <c r="I16" s="217">
        <f>C16+F16</f>
        <v>462</v>
      </c>
      <c r="J16" s="209">
        <f t="shared" si="3"/>
        <v>871</v>
      </c>
      <c r="K16" s="116" t="s">
        <v>89</v>
      </c>
    </row>
    <row r="17" spans="1:11" ht="17.25" customHeight="1" thickBot="1">
      <c r="A17" s="81" t="s">
        <v>90</v>
      </c>
      <c r="B17" s="218">
        <v>181</v>
      </c>
      <c r="C17" s="218">
        <v>155</v>
      </c>
      <c r="D17" s="210">
        <f t="shared" si="1"/>
        <v>336</v>
      </c>
      <c r="E17" s="218">
        <v>200</v>
      </c>
      <c r="F17" s="218">
        <v>255</v>
      </c>
      <c r="G17" s="210">
        <f t="shared" si="2"/>
        <v>455</v>
      </c>
      <c r="H17" s="218">
        <f t="shared" ref="H17:I24" si="4">B17+E17</f>
        <v>381</v>
      </c>
      <c r="I17" s="218">
        <f t="shared" si="4"/>
        <v>410</v>
      </c>
      <c r="J17" s="210">
        <f t="shared" si="3"/>
        <v>791</v>
      </c>
      <c r="K17" s="117" t="s">
        <v>90</v>
      </c>
    </row>
    <row r="18" spans="1:11" ht="17.25" customHeight="1" thickBot="1">
      <c r="A18" s="80" t="s">
        <v>91</v>
      </c>
      <c r="B18" s="217">
        <v>145</v>
      </c>
      <c r="C18" s="217">
        <v>161</v>
      </c>
      <c r="D18" s="209">
        <f t="shared" si="1"/>
        <v>306</v>
      </c>
      <c r="E18" s="217">
        <v>169</v>
      </c>
      <c r="F18" s="217">
        <v>206</v>
      </c>
      <c r="G18" s="209">
        <f t="shared" si="2"/>
        <v>375</v>
      </c>
      <c r="H18" s="217">
        <f t="shared" si="4"/>
        <v>314</v>
      </c>
      <c r="I18" s="217">
        <f t="shared" si="4"/>
        <v>367</v>
      </c>
      <c r="J18" s="209">
        <f t="shared" si="3"/>
        <v>681</v>
      </c>
      <c r="K18" s="116" t="s">
        <v>91</v>
      </c>
    </row>
    <row r="19" spans="1:11" ht="17.25" customHeight="1" thickBot="1">
      <c r="A19" s="81" t="s">
        <v>92</v>
      </c>
      <c r="B19" s="218">
        <v>146</v>
      </c>
      <c r="C19" s="218">
        <v>207</v>
      </c>
      <c r="D19" s="210">
        <f t="shared" si="1"/>
        <v>353</v>
      </c>
      <c r="E19" s="218">
        <v>151</v>
      </c>
      <c r="F19" s="218">
        <v>177</v>
      </c>
      <c r="G19" s="210">
        <f t="shared" si="2"/>
        <v>328</v>
      </c>
      <c r="H19" s="218">
        <f t="shared" si="4"/>
        <v>297</v>
      </c>
      <c r="I19" s="218">
        <f t="shared" si="4"/>
        <v>384</v>
      </c>
      <c r="J19" s="210">
        <f t="shared" si="3"/>
        <v>681</v>
      </c>
      <c r="K19" s="117" t="s">
        <v>92</v>
      </c>
    </row>
    <row r="20" spans="1:11" ht="17.25" customHeight="1" thickBot="1">
      <c r="A20" s="80" t="s">
        <v>93</v>
      </c>
      <c r="B20" s="217">
        <v>181</v>
      </c>
      <c r="C20" s="217">
        <v>296</v>
      </c>
      <c r="D20" s="209">
        <f t="shared" si="1"/>
        <v>477</v>
      </c>
      <c r="E20" s="217">
        <v>167</v>
      </c>
      <c r="F20" s="217">
        <v>197</v>
      </c>
      <c r="G20" s="209">
        <f t="shared" si="2"/>
        <v>364</v>
      </c>
      <c r="H20" s="217">
        <f t="shared" si="4"/>
        <v>348</v>
      </c>
      <c r="I20" s="217">
        <f t="shared" si="4"/>
        <v>493</v>
      </c>
      <c r="J20" s="209">
        <f t="shared" si="3"/>
        <v>841</v>
      </c>
      <c r="K20" s="116" t="s">
        <v>93</v>
      </c>
    </row>
    <row r="21" spans="1:11" ht="17.25" customHeight="1" thickBot="1">
      <c r="A21" s="81" t="s">
        <v>94</v>
      </c>
      <c r="B21" s="218">
        <v>158</v>
      </c>
      <c r="C21" s="218">
        <v>267</v>
      </c>
      <c r="D21" s="210">
        <f t="shared" si="1"/>
        <v>425</v>
      </c>
      <c r="E21" s="218">
        <v>185</v>
      </c>
      <c r="F21" s="218">
        <v>193</v>
      </c>
      <c r="G21" s="210">
        <f t="shared" si="2"/>
        <v>378</v>
      </c>
      <c r="H21" s="218">
        <f t="shared" si="4"/>
        <v>343</v>
      </c>
      <c r="I21" s="218">
        <f t="shared" si="4"/>
        <v>460</v>
      </c>
      <c r="J21" s="210">
        <f t="shared" si="3"/>
        <v>803</v>
      </c>
      <c r="K21" s="117" t="s">
        <v>94</v>
      </c>
    </row>
    <row r="22" spans="1:11" ht="17.25" customHeight="1" thickBot="1">
      <c r="A22" s="80" t="s">
        <v>95</v>
      </c>
      <c r="B22" s="217">
        <v>182</v>
      </c>
      <c r="C22" s="217">
        <v>246</v>
      </c>
      <c r="D22" s="209">
        <f t="shared" si="1"/>
        <v>428</v>
      </c>
      <c r="E22" s="217">
        <v>230</v>
      </c>
      <c r="F22" s="217">
        <v>213</v>
      </c>
      <c r="G22" s="209">
        <f t="shared" si="2"/>
        <v>443</v>
      </c>
      <c r="H22" s="217">
        <f t="shared" si="4"/>
        <v>412</v>
      </c>
      <c r="I22" s="217">
        <f t="shared" si="4"/>
        <v>459</v>
      </c>
      <c r="J22" s="209">
        <f t="shared" si="3"/>
        <v>871</v>
      </c>
      <c r="K22" s="116" t="s">
        <v>95</v>
      </c>
    </row>
    <row r="23" spans="1:11" ht="17.25" customHeight="1" thickBot="1">
      <c r="A23" s="81" t="s">
        <v>96</v>
      </c>
      <c r="B23" s="218">
        <v>163</v>
      </c>
      <c r="C23" s="218">
        <v>236</v>
      </c>
      <c r="D23" s="210">
        <f t="shared" si="1"/>
        <v>399</v>
      </c>
      <c r="E23" s="218">
        <v>134</v>
      </c>
      <c r="F23" s="218">
        <v>133</v>
      </c>
      <c r="G23" s="210">
        <f t="shared" si="2"/>
        <v>267</v>
      </c>
      <c r="H23" s="218">
        <f t="shared" si="4"/>
        <v>297</v>
      </c>
      <c r="I23" s="218">
        <f t="shared" si="4"/>
        <v>369</v>
      </c>
      <c r="J23" s="210">
        <f t="shared" si="3"/>
        <v>666</v>
      </c>
      <c r="K23" s="117" t="s">
        <v>96</v>
      </c>
    </row>
    <row r="24" spans="1:11" ht="17.25" customHeight="1">
      <c r="A24" s="129" t="s">
        <v>97</v>
      </c>
      <c r="B24" s="227">
        <v>304</v>
      </c>
      <c r="C24" s="227">
        <v>292</v>
      </c>
      <c r="D24" s="228">
        <f t="shared" si="1"/>
        <v>596</v>
      </c>
      <c r="E24" s="227">
        <v>186</v>
      </c>
      <c r="F24" s="227">
        <v>162</v>
      </c>
      <c r="G24" s="228">
        <f t="shared" si="2"/>
        <v>348</v>
      </c>
      <c r="H24" s="227">
        <f t="shared" si="4"/>
        <v>490</v>
      </c>
      <c r="I24" s="227">
        <f t="shared" si="4"/>
        <v>454</v>
      </c>
      <c r="J24" s="228">
        <f t="shared" si="3"/>
        <v>944</v>
      </c>
      <c r="K24" s="120" t="s">
        <v>98</v>
      </c>
    </row>
    <row r="25" spans="1:11" ht="27" customHeight="1">
      <c r="A25" s="389" t="s">
        <v>33</v>
      </c>
      <c r="B25" s="390">
        <f t="shared" ref="B25:J25" si="5">SUM(B9:B24)</f>
        <v>3885</v>
      </c>
      <c r="C25" s="390">
        <f t="shared" si="5"/>
        <v>3677</v>
      </c>
      <c r="D25" s="390">
        <f t="shared" si="5"/>
        <v>7562</v>
      </c>
      <c r="E25" s="390">
        <f t="shared" si="5"/>
        <v>5435</v>
      </c>
      <c r="F25" s="390">
        <f t="shared" si="5"/>
        <v>5363</v>
      </c>
      <c r="G25" s="390">
        <f t="shared" si="5"/>
        <v>10798</v>
      </c>
      <c r="H25" s="390">
        <f t="shared" si="5"/>
        <v>9320</v>
      </c>
      <c r="I25" s="390">
        <f t="shared" si="5"/>
        <v>9040</v>
      </c>
      <c r="J25" s="390">
        <f t="shared" si="5"/>
        <v>18360</v>
      </c>
      <c r="K25" s="391"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E15" sqref="E15"/>
    </sheetView>
  </sheetViews>
  <sheetFormatPr defaultColWidth="9.140625" defaultRowHeight="12.75"/>
  <cols>
    <col min="1" max="1" width="23" style="5" customWidth="1"/>
    <col min="2" max="10" width="8.7109375" style="5" customWidth="1"/>
    <col min="11" max="11" width="28" style="5" customWidth="1"/>
    <col min="12" max="16384" width="9.140625" style="5"/>
  </cols>
  <sheetData>
    <row r="1" spans="1:11" ht="18">
      <c r="A1" s="392" t="s">
        <v>290</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17.25" customHeight="1">
      <c r="A3" s="393" t="s">
        <v>312</v>
      </c>
      <c r="B3" s="393"/>
      <c r="C3" s="393"/>
      <c r="D3" s="393"/>
      <c r="E3" s="393"/>
      <c r="F3" s="393"/>
      <c r="G3" s="393"/>
      <c r="H3" s="393"/>
      <c r="I3" s="393"/>
      <c r="J3" s="393"/>
      <c r="K3" s="393"/>
    </row>
    <row r="4" spans="1:11" ht="15.75">
      <c r="A4" s="394" t="s">
        <v>644</v>
      </c>
      <c r="B4" s="394"/>
      <c r="C4" s="394"/>
      <c r="D4" s="394"/>
      <c r="E4" s="394"/>
      <c r="F4" s="394"/>
      <c r="G4" s="394"/>
      <c r="H4" s="394"/>
      <c r="I4" s="394"/>
      <c r="J4" s="394"/>
      <c r="K4" s="394"/>
    </row>
    <row r="5" spans="1:11" ht="15.75">
      <c r="A5" s="167" t="s">
        <v>348</v>
      </c>
      <c r="B5" s="168"/>
      <c r="C5" s="168"/>
      <c r="D5" s="168"/>
      <c r="E5" s="168"/>
      <c r="F5" s="168"/>
      <c r="G5" s="168"/>
      <c r="H5" s="168"/>
      <c r="I5" s="168"/>
      <c r="J5" s="168"/>
      <c r="K5" s="169" t="s">
        <v>349</v>
      </c>
    </row>
    <row r="6" spans="1:11" ht="15.75">
      <c r="A6" s="396" t="s">
        <v>18</v>
      </c>
      <c r="B6" s="397" t="s">
        <v>204</v>
      </c>
      <c r="C6" s="397"/>
      <c r="D6" s="397"/>
      <c r="E6" s="397"/>
      <c r="F6" s="397"/>
      <c r="G6" s="397"/>
      <c r="H6" s="397"/>
      <c r="I6" s="397"/>
      <c r="J6" s="397"/>
      <c r="K6" s="398" t="s">
        <v>571</v>
      </c>
    </row>
    <row r="7" spans="1:11" ht="16.5" customHeight="1">
      <c r="A7" s="396"/>
      <c r="B7" s="397" t="s">
        <v>205</v>
      </c>
      <c r="C7" s="397"/>
      <c r="D7" s="397"/>
      <c r="E7" s="397" t="s">
        <v>206</v>
      </c>
      <c r="F7" s="397"/>
      <c r="G7" s="397"/>
      <c r="H7" s="399" t="s">
        <v>207</v>
      </c>
      <c r="I7" s="399"/>
      <c r="J7" s="399"/>
      <c r="K7" s="398"/>
    </row>
    <row r="8" spans="1:11" ht="25.5">
      <c r="A8" s="396"/>
      <c r="B8" s="42" t="s">
        <v>208</v>
      </c>
      <c r="C8" s="42" t="s">
        <v>209</v>
      </c>
      <c r="D8" s="42" t="s">
        <v>210</v>
      </c>
      <c r="E8" s="42" t="s">
        <v>211</v>
      </c>
      <c r="F8" s="42" t="s">
        <v>212</v>
      </c>
      <c r="G8" s="42" t="s">
        <v>213</v>
      </c>
      <c r="H8" s="42" t="s">
        <v>211</v>
      </c>
      <c r="I8" s="42" t="s">
        <v>212</v>
      </c>
      <c r="J8" s="42" t="s">
        <v>213</v>
      </c>
      <c r="K8" s="398"/>
    </row>
    <row r="9" spans="1:11" ht="27.75" customHeight="1" thickBot="1">
      <c r="A9" s="79" t="s">
        <v>655</v>
      </c>
      <c r="B9" s="216">
        <v>642</v>
      </c>
      <c r="C9" s="216">
        <v>693</v>
      </c>
      <c r="D9" s="207">
        <f t="shared" ref="D9:D16" si="0">SUM(B9:C9)</f>
        <v>1335</v>
      </c>
      <c r="E9" s="216">
        <v>986</v>
      </c>
      <c r="F9" s="216">
        <v>1048</v>
      </c>
      <c r="G9" s="207">
        <f>SUM(E9:F9)</f>
        <v>2034</v>
      </c>
      <c r="H9" s="216">
        <f>B9+E9</f>
        <v>1628</v>
      </c>
      <c r="I9" s="216">
        <f>C9+F9</f>
        <v>1741</v>
      </c>
      <c r="J9" s="207">
        <f t="shared" ref="J9:J16" si="1">SUM(H9:I9)</f>
        <v>3369</v>
      </c>
      <c r="K9" s="259" t="s">
        <v>654</v>
      </c>
    </row>
    <row r="10" spans="1:11" ht="27.75" customHeight="1" thickBot="1">
      <c r="A10" s="80" t="s">
        <v>11</v>
      </c>
      <c r="B10" s="217">
        <v>913</v>
      </c>
      <c r="C10" s="217">
        <v>1059</v>
      </c>
      <c r="D10" s="209">
        <f t="shared" si="0"/>
        <v>1972</v>
      </c>
      <c r="E10" s="217">
        <v>1364</v>
      </c>
      <c r="F10" s="217">
        <v>1304</v>
      </c>
      <c r="G10" s="209">
        <f>SUM(E10:F10)</f>
        <v>2668</v>
      </c>
      <c r="H10" s="217">
        <f t="shared" ref="H10:I16" si="2">B10+E10</f>
        <v>2277</v>
      </c>
      <c r="I10" s="217">
        <f t="shared" si="2"/>
        <v>2363</v>
      </c>
      <c r="J10" s="209">
        <f t="shared" si="1"/>
        <v>4640</v>
      </c>
      <c r="K10" s="260" t="s">
        <v>12</v>
      </c>
    </row>
    <row r="11" spans="1:11" ht="27.75" customHeight="1" thickBot="1">
      <c r="A11" s="81" t="s">
        <v>656</v>
      </c>
      <c r="B11" s="218">
        <v>1338</v>
      </c>
      <c r="C11" s="218">
        <v>1348</v>
      </c>
      <c r="D11" s="210">
        <f t="shared" si="0"/>
        <v>2686</v>
      </c>
      <c r="E11" s="218">
        <v>1526</v>
      </c>
      <c r="F11" s="218">
        <v>1417</v>
      </c>
      <c r="G11" s="210">
        <f t="shared" ref="G11:G16" si="3">SUM(E11:F11)</f>
        <v>2943</v>
      </c>
      <c r="H11" s="218">
        <f t="shared" si="2"/>
        <v>2864</v>
      </c>
      <c r="I11" s="218">
        <f t="shared" si="2"/>
        <v>2765</v>
      </c>
      <c r="J11" s="210">
        <f t="shared" si="1"/>
        <v>5629</v>
      </c>
      <c r="K11" s="261" t="s">
        <v>583</v>
      </c>
    </row>
    <row r="12" spans="1:11" ht="27.75" customHeight="1" thickBot="1">
      <c r="A12" s="80" t="s">
        <v>3</v>
      </c>
      <c r="B12" s="217">
        <v>961</v>
      </c>
      <c r="C12" s="217">
        <v>1305</v>
      </c>
      <c r="D12" s="209">
        <f t="shared" si="0"/>
        <v>2266</v>
      </c>
      <c r="E12" s="217">
        <v>1072</v>
      </c>
      <c r="F12" s="217">
        <v>1315</v>
      </c>
      <c r="G12" s="209">
        <f t="shared" si="3"/>
        <v>2387</v>
      </c>
      <c r="H12" s="217">
        <f t="shared" si="2"/>
        <v>2033</v>
      </c>
      <c r="I12" s="217">
        <f t="shared" si="2"/>
        <v>2620</v>
      </c>
      <c r="J12" s="209">
        <f t="shared" si="1"/>
        <v>4653</v>
      </c>
      <c r="K12" s="260" t="s">
        <v>657</v>
      </c>
    </row>
    <row r="13" spans="1:11" ht="27.75" customHeight="1" thickBot="1">
      <c r="A13" s="81" t="s">
        <v>659</v>
      </c>
      <c r="B13" s="218">
        <v>575</v>
      </c>
      <c r="C13" s="218">
        <v>702</v>
      </c>
      <c r="D13" s="210">
        <f t="shared" si="0"/>
        <v>1277</v>
      </c>
      <c r="E13" s="218">
        <v>900</v>
      </c>
      <c r="F13" s="218">
        <v>1000</v>
      </c>
      <c r="G13" s="210">
        <f t="shared" si="3"/>
        <v>1900</v>
      </c>
      <c r="H13" s="218">
        <f t="shared" si="2"/>
        <v>1475</v>
      </c>
      <c r="I13" s="218">
        <f t="shared" si="2"/>
        <v>1702</v>
      </c>
      <c r="J13" s="210">
        <f t="shared" si="1"/>
        <v>3177</v>
      </c>
      <c r="K13" s="261" t="s">
        <v>658</v>
      </c>
    </row>
    <row r="14" spans="1:11" ht="27.75" customHeight="1" thickBot="1">
      <c r="A14" s="80" t="s">
        <v>13</v>
      </c>
      <c r="B14" s="217">
        <v>620</v>
      </c>
      <c r="C14" s="217">
        <v>512</v>
      </c>
      <c r="D14" s="209">
        <f t="shared" si="0"/>
        <v>1132</v>
      </c>
      <c r="E14" s="217">
        <v>1252</v>
      </c>
      <c r="F14" s="217">
        <v>939</v>
      </c>
      <c r="G14" s="209">
        <f t="shared" si="3"/>
        <v>2191</v>
      </c>
      <c r="H14" s="217">
        <f t="shared" si="2"/>
        <v>1872</v>
      </c>
      <c r="I14" s="217">
        <f t="shared" si="2"/>
        <v>1451</v>
      </c>
      <c r="J14" s="209">
        <f t="shared" si="1"/>
        <v>3323</v>
      </c>
      <c r="K14" s="260" t="s">
        <v>660</v>
      </c>
    </row>
    <row r="15" spans="1:11" ht="27.75" customHeight="1" thickBot="1">
      <c r="A15" s="81" t="s">
        <v>662</v>
      </c>
      <c r="B15" s="218">
        <v>1466</v>
      </c>
      <c r="C15" s="218">
        <v>1537</v>
      </c>
      <c r="D15" s="210">
        <f t="shared" si="0"/>
        <v>3003</v>
      </c>
      <c r="E15" s="218">
        <v>1719</v>
      </c>
      <c r="F15" s="218">
        <v>1871</v>
      </c>
      <c r="G15" s="210">
        <f t="shared" si="3"/>
        <v>3590</v>
      </c>
      <c r="H15" s="218">
        <f t="shared" si="2"/>
        <v>3185</v>
      </c>
      <c r="I15" s="218">
        <f t="shared" si="2"/>
        <v>3408</v>
      </c>
      <c r="J15" s="210">
        <f t="shared" si="1"/>
        <v>6593</v>
      </c>
      <c r="K15" s="261" t="s">
        <v>661</v>
      </c>
    </row>
    <row r="16" spans="1:11" ht="27.75" customHeight="1">
      <c r="A16" s="129" t="s">
        <v>345</v>
      </c>
      <c r="B16" s="227">
        <v>701</v>
      </c>
      <c r="C16" s="227">
        <v>392</v>
      </c>
      <c r="D16" s="228">
        <f t="shared" si="0"/>
        <v>1093</v>
      </c>
      <c r="E16" s="227">
        <v>831</v>
      </c>
      <c r="F16" s="227">
        <v>440</v>
      </c>
      <c r="G16" s="228">
        <f t="shared" si="3"/>
        <v>1271</v>
      </c>
      <c r="H16" s="227">
        <f t="shared" si="2"/>
        <v>1532</v>
      </c>
      <c r="I16" s="227">
        <f t="shared" si="2"/>
        <v>832</v>
      </c>
      <c r="J16" s="228">
        <f t="shared" si="1"/>
        <v>2364</v>
      </c>
      <c r="K16" s="262" t="s">
        <v>15</v>
      </c>
    </row>
    <row r="17" spans="1:11" ht="22.5" customHeight="1">
      <c r="A17" s="258" t="s">
        <v>16</v>
      </c>
      <c r="B17" s="57">
        <f>SUM(B9:B16)</f>
        <v>7216</v>
      </c>
      <c r="C17" s="57">
        <f t="shared" ref="C17:J17" si="4">SUM(C9:C16)</f>
        <v>7548</v>
      </c>
      <c r="D17" s="57">
        <f t="shared" si="4"/>
        <v>14764</v>
      </c>
      <c r="E17" s="57">
        <f t="shared" si="4"/>
        <v>9650</v>
      </c>
      <c r="F17" s="57">
        <f t="shared" si="4"/>
        <v>9334</v>
      </c>
      <c r="G17" s="57">
        <f t="shared" si="4"/>
        <v>18984</v>
      </c>
      <c r="H17" s="57">
        <f t="shared" si="4"/>
        <v>16866</v>
      </c>
      <c r="I17" s="57">
        <f t="shared" si="4"/>
        <v>16882</v>
      </c>
      <c r="J17" s="57">
        <f t="shared" si="4"/>
        <v>33748</v>
      </c>
      <c r="K17" s="52" t="s">
        <v>573</v>
      </c>
    </row>
    <row r="18" spans="1:11" ht="22.5" customHeight="1">
      <c r="A18" s="137" t="s">
        <v>17</v>
      </c>
      <c r="B18" s="57">
        <v>3885</v>
      </c>
      <c r="C18" s="57">
        <v>3677</v>
      </c>
      <c r="D18" s="57">
        <f>SUM(B18:C18)</f>
        <v>7562</v>
      </c>
      <c r="E18" s="57">
        <v>5435</v>
      </c>
      <c r="F18" s="57">
        <v>5363</v>
      </c>
      <c r="G18" s="57">
        <f>SUM(E18:F18)</f>
        <v>10798</v>
      </c>
      <c r="H18" s="57">
        <f>B18+E18</f>
        <v>9320</v>
      </c>
      <c r="I18" s="57">
        <f>C18+F18</f>
        <v>9040</v>
      </c>
      <c r="J18" s="57">
        <f>SUM(H18:I18)</f>
        <v>18360</v>
      </c>
      <c r="K18" s="52" t="s">
        <v>572</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B50" sqref="B50"/>
    </sheetView>
  </sheetViews>
  <sheetFormatPr defaultColWidth="9.140625" defaultRowHeight="14.25"/>
  <cols>
    <col min="1" max="1" width="17.42578125" style="53" customWidth="1"/>
    <col min="2" max="2" width="13.85546875" style="3" customWidth="1"/>
    <col min="3" max="11" width="8.7109375" style="53" customWidth="1"/>
    <col min="12" max="12" width="18.7109375" style="4" customWidth="1"/>
    <col min="13" max="13" width="18" style="53" customWidth="1"/>
    <col min="14" max="16384" width="9.140625" style="53"/>
  </cols>
  <sheetData>
    <row r="1" spans="1:13" ht="18">
      <c r="A1" s="392" t="s">
        <v>291</v>
      </c>
      <c r="B1" s="392"/>
      <c r="C1" s="392"/>
      <c r="D1" s="392"/>
      <c r="E1" s="392"/>
      <c r="F1" s="392"/>
      <c r="G1" s="392"/>
      <c r="H1" s="392"/>
      <c r="I1" s="392"/>
      <c r="J1" s="392"/>
      <c r="K1" s="392"/>
      <c r="L1" s="392"/>
      <c r="M1" s="392"/>
    </row>
    <row r="2" spans="1:13" s="36" customFormat="1" ht="18">
      <c r="A2" s="395" t="s">
        <v>645</v>
      </c>
      <c r="B2" s="395"/>
      <c r="C2" s="395"/>
      <c r="D2" s="395"/>
      <c r="E2" s="395"/>
      <c r="F2" s="395"/>
      <c r="G2" s="395"/>
      <c r="H2" s="395"/>
      <c r="I2" s="395"/>
      <c r="J2" s="395"/>
      <c r="K2" s="395"/>
      <c r="L2" s="395"/>
      <c r="M2" s="395"/>
    </row>
    <row r="3" spans="1:13" ht="15.75">
      <c r="A3" s="393" t="s">
        <v>313</v>
      </c>
      <c r="B3" s="393"/>
      <c r="C3" s="394"/>
      <c r="D3" s="394"/>
      <c r="E3" s="394"/>
      <c r="F3" s="394"/>
      <c r="G3" s="394"/>
      <c r="H3" s="394"/>
      <c r="I3" s="394"/>
      <c r="J3" s="394"/>
      <c r="K3" s="394"/>
      <c r="L3" s="394"/>
      <c r="M3" s="394"/>
    </row>
    <row r="4" spans="1:13" s="36" customFormat="1" ht="15.75">
      <c r="A4" s="394" t="s">
        <v>644</v>
      </c>
      <c r="B4" s="394"/>
      <c r="C4" s="394"/>
      <c r="D4" s="394"/>
      <c r="E4" s="394"/>
      <c r="F4" s="394"/>
      <c r="G4" s="394"/>
      <c r="H4" s="394"/>
      <c r="I4" s="394"/>
      <c r="J4" s="394"/>
      <c r="K4" s="394"/>
      <c r="L4" s="394"/>
      <c r="M4" s="394"/>
    </row>
    <row r="5" spans="1:13" ht="15.75">
      <c r="A5" s="170" t="s">
        <v>350</v>
      </c>
      <c r="B5" s="94"/>
      <c r="C5" s="95"/>
      <c r="D5" s="95"/>
      <c r="E5" s="95"/>
      <c r="F5" s="95"/>
      <c r="G5" s="95"/>
      <c r="H5" s="95"/>
      <c r="I5" s="95"/>
      <c r="J5" s="95"/>
      <c r="K5" s="95"/>
      <c r="L5" s="171"/>
      <c r="M5" s="96" t="s">
        <v>351</v>
      </c>
    </row>
    <row r="6" spans="1:13" ht="15.75">
      <c r="A6" s="404" t="s">
        <v>18</v>
      </c>
      <c r="B6" s="405" t="s">
        <v>0</v>
      </c>
      <c r="C6" s="406" t="s">
        <v>204</v>
      </c>
      <c r="D6" s="406"/>
      <c r="E6" s="406"/>
      <c r="F6" s="406"/>
      <c r="G6" s="406"/>
      <c r="H6" s="406"/>
      <c r="I6" s="406"/>
      <c r="J6" s="406"/>
      <c r="K6" s="406"/>
      <c r="L6" s="406" t="s">
        <v>1</v>
      </c>
      <c r="M6" s="407" t="s">
        <v>2</v>
      </c>
    </row>
    <row r="7" spans="1:13" ht="15.75">
      <c r="A7" s="404"/>
      <c r="B7" s="405"/>
      <c r="C7" s="406" t="s">
        <v>205</v>
      </c>
      <c r="D7" s="406"/>
      <c r="E7" s="406"/>
      <c r="F7" s="406" t="s">
        <v>206</v>
      </c>
      <c r="G7" s="406"/>
      <c r="H7" s="406"/>
      <c r="I7" s="408" t="s">
        <v>568</v>
      </c>
      <c r="J7" s="408"/>
      <c r="K7" s="408"/>
      <c r="L7" s="406"/>
      <c r="M7" s="407"/>
    </row>
    <row r="8" spans="1:13" ht="25.5">
      <c r="A8" s="404"/>
      <c r="B8" s="405"/>
      <c r="C8" s="54" t="s">
        <v>208</v>
      </c>
      <c r="D8" s="54" t="s">
        <v>209</v>
      </c>
      <c r="E8" s="54" t="s">
        <v>568</v>
      </c>
      <c r="F8" s="54" t="s">
        <v>211</v>
      </c>
      <c r="G8" s="54" t="s">
        <v>212</v>
      </c>
      <c r="H8" s="54" t="s">
        <v>568</v>
      </c>
      <c r="I8" s="54" t="s">
        <v>211</v>
      </c>
      <c r="J8" s="54" t="s">
        <v>212</v>
      </c>
      <c r="K8" s="54" t="s">
        <v>568</v>
      </c>
      <c r="L8" s="406"/>
      <c r="M8" s="407"/>
    </row>
    <row r="9" spans="1:13" ht="18.75" customHeight="1">
      <c r="A9" s="412" t="s">
        <v>655</v>
      </c>
      <c r="B9" s="337" t="s">
        <v>33</v>
      </c>
      <c r="C9" s="229">
        <f>SUM(C10:C12)</f>
        <v>642</v>
      </c>
      <c r="D9" s="229">
        <f t="shared" ref="D9:H9" si="0">SUM(D10:D12)</f>
        <v>693</v>
      </c>
      <c r="E9" s="229">
        <f>SUM(E10:E12)</f>
        <v>1335</v>
      </c>
      <c r="F9" s="229">
        <f t="shared" si="0"/>
        <v>986</v>
      </c>
      <c r="G9" s="229">
        <f t="shared" si="0"/>
        <v>1048</v>
      </c>
      <c r="H9" s="229">
        <f t="shared" si="0"/>
        <v>2034</v>
      </c>
      <c r="I9" s="229">
        <f>C9+F9</f>
        <v>1628</v>
      </c>
      <c r="J9" s="229">
        <f>D9+G9</f>
        <v>1741</v>
      </c>
      <c r="K9" s="229">
        <f>I9+J9</f>
        <v>3369</v>
      </c>
      <c r="L9" s="338" t="s">
        <v>10</v>
      </c>
      <c r="M9" s="409" t="s">
        <v>654</v>
      </c>
    </row>
    <row r="10" spans="1:13" ht="18.75" customHeight="1" thickBot="1">
      <c r="A10" s="413"/>
      <c r="B10" s="130" t="s">
        <v>8</v>
      </c>
      <c r="C10" s="216">
        <v>254</v>
      </c>
      <c r="D10" s="216">
        <v>330</v>
      </c>
      <c r="E10" s="207">
        <f>SUM(C10:D10)</f>
        <v>584</v>
      </c>
      <c r="F10" s="216">
        <v>454</v>
      </c>
      <c r="G10" s="216">
        <v>506</v>
      </c>
      <c r="H10" s="207">
        <f>SUM(F10:G10)</f>
        <v>960</v>
      </c>
      <c r="I10" s="216">
        <f>C10+F10</f>
        <v>708</v>
      </c>
      <c r="J10" s="216">
        <f>D10+G10</f>
        <v>836</v>
      </c>
      <c r="K10" s="207">
        <f>I10+J10</f>
        <v>1544</v>
      </c>
      <c r="L10" s="131" t="s">
        <v>9</v>
      </c>
      <c r="M10" s="410"/>
    </row>
    <row r="11" spans="1:13" ht="18.75" customHeight="1" thickBot="1">
      <c r="A11" s="413"/>
      <c r="B11" s="74" t="s">
        <v>6</v>
      </c>
      <c r="C11" s="218">
        <v>305</v>
      </c>
      <c r="D11" s="218">
        <v>263</v>
      </c>
      <c r="E11" s="210">
        <f>SUM(C11:D11)</f>
        <v>568</v>
      </c>
      <c r="F11" s="218">
        <v>356</v>
      </c>
      <c r="G11" s="218">
        <v>264</v>
      </c>
      <c r="H11" s="210">
        <f>SUM(F11:G11)</f>
        <v>620</v>
      </c>
      <c r="I11" s="218">
        <f t="shared" ref="I11:J40" si="1">C11+F11</f>
        <v>661</v>
      </c>
      <c r="J11" s="218">
        <f t="shared" si="1"/>
        <v>527</v>
      </c>
      <c r="K11" s="210">
        <f t="shared" ref="K11:K40" si="2">I11+J11</f>
        <v>1188</v>
      </c>
      <c r="L11" s="55" t="s">
        <v>7</v>
      </c>
      <c r="M11" s="410"/>
    </row>
    <row r="12" spans="1:13" ht="18.75" customHeight="1" thickBot="1">
      <c r="A12" s="414"/>
      <c r="B12" s="160" t="s">
        <v>4</v>
      </c>
      <c r="C12" s="219">
        <v>83</v>
      </c>
      <c r="D12" s="219">
        <v>100</v>
      </c>
      <c r="E12" s="213">
        <f t="shared" ref="E12:E40" si="3">SUM(C12:D12)</f>
        <v>183</v>
      </c>
      <c r="F12" s="219">
        <v>176</v>
      </c>
      <c r="G12" s="219">
        <v>278</v>
      </c>
      <c r="H12" s="213">
        <f t="shared" ref="H12:H40" si="4">SUM(F12:G12)</f>
        <v>454</v>
      </c>
      <c r="I12" s="219">
        <f t="shared" si="1"/>
        <v>259</v>
      </c>
      <c r="J12" s="219">
        <f t="shared" si="1"/>
        <v>378</v>
      </c>
      <c r="K12" s="213">
        <f t="shared" si="2"/>
        <v>637</v>
      </c>
      <c r="L12" s="163" t="s">
        <v>5</v>
      </c>
      <c r="M12" s="411"/>
    </row>
    <row r="13" spans="1:13" ht="18.75" customHeight="1" thickBot="1">
      <c r="A13" s="415" t="s">
        <v>11</v>
      </c>
      <c r="B13" s="339" t="s">
        <v>33</v>
      </c>
      <c r="C13" s="212">
        <f t="shared" ref="C13:H13" si="5">SUM(C14:C16)</f>
        <v>913</v>
      </c>
      <c r="D13" s="212">
        <f t="shared" si="5"/>
        <v>1059</v>
      </c>
      <c r="E13" s="212">
        <f t="shared" si="5"/>
        <v>1972</v>
      </c>
      <c r="F13" s="212">
        <f t="shared" si="5"/>
        <v>1364</v>
      </c>
      <c r="G13" s="212">
        <f t="shared" si="5"/>
        <v>1304</v>
      </c>
      <c r="H13" s="212">
        <f t="shared" si="5"/>
        <v>2668</v>
      </c>
      <c r="I13" s="212">
        <f>C13+F13</f>
        <v>2277</v>
      </c>
      <c r="J13" s="212">
        <f>D13+G13</f>
        <v>2363</v>
      </c>
      <c r="K13" s="212">
        <f>I13+J13</f>
        <v>4640</v>
      </c>
      <c r="L13" s="340" t="s">
        <v>10</v>
      </c>
      <c r="M13" s="416" t="s">
        <v>12</v>
      </c>
    </row>
    <row r="14" spans="1:13" ht="18.75" customHeight="1" thickBot="1">
      <c r="A14" s="415"/>
      <c r="B14" s="161" t="s">
        <v>8</v>
      </c>
      <c r="C14" s="230">
        <v>602</v>
      </c>
      <c r="D14" s="230">
        <v>682</v>
      </c>
      <c r="E14" s="208">
        <f t="shared" si="3"/>
        <v>1284</v>
      </c>
      <c r="F14" s="230">
        <v>979</v>
      </c>
      <c r="G14" s="230">
        <v>832</v>
      </c>
      <c r="H14" s="208">
        <f t="shared" si="4"/>
        <v>1811</v>
      </c>
      <c r="I14" s="230">
        <f t="shared" si="1"/>
        <v>1581</v>
      </c>
      <c r="J14" s="230">
        <f t="shared" si="1"/>
        <v>1514</v>
      </c>
      <c r="K14" s="208">
        <f t="shared" si="2"/>
        <v>3095</v>
      </c>
      <c r="L14" s="164" t="s">
        <v>9</v>
      </c>
      <c r="M14" s="416"/>
    </row>
    <row r="15" spans="1:13" ht="18.75" customHeight="1" thickBot="1">
      <c r="A15" s="415"/>
      <c r="B15" s="75" t="s">
        <v>6</v>
      </c>
      <c r="C15" s="217">
        <v>230</v>
      </c>
      <c r="D15" s="217">
        <v>299</v>
      </c>
      <c r="E15" s="209">
        <f t="shared" si="3"/>
        <v>529</v>
      </c>
      <c r="F15" s="217">
        <v>254</v>
      </c>
      <c r="G15" s="217">
        <v>232</v>
      </c>
      <c r="H15" s="209">
        <f t="shared" si="4"/>
        <v>486</v>
      </c>
      <c r="I15" s="217">
        <f t="shared" si="1"/>
        <v>484</v>
      </c>
      <c r="J15" s="217">
        <f t="shared" si="1"/>
        <v>531</v>
      </c>
      <c r="K15" s="209">
        <f t="shared" si="2"/>
        <v>1015</v>
      </c>
      <c r="L15" s="121" t="s">
        <v>7</v>
      </c>
      <c r="M15" s="416"/>
    </row>
    <row r="16" spans="1:13" ht="18.75" customHeight="1" thickBot="1">
      <c r="A16" s="415"/>
      <c r="B16" s="162" t="s">
        <v>4</v>
      </c>
      <c r="C16" s="227">
        <v>81</v>
      </c>
      <c r="D16" s="227">
        <v>78</v>
      </c>
      <c r="E16" s="228">
        <f t="shared" si="3"/>
        <v>159</v>
      </c>
      <c r="F16" s="227">
        <v>131</v>
      </c>
      <c r="G16" s="227">
        <v>240</v>
      </c>
      <c r="H16" s="228">
        <f t="shared" si="4"/>
        <v>371</v>
      </c>
      <c r="I16" s="227">
        <f t="shared" si="1"/>
        <v>212</v>
      </c>
      <c r="J16" s="227">
        <f t="shared" si="1"/>
        <v>318</v>
      </c>
      <c r="K16" s="228">
        <f t="shared" si="2"/>
        <v>530</v>
      </c>
      <c r="L16" s="165" t="s">
        <v>5</v>
      </c>
      <c r="M16" s="416"/>
    </row>
    <row r="17" spans="1:13" ht="18.75" customHeight="1" thickBot="1">
      <c r="A17" s="417" t="s">
        <v>656</v>
      </c>
      <c r="B17" s="341" t="s">
        <v>33</v>
      </c>
      <c r="C17" s="214">
        <f t="shared" ref="C17:H17" si="6">SUM(C18:C20)</f>
        <v>1338</v>
      </c>
      <c r="D17" s="214">
        <f t="shared" si="6"/>
        <v>1348</v>
      </c>
      <c r="E17" s="214">
        <f t="shared" si="6"/>
        <v>2686</v>
      </c>
      <c r="F17" s="214">
        <f t="shared" si="6"/>
        <v>1526</v>
      </c>
      <c r="G17" s="214">
        <f t="shared" si="6"/>
        <v>1417</v>
      </c>
      <c r="H17" s="214">
        <f t="shared" si="6"/>
        <v>2943</v>
      </c>
      <c r="I17" s="214">
        <f>C17+F17</f>
        <v>2864</v>
      </c>
      <c r="J17" s="214">
        <f>D17+G17</f>
        <v>2765</v>
      </c>
      <c r="K17" s="214">
        <f>I17+J17</f>
        <v>5629</v>
      </c>
      <c r="L17" s="342" t="s">
        <v>10</v>
      </c>
      <c r="M17" s="418" t="s">
        <v>583</v>
      </c>
    </row>
    <row r="18" spans="1:13" ht="18.75" customHeight="1" thickBot="1">
      <c r="A18" s="417"/>
      <c r="B18" s="130" t="s">
        <v>8</v>
      </c>
      <c r="C18" s="216">
        <v>442</v>
      </c>
      <c r="D18" s="216">
        <v>553</v>
      </c>
      <c r="E18" s="207">
        <f t="shared" si="3"/>
        <v>995</v>
      </c>
      <c r="F18" s="216">
        <v>551</v>
      </c>
      <c r="G18" s="216">
        <v>603</v>
      </c>
      <c r="H18" s="207">
        <f t="shared" si="4"/>
        <v>1154</v>
      </c>
      <c r="I18" s="216">
        <f t="shared" si="1"/>
        <v>993</v>
      </c>
      <c r="J18" s="216">
        <f t="shared" si="1"/>
        <v>1156</v>
      </c>
      <c r="K18" s="207">
        <f t="shared" si="2"/>
        <v>2149</v>
      </c>
      <c r="L18" s="131" t="s">
        <v>9</v>
      </c>
      <c r="M18" s="418"/>
    </row>
    <row r="19" spans="1:13" ht="18.75" customHeight="1" thickBot="1">
      <c r="A19" s="417"/>
      <c r="B19" s="74" t="s">
        <v>6</v>
      </c>
      <c r="C19" s="218">
        <v>688</v>
      </c>
      <c r="D19" s="218">
        <v>590</v>
      </c>
      <c r="E19" s="210">
        <f t="shared" si="3"/>
        <v>1278</v>
      </c>
      <c r="F19" s="218">
        <v>673</v>
      </c>
      <c r="G19" s="218">
        <v>431</v>
      </c>
      <c r="H19" s="210">
        <f t="shared" si="4"/>
        <v>1104</v>
      </c>
      <c r="I19" s="218">
        <f t="shared" si="1"/>
        <v>1361</v>
      </c>
      <c r="J19" s="218">
        <f t="shared" si="1"/>
        <v>1021</v>
      </c>
      <c r="K19" s="210">
        <f t="shared" si="2"/>
        <v>2382</v>
      </c>
      <c r="L19" s="55" t="s">
        <v>7</v>
      </c>
      <c r="M19" s="418"/>
    </row>
    <row r="20" spans="1:13" ht="18.75" customHeight="1" thickBot="1">
      <c r="A20" s="417"/>
      <c r="B20" s="160" t="s">
        <v>4</v>
      </c>
      <c r="C20" s="219">
        <v>208</v>
      </c>
      <c r="D20" s="219">
        <v>205</v>
      </c>
      <c r="E20" s="213">
        <f t="shared" si="3"/>
        <v>413</v>
      </c>
      <c r="F20" s="219">
        <v>302</v>
      </c>
      <c r="G20" s="219">
        <v>383</v>
      </c>
      <c r="H20" s="213">
        <f t="shared" si="4"/>
        <v>685</v>
      </c>
      <c r="I20" s="219">
        <f t="shared" si="1"/>
        <v>510</v>
      </c>
      <c r="J20" s="219">
        <f t="shared" si="1"/>
        <v>588</v>
      </c>
      <c r="K20" s="213">
        <f t="shared" si="2"/>
        <v>1098</v>
      </c>
      <c r="L20" s="163" t="s">
        <v>5</v>
      </c>
      <c r="M20" s="418"/>
    </row>
    <row r="21" spans="1:13" ht="18.75" customHeight="1" thickBot="1">
      <c r="A21" s="415" t="s">
        <v>3</v>
      </c>
      <c r="B21" s="339" t="s">
        <v>33</v>
      </c>
      <c r="C21" s="212">
        <f t="shared" ref="C21:H21" si="7">SUM(C22:C24)</f>
        <v>961</v>
      </c>
      <c r="D21" s="212">
        <f t="shared" si="7"/>
        <v>1305</v>
      </c>
      <c r="E21" s="212">
        <f t="shared" si="7"/>
        <v>2266</v>
      </c>
      <c r="F21" s="212">
        <f t="shared" si="7"/>
        <v>1072</v>
      </c>
      <c r="G21" s="212">
        <f t="shared" si="7"/>
        <v>1315</v>
      </c>
      <c r="H21" s="212">
        <f t="shared" si="7"/>
        <v>2387</v>
      </c>
      <c r="I21" s="212">
        <f>C21+F21</f>
        <v>2033</v>
      </c>
      <c r="J21" s="212">
        <f>D21+G21</f>
        <v>2620</v>
      </c>
      <c r="K21" s="212">
        <f>I21+J21</f>
        <v>4653</v>
      </c>
      <c r="L21" s="340" t="s">
        <v>10</v>
      </c>
      <c r="M21" s="416" t="s">
        <v>657</v>
      </c>
    </row>
    <row r="22" spans="1:13" ht="18.75" customHeight="1" thickBot="1">
      <c r="A22" s="415"/>
      <c r="B22" s="161" t="s">
        <v>8</v>
      </c>
      <c r="C22" s="230">
        <v>536</v>
      </c>
      <c r="D22" s="230">
        <v>761</v>
      </c>
      <c r="E22" s="208">
        <f t="shared" si="3"/>
        <v>1297</v>
      </c>
      <c r="F22" s="230">
        <v>637</v>
      </c>
      <c r="G22" s="230">
        <v>761</v>
      </c>
      <c r="H22" s="208">
        <f t="shared" si="4"/>
        <v>1398</v>
      </c>
      <c r="I22" s="230">
        <f t="shared" si="1"/>
        <v>1173</v>
      </c>
      <c r="J22" s="230">
        <f t="shared" si="1"/>
        <v>1522</v>
      </c>
      <c r="K22" s="208">
        <f t="shared" si="2"/>
        <v>2695</v>
      </c>
      <c r="L22" s="164" t="s">
        <v>9</v>
      </c>
      <c r="M22" s="416"/>
    </row>
    <row r="23" spans="1:13" ht="18.75" customHeight="1" thickBot="1">
      <c r="A23" s="415"/>
      <c r="B23" s="75" t="s">
        <v>6</v>
      </c>
      <c r="C23" s="217">
        <v>298</v>
      </c>
      <c r="D23" s="217">
        <v>399</v>
      </c>
      <c r="E23" s="209">
        <f t="shared" si="3"/>
        <v>697</v>
      </c>
      <c r="F23" s="217">
        <v>279</v>
      </c>
      <c r="G23" s="217">
        <v>341</v>
      </c>
      <c r="H23" s="209">
        <f t="shared" si="4"/>
        <v>620</v>
      </c>
      <c r="I23" s="217">
        <f t="shared" si="1"/>
        <v>577</v>
      </c>
      <c r="J23" s="217">
        <f t="shared" si="1"/>
        <v>740</v>
      </c>
      <c r="K23" s="209">
        <f t="shared" si="2"/>
        <v>1317</v>
      </c>
      <c r="L23" s="121" t="s">
        <v>7</v>
      </c>
      <c r="M23" s="416"/>
    </row>
    <row r="24" spans="1:13" ht="18.75" customHeight="1" thickBot="1">
      <c r="A24" s="415"/>
      <c r="B24" s="162" t="s">
        <v>4</v>
      </c>
      <c r="C24" s="227">
        <v>127</v>
      </c>
      <c r="D24" s="227">
        <v>145</v>
      </c>
      <c r="E24" s="228">
        <f t="shared" si="3"/>
        <v>272</v>
      </c>
      <c r="F24" s="227">
        <v>156</v>
      </c>
      <c r="G24" s="227">
        <v>213</v>
      </c>
      <c r="H24" s="228">
        <f t="shared" si="4"/>
        <v>369</v>
      </c>
      <c r="I24" s="227">
        <f t="shared" si="1"/>
        <v>283</v>
      </c>
      <c r="J24" s="227">
        <f t="shared" si="1"/>
        <v>358</v>
      </c>
      <c r="K24" s="228">
        <f t="shared" si="2"/>
        <v>641</v>
      </c>
      <c r="L24" s="165" t="s">
        <v>5</v>
      </c>
      <c r="M24" s="416"/>
    </row>
    <row r="25" spans="1:13" ht="18.75" customHeight="1" thickBot="1">
      <c r="A25" s="417" t="s">
        <v>659</v>
      </c>
      <c r="B25" s="341" t="s">
        <v>33</v>
      </c>
      <c r="C25" s="214">
        <f t="shared" ref="C25:H25" si="8">SUM(C26:C28)</f>
        <v>575</v>
      </c>
      <c r="D25" s="214">
        <f t="shared" si="8"/>
        <v>702</v>
      </c>
      <c r="E25" s="214">
        <f t="shared" si="8"/>
        <v>1277</v>
      </c>
      <c r="F25" s="214">
        <f t="shared" si="8"/>
        <v>900</v>
      </c>
      <c r="G25" s="214">
        <f t="shared" si="8"/>
        <v>1000</v>
      </c>
      <c r="H25" s="214">
        <f t="shared" si="8"/>
        <v>1900</v>
      </c>
      <c r="I25" s="214">
        <f>C25+F25</f>
        <v>1475</v>
      </c>
      <c r="J25" s="214">
        <f>D25+G25</f>
        <v>1702</v>
      </c>
      <c r="K25" s="214">
        <f>I25+J25</f>
        <v>3177</v>
      </c>
      <c r="L25" s="342" t="s">
        <v>10</v>
      </c>
      <c r="M25" s="418" t="s">
        <v>658</v>
      </c>
    </row>
    <row r="26" spans="1:13" ht="18.75" customHeight="1" thickBot="1">
      <c r="A26" s="417"/>
      <c r="B26" s="130" t="s">
        <v>8</v>
      </c>
      <c r="C26" s="216">
        <v>293</v>
      </c>
      <c r="D26" s="216">
        <v>386</v>
      </c>
      <c r="E26" s="207">
        <f t="shared" si="3"/>
        <v>679</v>
      </c>
      <c r="F26" s="216">
        <v>507</v>
      </c>
      <c r="G26" s="216">
        <v>566</v>
      </c>
      <c r="H26" s="207">
        <f t="shared" si="4"/>
        <v>1073</v>
      </c>
      <c r="I26" s="216">
        <f t="shared" si="1"/>
        <v>800</v>
      </c>
      <c r="J26" s="216">
        <f t="shared" si="1"/>
        <v>952</v>
      </c>
      <c r="K26" s="207">
        <f t="shared" si="2"/>
        <v>1752</v>
      </c>
      <c r="L26" s="131" t="s">
        <v>9</v>
      </c>
      <c r="M26" s="418"/>
    </row>
    <row r="27" spans="1:13" ht="18.75" customHeight="1" thickBot="1">
      <c r="A27" s="417"/>
      <c r="B27" s="74" t="s">
        <v>6</v>
      </c>
      <c r="C27" s="218">
        <v>170</v>
      </c>
      <c r="D27" s="218">
        <v>181</v>
      </c>
      <c r="E27" s="210">
        <f t="shared" si="3"/>
        <v>351</v>
      </c>
      <c r="F27" s="218">
        <v>196</v>
      </c>
      <c r="G27" s="218">
        <v>136</v>
      </c>
      <c r="H27" s="210">
        <f t="shared" si="4"/>
        <v>332</v>
      </c>
      <c r="I27" s="218">
        <f t="shared" si="1"/>
        <v>366</v>
      </c>
      <c r="J27" s="218">
        <f t="shared" si="1"/>
        <v>317</v>
      </c>
      <c r="K27" s="210">
        <f t="shared" si="2"/>
        <v>683</v>
      </c>
      <c r="L27" s="55" t="s">
        <v>7</v>
      </c>
      <c r="M27" s="418"/>
    </row>
    <row r="28" spans="1:13" ht="18.75" customHeight="1" thickBot="1">
      <c r="A28" s="417"/>
      <c r="B28" s="160" t="s">
        <v>4</v>
      </c>
      <c r="C28" s="219">
        <v>112</v>
      </c>
      <c r="D28" s="219">
        <v>135</v>
      </c>
      <c r="E28" s="213">
        <f t="shared" si="3"/>
        <v>247</v>
      </c>
      <c r="F28" s="219">
        <v>197</v>
      </c>
      <c r="G28" s="219">
        <v>298</v>
      </c>
      <c r="H28" s="213">
        <f t="shared" si="4"/>
        <v>495</v>
      </c>
      <c r="I28" s="219">
        <f t="shared" si="1"/>
        <v>309</v>
      </c>
      <c r="J28" s="219">
        <f t="shared" si="1"/>
        <v>433</v>
      </c>
      <c r="K28" s="213">
        <f t="shared" si="2"/>
        <v>742</v>
      </c>
      <c r="L28" s="163" t="s">
        <v>5</v>
      </c>
      <c r="M28" s="418"/>
    </row>
    <row r="29" spans="1:13" ht="18.75" customHeight="1" thickBot="1">
      <c r="A29" s="415" t="s">
        <v>13</v>
      </c>
      <c r="B29" s="339" t="s">
        <v>33</v>
      </c>
      <c r="C29" s="212">
        <f t="shared" ref="C29:H29" si="9">SUM(C30:C32)</f>
        <v>620</v>
      </c>
      <c r="D29" s="212">
        <f t="shared" si="9"/>
        <v>512</v>
      </c>
      <c r="E29" s="212">
        <f t="shared" si="9"/>
        <v>1132</v>
      </c>
      <c r="F29" s="212">
        <f t="shared" si="9"/>
        <v>1252</v>
      </c>
      <c r="G29" s="212">
        <f t="shared" si="9"/>
        <v>939</v>
      </c>
      <c r="H29" s="212">
        <f t="shared" si="9"/>
        <v>2191</v>
      </c>
      <c r="I29" s="212">
        <f>C29+F29</f>
        <v>1872</v>
      </c>
      <c r="J29" s="212">
        <f>D29+G29</f>
        <v>1451</v>
      </c>
      <c r="K29" s="212">
        <f>I29+J29</f>
        <v>3323</v>
      </c>
      <c r="L29" s="340" t="s">
        <v>10</v>
      </c>
      <c r="M29" s="416" t="s">
        <v>660</v>
      </c>
    </row>
    <row r="30" spans="1:13" ht="18.75" customHeight="1" thickBot="1">
      <c r="A30" s="415"/>
      <c r="B30" s="161" t="s">
        <v>8</v>
      </c>
      <c r="C30" s="230">
        <v>339</v>
      </c>
      <c r="D30" s="230">
        <v>276</v>
      </c>
      <c r="E30" s="208">
        <f t="shared" si="3"/>
        <v>615</v>
      </c>
      <c r="F30" s="230">
        <v>757</v>
      </c>
      <c r="G30" s="230">
        <v>519</v>
      </c>
      <c r="H30" s="208">
        <f t="shared" si="4"/>
        <v>1276</v>
      </c>
      <c r="I30" s="230">
        <f t="shared" si="1"/>
        <v>1096</v>
      </c>
      <c r="J30" s="230">
        <f t="shared" si="1"/>
        <v>795</v>
      </c>
      <c r="K30" s="208">
        <f t="shared" si="2"/>
        <v>1891</v>
      </c>
      <c r="L30" s="164" t="s">
        <v>9</v>
      </c>
      <c r="M30" s="416"/>
    </row>
    <row r="31" spans="1:13" ht="18.75" customHeight="1" thickBot="1">
      <c r="A31" s="415"/>
      <c r="B31" s="75" t="s">
        <v>6</v>
      </c>
      <c r="C31" s="217">
        <v>173</v>
      </c>
      <c r="D31" s="217">
        <v>143</v>
      </c>
      <c r="E31" s="209">
        <f t="shared" si="3"/>
        <v>316</v>
      </c>
      <c r="F31" s="217">
        <v>259</v>
      </c>
      <c r="G31" s="217">
        <v>156</v>
      </c>
      <c r="H31" s="209">
        <f t="shared" si="4"/>
        <v>415</v>
      </c>
      <c r="I31" s="217">
        <f t="shared" si="1"/>
        <v>432</v>
      </c>
      <c r="J31" s="217">
        <f t="shared" si="1"/>
        <v>299</v>
      </c>
      <c r="K31" s="209">
        <f t="shared" si="2"/>
        <v>731</v>
      </c>
      <c r="L31" s="121" t="s">
        <v>7</v>
      </c>
      <c r="M31" s="416"/>
    </row>
    <row r="32" spans="1:13" ht="18.75" customHeight="1">
      <c r="A32" s="420"/>
      <c r="B32" s="122" t="s">
        <v>4</v>
      </c>
      <c r="C32" s="231">
        <v>108</v>
      </c>
      <c r="D32" s="231">
        <v>93</v>
      </c>
      <c r="E32" s="232">
        <f t="shared" si="3"/>
        <v>201</v>
      </c>
      <c r="F32" s="231">
        <v>236</v>
      </c>
      <c r="G32" s="231">
        <v>264</v>
      </c>
      <c r="H32" s="232">
        <f t="shared" si="4"/>
        <v>500</v>
      </c>
      <c r="I32" s="231">
        <f t="shared" si="1"/>
        <v>344</v>
      </c>
      <c r="J32" s="231">
        <f t="shared" si="1"/>
        <v>357</v>
      </c>
      <c r="K32" s="232">
        <f t="shared" si="2"/>
        <v>701</v>
      </c>
      <c r="L32" s="123" t="s">
        <v>5</v>
      </c>
      <c r="M32" s="419"/>
    </row>
    <row r="33" spans="1:13" ht="18.75" customHeight="1" thickBot="1">
      <c r="A33" s="414" t="s">
        <v>662</v>
      </c>
      <c r="B33" s="343" t="s">
        <v>33</v>
      </c>
      <c r="C33" s="215">
        <f t="shared" ref="C33:H33" si="10">SUM(C34:C36)</f>
        <v>1466</v>
      </c>
      <c r="D33" s="215">
        <f t="shared" si="10"/>
        <v>1537</v>
      </c>
      <c r="E33" s="215">
        <f t="shared" si="10"/>
        <v>3003</v>
      </c>
      <c r="F33" s="215">
        <f t="shared" si="10"/>
        <v>1719</v>
      </c>
      <c r="G33" s="215">
        <f t="shared" si="10"/>
        <v>1871</v>
      </c>
      <c r="H33" s="215">
        <f t="shared" si="10"/>
        <v>3590</v>
      </c>
      <c r="I33" s="215">
        <f>C33+F33</f>
        <v>3185</v>
      </c>
      <c r="J33" s="215">
        <f>D33+G33</f>
        <v>3408</v>
      </c>
      <c r="K33" s="215">
        <f>I33+J33</f>
        <v>6593</v>
      </c>
      <c r="L33" s="344" t="s">
        <v>10</v>
      </c>
      <c r="M33" s="411" t="s">
        <v>661</v>
      </c>
    </row>
    <row r="34" spans="1:13" ht="18.75" customHeight="1" thickBot="1">
      <c r="A34" s="417"/>
      <c r="B34" s="130" t="s">
        <v>8</v>
      </c>
      <c r="C34" s="216">
        <v>472</v>
      </c>
      <c r="D34" s="216">
        <v>678</v>
      </c>
      <c r="E34" s="207">
        <f t="shared" si="3"/>
        <v>1150</v>
      </c>
      <c r="F34" s="216">
        <v>868</v>
      </c>
      <c r="G34" s="216">
        <v>996</v>
      </c>
      <c r="H34" s="207">
        <f t="shared" si="4"/>
        <v>1864</v>
      </c>
      <c r="I34" s="216">
        <f t="shared" si="1"/>
        <v>1340</v>
      </c>
      <c r="J34" s="216">
        <f t="shared" si="1"/>
        <v>1674</v>
      </c>
      <c r="K34" s="207">
        <f t="shared" si="2"/>
        <v>3014</v>
      </c>
      <c r="L34" s="131" t="s">
        <v>9</v>
      </c>
      <c r="M34" s="418"/>
    </row>
    <row r="35" spans="1:13" ht="18.75" customHeight="1" thickBot="1">
      <c r="A35" s="417"/>
      <c r="B35" s="74" t="s">
        <v>6</v>
      </c>
      <c r="C35" s="218">
        <v>612</v>
      </c>
      <c r="D35" s="218">
        <v>523</v>
      </c>
      <c r="E35" s="210">
        <f t="shared" si="3"/>
        <v>1135</v>
      </c>
      <c r="F35" s="218">
        <v>452</v>
      </c>
      <c r="G35" s="218">
        <v>400</v>
      </c>
      <c r="H35" s="210">
        <f t="shared" si="4"/>
        <v>852</v>
      </c>
      <c r="I35" s="218">
        <f t="shared" si="1"/>
        <v>1064</v>
      </c>
      <c r="J35" s="218">
        <f t="shared" si="1"/>
        <v>923</v>
      </c>
      <c r="K35" s="210">
        <f t="shared" si="2"/>
        <v>1987</v>
      </c>
      <c r="L35" s="55" t="s">
        <v>7</v>
      </c>
      <c r="M35" s="418"/>
    </row>
    <row r="36" spans="1:13" ht="18.75" customHeight="1" thickBot="1">
      <c r="A36" s="417"/>
      <c r="B36" s="160" t="s">
        <v>4</v>
      </c>
      <c r="C36" s="219">
        <v>382</v>
      </c>
      <c r="D36" s="219">
        <v>336</v>
      </c>
      <c r="E36" s="213">
        <f t="shared" si="3"/>
        <v>718</v>
      </c>
      <c r="F36" s="219">
        <v>399</v>
      </c>
      <c r="G36" s="219">
        <v>475</v>
      </c>
      <c r="H36" s="213">
        <f t="shared" si="4"/>
        <v>874</v>
      </c>
      <c r="I36" s="219">
        <f t="shared" si="1"/>
        <v>781</v>
      </c>
      <c r="J36" s="219">
        <f t="shared" si="1"/>
        <v>811</v>
      </c>
      <c r="K36" s="213">
        <f t="shared" si="2"/>
        <v>1592</v>
      </c>
      <c r="L36" s="163" t="s">
        <v>5</v>
      </c>
      <c r="M36" s="418"/>
    </row>
    <row r="37" spans="1:13" ht="18.75" customHeight="1" thickBot="1">
      <c r="A37" s="415" t="s">
        <v>14</v>
      </c>
      <c r="B37" s="339" t="s">
        <v>33</v>
      </c>
      <c r="C37" s="212">
        <f t="shared" ref="C37:H37" si="11">SUM(C38:C40)</f>
        <v>701</v>
      </c>
      <c r="D37" s="212">
        <f t="shared" si="11"/>
        <v>392</v>
      </c>
      <c r="E37" s="212">
        <f t="shared" si="11"/>
        <v>1093</v>
      </c>
      <c r="F37" s="212">
        <f t="shared" si="11"/>
        <v>831</v>
      </c>
      <c r="G37" s="212">
        <f t="shared" si="11"/>
        <v>440</v>
      </c>
      <c r="H37" s="212">
        <f t="shared" si="11"/>
        <v>1271</v>
      </c>
      <c r="I37" s="212">
        <f>C37+F37</f>
        <v>1532</v>
      </c>
      <c r="J37" s="212">
        <f>D37+G37</f>
        <v>832</v>
      </c>
      <c r="K37" s="212">
        <f>I37+J37</f>
        <v>2364</v>
      </c>
      <c r="L37" s="340" t="s">
        <v>10</v>
      </c>
      <c r="M37" s="416" t="s">
        <v>15</v>
      </c>
    </row>
    <row r="38" spans="1:13" ht="18.75" customHeight="1" thickBot="1">
      <c r="A38" s="415"/>
      <c r="B38" s="161" t="s">
        <v>8</v>
      </c>
      <c r="C38" s="230">
        <v>78</v>
      </c>
      <c r="D38" s="230">
        <v>31</v>
      </c>
      <c r="E38" s="208">
        <f t="shared" si="3"/>
        <v>109</v>
      </c>
      <c r="F38" s="230">
        <v>96</v>
      </c>
      <c r="G38" s="230">
        <v>48</v>
      </c>
      <c r="H38" s="208">
        <f t="shared" si="4"/>
        <v>144</v>
      </c>
      <c r="I38" s="230">
        <f t="shared" si="1"/>
        <v>174</v>
      </c>
      <c r="J38" s="230">
        <f t="shared" si="1"/>
        <v>79</v>
      </c>
      <c r="K38" s="208">
        <f t="shared" si="2"/>
        <v>253</v>
      </c>
      <c r="L38" s="164" t="s">
        <v>9</v>
      </c>
      <c r="M38" s="416"/>
    </row>
    <row r="39" spans="1:13" ht="18.75" customHeight="1" thickBot="1">
      <c r="A39" s="415"/>
      <c r="B39" s="75" t="s">
        <v>6</v>
      </c>
      <c r="C39" s="217">
        <v>491</v>
      </c>
      <c r="D39" s="217">
        <v>254</v>
      </c>
      <c r="E39" s="209">
        <f t="shared" si="3"/>
        <v>745</v>
      </c>
      <c r="F39" s="217">
        <v>572</v>
      </c>
      <c r="G39" s="217">
        <v>270</v>
      </c>
      <c r="H39" s="209">
        <f t="shared" si="4"/>
        <v>842</v>
      </c>
      <c r="I39" s="217">
        <f t="shared" si="1"/>
        <v>1063</v>
      </c>
      <c r="J39" s="217">
        <f t="shared" si="1"/>
        <v>524</v>
      </c>
      <c r="K39" s="209">
        <f t="shared" si="2"/>
        <v>1587</v>
      </c>
      <c r="L39" s="121" t="s">
        <v>7</v>
      </c>
      <c r="M39" s="416"/>
    </row>
    <row r="40" spans="1:13" ht="18.75" customHeight="1">
      <c r="A40" s="420"/>
      <c r="B40" s="122" t="s">
        <v>4</v>
      </c>
      <c r="C40" s="231">
        <v>132</v>
      </c>
      <c r="D40" s="231">
        <v>107</v>
      </c>
      <c r="E40" s="232">
        <f t="shared" si="3"/>
        <v>239</v>
      </c>
      <c r="F40" s="231">
        <v>163</v>
      </c>
      <c r="G40" s="231">
        <v>122</v>
      </c>
      <c r="H40" s="232">
        <f t="shared" si="4"/>
        <v>285</v>
      </c>
      <c r="I40" s="231">
        <f t="shared" si="1"/>
        <v>295</v>
      </c>
      <c r="J40" s="231">
        <f t="shared" si="1"/>
        <v>229</v>
      </c>
      <c r="K40" s="232">
        <f t="shared" si="2"/>
        <v>524</v>
      </c>
      <c r="L40" s="123" t="s">
        <v>5</v>
      </c>
      <c r="M40" s="419"/>
    </row>
    <row r="41" spans="1:13" ht="30" customHeight="1">
      <c r="A41" s="400" t="s">
        <v>566</v>
      </c>
      <c r="B41" s="401"/>
      <c r="C41" s="56">
        <f>C37+C33+C29+C25+C21+C17+C13+C9</f>
        <v>7216</v>
      </c>
      <c r="D41" s="56">
        <f t="shared" ref="D41:K41" si="12">D37+D33+D29+D25+D21+D17+D13+D9</f>
        <v>7548</v>
      </c>
      <c r="E41" s="56">
        <f t="shared" si="12"/>
        <v>14764</v>
      </c>
      <c r="F41" s="56">
        <f t="shared" si="12"/>
        <v>9650</v>
      </c>
      <c r="G41" s="56">
        <f t="shared" si="12"/>
        <v>9334</v>
      </c>
      <c r="H41" s="56">
        <f t="shared" si="12"/>
        <v>18984</v>
      </c>
      <c r="I41" s="56">
        <f t="shared" si="12"/>
        <v>16866</v>
      </c>
      <c r="J41" s="56">
        <f t="shared" si="12"/>
        <v>16882</v>
      </c>
      <c r="K41" s="56">
        <f t="shared" si="12"/>
        <v>33748</v>
      </c>
      <c r="L41" s="402" t="s">
        <v>573</v>
      </c>
      <c r="M41" s="403"/>
    </row>
    <row r="42" spans="1:13" ht="30" customHeight="1">
      <c r="A42" s="400" t="s">
        <v>567</v>
      </c>
      <c r="B42" s="401"/>
      <c r="C42" s="56">
        <v>3885</v>
      </c>
      <c r="D42" s="56">
        <v>3677</v>
      </c>
      <c r="E42" s="56">
        <f>SUM(C42:D42)</f>
        <v>7562</v>
      </c>
      <c r="F42" s="56">
        <v>5435</v>
      </c>
      <c r="G42" s="56">
        <v>5363</v>
      </c>
      <c r="H42" s="56">
        <f>SUM(F42:G42)</f>
        <v>10798</v>
      </c>
      <c r="I42" s="56">
        <f>C42+F42</f>
        <v>9320</v>
      </c>
      <c r="J42" s="56">
        <f>D42+G42</f>
        <v>9040</v>
      </c>
      <c r="K42" s="56">
        <f>SUM(I42:J42)</f>
        <v>18360</v>
      </c>
      <c r="L42" s="402" t="s">
        <v>572</v>
      </c>
      <c r="M42" s="403"/>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rightToLeft="1" view="pageBreakPreview" zoomScaleNormal="100" zoomScaleSheetLayoutView="100" workbookViewId="0">
      <selection activeCell="E15" sqref="E15"/>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392" t="s">
        <v>336</v>
      </c>
      <c r="B1" s="392"/>
      <c r="C1" s="392"/>
      <c r="D1" s="392"/>
      <c r="E1" s="392"/>
      <c r="F1" s="392"/>
      <c r="G1" s="392"/>
      <c r="H1" s="392"/>
      <c r="I1" s="392"/>
      <c r="J1" s="392"/>
      <c r="K1" s="392"/>
    </row>
    <row r="2" spans="1:11" ht="18">
      <c r="A2" s="395" t="s">
        <v>645</v>
      </c>
      <c r="B2" s="395"/>
      <c r="C2" s="395"/>
      <c r="D2" s="395"/>
      <c r="E2" s="395"/>
      <c r="F2" s="395"/>
      <c r="G2" s="395"/>
      <c r="H2" s="395"/>
      <c r="I2" s="395"/>
      <c r="J2" s="395"/>
      <c r="K2" s="395"/>
    </row>
    <row r="3" spans="1:11" ht="33.75" customHeight="1">
      <c r="A3" s="393" t="s">
        <v>574</v>
      </c>
      <c r="B3" s="394"/>
      <c r="C3" s="394"/>
      <c r="D3" s="394"/>
      <c r="E3" s="394"/>
      <c r="F3" s="394"/>
      <c r="G3" s="394"/>
      <c r="H3" s="394"/>
      <c r="I3" s="394"/>
      <c r="J3" s="394"/>
      <c r="K3" s="394"/>
    </row>
    <row r="4" spans="1:11" ht="17.25" customHeight="1">
      <c r="A4" s="394" t="s">
        <v>644</v>
      </c>
      <c r="B4" s="394"/>
      <c r="C4" s="394"/>
      <c r="D4" s="394"/>
      <c r="E4" s="394"/>
      <c r="F4" s="394"/>
      <c r="G4" s="394"/>
      <c r="H4" s="394"/>
      <c r="I4" s="394"/>
      <c r="J4" s="394"/>
      <c r="K4" s="394"/>
    </row>
    <row r="5" spans="1:11" ht="15.75">
      <c r="A5" s="167" t="s">
        <v>352</v>
      </c>
      <c r="B5" s="168"/>
      <c r="C5" s="168"/>
      <c r="D5" s="168"/>
      <c r="E5" s="168"/>
      <c r="F5" s="168"/>
      <c r="G5" s="168"/>
      <c r="H5" s="168"/>
      <c r="I5" s="168"/>
      <c r="J5" s="168"/>
      <c r="K5" s="169" t="s">
        <v>353</v>
      </c>
    </row>
    <row r="6" spans="1:11" ht="15.75">
      <c r="A6" s="396" t="s">
        <v>54</v>
      </c>
      <c r="B6" s="397" t="s">
        <v>204</v>
      </c>
      <c r="C6" s="397"/>
      <c r="D6" s="397"/>
      <c r="E6" s="397"/>
      <c r="F6" s="397"/>
      <c r="G6" s="397"/>
      <c r="H6" s="397"/>
      <c r="I6" s="397"/>
      <c r="J6" s="397"/>
      <c r="K6" s="398" t="s">
        <v>55</v>
      </c>
    </row>
    <row r="7" spans="1:11" ht="18.75" customHeight="1">
      <c r="A7" s="396"/>
      <c r="B7" s="397" t="s">
        <v>205</v>
      </c>
      <c r="C7" s="397"/>
      <c r="D7" s="397"/>
      <c r="E7" s="397" t="s">
        <v>206</v>
      </c>
      <c r="F7" s="397"/>
      <c r="G7" s="397"/>
      <c r="H7" s="399" t="s">
        <v>207</v>
      </c>
      <c r="I7" s="399"/>
      <c r="J7" s="399"/>
      <c r="K7" s="398"/>
    </row>
    <row r="8" spans="1:11" ht="25.5">
      <c r="A8" s="396"/>
      <c r="B8" s="42" t="s">
        <v>208</v>
      </c>
      <c r="C8" s="42" t="s">
        <v>209</v>
      </c>
      <c r="D8" s="42" t="s">
        <v>210</v>
      </c>
      <c r="E8" s="42" t="s">
        <v>211</v>
      </c>
      <c r="F8" s="42" t="s">
        <v>212</v>
      </c>
      <c r="G8" s="42" t="s">
        <v>213</v>
      </c>
      <c r="H8" s="42" t="s">
        <v>211</v>
      </c>
      <c r="I8" s="42" t="s">
        <v>212</v>
      </c>
      <c r="J8" s="42" t="s">
        <v>213</v>
      </c>
      <c r="K8" s="398"/>
    </row>
    <row r="9" spans="1:11" ht="27" customHeight="1" thickBot="1">
      <c r="A9" s="79" t="s">
        <v>56</v>
      </c>
      <c r="B9" s="216">
        <v>95</v>
      </c>
      <c r="C9" s="216">
        <v>373</v>
      </c>
      <c r="D9" s="207">
        <f>B9+C9</f>
        <v>468</v>
      </c>
      <c r="E9" s="216">
        <v>22</v>
      </c>
      <c r="F9" s="216">
        <v>50</v>
      </c>
      <c r="G9" s="207">
        <f>E9+F9</f>
        <v>72</v>
      </c>
      <c r="H9" s="216">
        <f t="shared" ref="H9:I17" si="0">B9+E9</f>
        <v>117</v>
      </c>
      <c r="I9" s="216">
        <f t="shared" si="0"/>
        <v>423</v>
      </c>
      <c r="J9" s="207">
        <f>H9+I9</f>
        <v>540</v>
      </c>
      <c r="K9" s="115" t="s">
        <v>57</v>
      </c>
    </row>
    <row r="10" spans="1:11" ht="27" customHeight="1" thickBot="1">
      <c r="A10" s="80" t="s">
        <v>58</v>
      </c>
      <c r="B10" s="217">
        <v>571</v>
      </c>
      <c r="C10" s="217">
        <v>467</v>
      </c>
      <c r="D10" s="209">
        <f t="shared" ref="D10:D17" si="1">B10+C10</f>
        <v>1038</v>
      </c>
      <c r="E10" s="217">
        <v>594</v>
      </c>
      <c r="F10" s="217">
        <v>24</v>
      </c>
      <c r="G10" s="209">
        <f t="shared" ref="G10:G17" si="2">E10+F10</f>
        <v>618</v>
      </c>
      <c r="H10" s="217">
        <f t="shared" si="0"/>
        <v>1165</v>
      </c>
      <c r="I10" s="217">
        <f t="shared" si="0"/>
        <v>491</v>
      </c>
      <c r="J10" s="209">
        <f t="shared" ref="J10:J17" si="3">H10+I10</f>
        <v>1656</v>
      </c>
      <c r="K10" s="116" t="s">
        <v>59</v>
      </c>
    </row>
    <row r="11" spans="1:11" ht="27" customHeight="1" thickBot="1">
      <c r="A11" s="81" t="s">
        <v>60</v>
      </c>
      <c r="B11" s="218">
        <v>164</v>
      </c>
      <c r="C11" s="218">
        <v>396</v>
      </c>
      <c r="D11" s="210">
        <f t="shared" si="1"/>
        <v>560</v>
      </c>
      <c r="E11" s="218" t="s">
        <v>643</v>
      </c>
      <c r="F11" s="218" t="s">
        <v>643</v>
      </c>
      <c r="G11" s="210">
        <f t="shared" si="2"/>
        <v>0</v>
      </c>
      <c r="H11" s="218">
        <f t="shared" si="0"/>
        <v>164</v>
      </c>
      <c r="I11" s="218">
        <f t="shared" si="0"/>
        <v>396</v>
      </c>
      <c r="J11" s="210">
        <f t="shared" si="3"/>
        <v>560</v>
      </c>
      <c r="K11" s="117" t="s">
        <v>61</v>
      </c>
    </row>
    <row r="12" spans="1:11" ht="27" customHeight="1" thickBot="1">
      <c r="A12" s="80" t="s">
        <v>62</v>
      </c>
      <c r="B12" s="217">
        <v>528</v>
      </c>
      <c r="C12" s="217">
        <v>488</v>
      </c>
      <c r="D12" s="209">
        <f t="shared" si="1"/>
        <v>1016</v>
      </c>
      <c r="E12" s="217">
        <v>769</v>
      </c>
      <c r="F12" s="217">
        <v>1063</v>
      </c>
      <c r="G12" s="209">
        <f t="shared" si="2"/>
        <v>1832</v>
      </c>
      <c r="H12" s="217">
        <f t="shared" si="0"/>
        <v>1297</v>
      </c>
      <c r="I12" s="217">
        <f t="shared" si="0"/>
        <v>1551</v>
      </c>
      <c r="J12" s="209">
        <f t="shared" si="3"/>
        <v>2848</v>
      </c>
      <c r="K12" s="116" t="s">
        <v>63</v>
      </c>
    </row>
    <row r="13" spans="1:11" ht="27" customHeight="1" thickBot="1">
      <c r="A13" s="81" t="s">
        <v>64</v>
      </c>
      <c r="B13" s="218">
        <v>523</v>
      </c>
      <c r="C13" s="218">
        <v>378</v>
      </c>
      <c r="D13" s="210">
        <f t="shared" si="1"/>
        <v>901</v>
      </c>
      <c r="E13" s="218">
        <v>592</v>
      </c>
      <c r="F13" s="218">
        <v>766</v>
      </c>
      <c r="G13" s="210">
        <f t="shared" si="2"/>
        <v>1358</v>
      </c>
      <c r="H13" s="218">
        <f t="shared" si="0"/>
        <v>1115</v>
      </c>
      <c r="I13" s="218">
        <f t="shared" si="0"/>
        <v>1144</v>
      </c>
      <c r="J13" s="210">
        <f t="shared" si="3"/>
        <v>2259</v>
      </c>
      <c r="K13" s="117" t="s">
        <v>65</v>
      </c>
    </row>
    <row r="14" spans="1:11" ht="27" customHeight="1" thickBot="1">
      <c r="A14" s="80" t="s">
        <v>66</v>
      </c>
      <c r="B14" s="217">
        <v>8</v>
      </c>
      <c r="C14" s="217" t="s">
        <v>643</v>
      </c>
      <c r="D14" s="209">
        <f t="shared" si="1"/>
        <v>8</v>
      </c>
      <c r="E14" s="217">
        <v>85</v>
      </c>
      <c r="F14" s="217">
        <v>25</v>
      </c>
      <c r="G14" s="209">
        <f t="shared" si="2"/>
        <v>110</v>
      </c>
      <c r="H14" s="217">
        <f t="shared" si="0"/>
        <v>93</v>
      </c>
      <c r="I14" s="217">
        <f t="shared" si="0"/>
        <v>25</v>
      </c>
      <c r="J14" s="209">
        <f t="shared" si="3"/>
        <v>118</v>
      </c>
      <c r="K14" s="116" t="s">
        <v>67</v>
      </c>
    </row>
    <row r="15" spans="1:11" ht="27" customHeight="1" thickBot="1">
      <c r="A15" s="81" t="s">
        <v>68</v>
      </c>
      <c r="B15" s="218">
        <v>701</v>
      </c>
      <c r="C15" s="218">
        <v>711</v>
      </c>
      <c r="D15" s="210">
        <f t="shared" si="1"/>
        <v>1412</v>
      </c>
      <c r="E15" s="218">
        <v>674</v>
      </c>
      <c r="F15" s="218">
        <v>1145</v>
      </c>
      <c r="G15" s="210">
        <f t="shared" si="2"/>
        <v>1819</v>
      </c>
      <c r="H15" s="218">
        <f t="shared" si="0"/>
        <v>1375</v>
      </c>
      <c r="I15" s="218">
        <f t="shared" si="0"/>
        <v>1856</v>
      </c>
      <c r="J15" s="210">
        <f t="shared" si="3"/>
        <v>3231</v>
      </c>
      <c r="K15" s="117" t="s">
        <v>69</v>
      </c>
    </row>
    <row r="16" spans="1:11" ht="27" customHeight="1" thickBot="1">
      <c r="A16" s="80" t="s">
        <v>70</v>
      </c>
      <c r="B16" s="217">
        <v>222</v>
      </c>
      <c r="C16" s="217">
        <v>115</v>
      </c>
      <c r="D16" s="209">
        <f t="shared" si="1"/>
        <v>337</v>
      </c>
      <c r="E16" s="217">
        <v>197</v>
      </c>
      <c r="F16" s="217">
        <v>175</v>
      </c>
      <c r="G16" s="209">
        <f t="shared" si="2"/>
        <v>372</v>
      </c>
      <c r="H16" s="217">
        <f t="shared" si="0"/>
        <v>419</v>
      </c>
      <c r="I16" s="217">
        <f t="shared" si="0"/>
        <v>290</v>
      </c>
      <c r="J16" s="209">
        <f t="shared" si="3"/>
        <v>709</v>
      </c>
      <c r="K16" s="116" t="s">
        <v>71</v>
      </c>
    </row>
    <row r="17" spans="1:11" ht="27" customHeight="1">
      <c r="A17" s="93" t="s">
        <v>72</v>
      </c>
      <c r="B17" s="219">
        <v>580</v>
      </c>
      <c r="C17" s="219">
        <v>427</v>
      </c>
      <c r="D17" s="213">
        <f t="shared" si="1"/>
        <v>1007</v>
      </c>
      <c r="E17" s="219">
        <v>1247</v>
      </c>
      <c r="F17" s="219">
        <v>1230</v>
      </c>
      <c r="G17" s="213">
        <f t="shared" si="2"/>
        <v>2477</v>
      </c>
      <c r="H17" s="219">
        <f t="shared" si="0"/>
        <v>1827</v>
      </c>
      <c r="I17" s="219">
        <f t="shared" si="0"/>
        <v>1657</v>
      </c>
      <c r="J17" s="213">
        <f t="shared" si="3"/>
        <v>3484</v>
      </c>
      <c r="K17" s="118" t="s">
        <v>73</v>
      </c>
    </row>
    <row r="18" spans="1:11" ht="31.5" customHeight="1">
      <c r="A18" s="136" t="s">
        <v>33</v>
      </c>
      <c r="B18" s="211">
        <f t="shared" ref="B18:J18" si="4">SUM(B9:B17)</f>
        <v>3392</v>
      </c>
      <c r="C18" s="211">
        <f t="shared" si="4"/>
        <v>3355</v>
      </c>
      <c r="D18" s="211">
        <f t="shared" si="4"/>
        <v>6747</v>
      </c>
      <c r="E18" s="211">
        <f t="shared" si="4"/>
        <v>4180</v>
      </c>
      <c r="F18" s="211">
        <f t="shared" si="4"/>
        <v>4478</v>
      </c>
      <c r="G18" s="211">
        <f t="shared" si="4"/>
        <v>8658</v>
      </c>
      <c r="H18" s="211">
        <f t="shared" si="4"/>
        <v>7572</v>
      </c>
      <c r="I18" s="211">
        <f t="shared" si="4"/>
        <v>7833</v>
      </c>
      <c r="J18" s="211">
        <f t="shared" si="4"/>
        <v>15405</v>
      </c>
      <c r="K18" s="119" t="s">
        <v>34</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rightToLeft="1" view="pageBreakPreview" zoomScaleNormal="100" zoomScaleSheetLayoutView="100" workbookViewId="0">
      <selection activeCell="G15" sqref="G15"/>
    </sheetView>
  </sheetViews>
  <sheetFormatPr defaultColWidth="9.140625" defaultRowHeight="14.25"/>
  <cols>
    <col min="1" max="1" width="15.7109375" style="53" customWidth="1"/>
    <col min="2" max="2" width="18" style="3" customWidth="1"/>
    <col min="3" max="11" width="7.85546875" style="53" customWidth="1"/>
    <col min="12" max="12" width="23.42578125" style="4" customWidth="1"/>
    <col min="13" max="13" width="19.28515625" style="53" customWidth="1"/>
    <col min="14" max="16384" width="9.140625" style="53"/>
  </cols>
  <sheetData>
    <row r="1" spans="1:13" ht="18">
      <c r="A1" s="392" t="s">
        <v>337</v>
      </c>
      <c r="B1" s="392"/>
      <c r="C1" s="392"/>
      <c r="D1" s="392"/>
      <c r="E1" s="392"/>
      <c r="F1" s="392"/>
      <c r="G1" s="392"/>
      <c r="H1" s="392"/>
      <c r="I1" s="392"/>
      <c r="J1" s="392"/>
      <c r="K1" s="392"/>
      <c r="L1" s="392"/>
      <c r="M1" s="392"/>
    </row>
    <row r="2" spans="1:13" s="36" customFormat="1" ht="18">
      <c r="A2" s="395" t="s">
        <v>645</v>
      </c>
      <c r="B2" s="395"/>
      <c r="C2" s="395"/>
      <c r="D2" s="395"/>
      <c r="E2" s="395"/>
      <c r="F2" s="395"/>
      <c r="G2" s="395"/>
      <c r="H2" s="395"/>
      <c r="I2" s="395"/>
      <c r="J2" s="395"/>
      <c r="K2" s="395"/>
      <c r="L2" s="395"/>
      <c r="M2" s="395"/>
    </row>
    <row r="3" spans="1:13" ht="33" customHeight="1">
      <c r="A3" s="393" t="s">
        <v>575</v>
      </c>
      <c r="B3" s="393"/>
      <c r="C3" s="394"/>
      <c r="D3" s="394"/>
      <c r="E3" s="394"/>
      <c r="F3" s="394"/>
      <c r="G3" s="394"/>
      <c r="H3" s="394"/>
      <c r="I3" s="394"/>
      <c r="J3" s="394"/>
      <c r="K3" s="394"/>
      <c r="L3" s="394"/>
      <c r="M3" s="394"/>
    </row>
    <row r="4" spans="1:13" s="36" customFormat="1" ht="15.75">
      <c r="A4" s="394" t="s">
        <v>644</v>
      </c>
      <c r="B4" s="394"/>
      <c r="C4" s="394"/>
      <c r="D4" s="394"/>
      <c r="E4" s="394"/>
      <c r="F4" s="394"/>
      <c r="G4" s="394"/>
      <c r="H4" s="394"/>
      <c r="I4" s="394"/>
      <c r="J4" s="394"/>
      <c r="K4" s="394"/>
      <c r="L4" s="394"/>
      <c r="M4" s="394"/>
    </row>
    <row r="5" spans="1:13" ht="15.75">
      <c r="A5" s="170" t="s">
        <v>354</v>
      </c>
      <c r="B5" s="94"/>
      <c r="C5" s="95"/>
      <c r="D5" s="95"/>
      <c r="E5" s="95"/>
      <c r="F5" s="95"/>
      <c r="G5" s="95"/>
      <c r="H5" s="95"/>
      <c r="I5" s="95"/>
      <c r="J5" s="95"/>
      <c r="K5" s="95"/>
      <c r="L5" s="171"/>
      <c r="M5" s="96" t="s">
        <v>355</v>
      </c>
    </row>
    <row r="6" spans="1:13" ht="15.75">
      <c r="A6" s="396" t="s">
        <v>35</v>
      </c>
      <c r="B6" s="431"/>
      <c r="C6" s="397" t="s">
        <v>204</v>
      </c>
      <c r="D6" s="397"/>
      <c r="E6" s="397"/>
      <c r="F6" s="397"/>
      <c r="G6" s="397"/>
      <c r="H6" s="397"/>
      <c r="I6" s="397"/>
      <c r="J6" s="397"/>
      <c r="K6" s="397"/>
      <c r="L6" s="397" t="s">
        <v>183</v>
      </c>
      <c r="M6" s="432"/>
    </row>
    <row r="7" spans="1:13" ht="21" customHeight="1">
      <c r="A7" s="396"/>
      <c r="B7" s="431"/>
      <c r="C7" s="397" t="s">
        <v>205</v>
      </c>
      <c r="D7" s="397"/>
      <c r="E7" s="397"/>
      <c r="F7" s="397" t="s">
        <v>206</v>
      </c>
      <c r="G7" s="397"/>
      <c r="H7" s="397"/>
      <c r="I7" s="399" t="s">
        <v>207</v>
      </c>
      <c r="J7" s="399"/>
      <c r="K7" s="399"/>
      <c r="L7" s="397"/>
      <c r="M7" s="432"/>
    </row>
    <row r="8" spans="1:13" ht="28.5" customHeight="1">
      <c r="A8" s="396"/>
      <c r="B8" s="431"/>
      <c r="C8" s="42" t="s">
        <v>208</v>
      </c>
      <c r="D8" s="42" t="s">
        <v>209</v>
      </c>
      <c r="E8" s="42" t="s">
        <v>210</v>
      </c>
      <c r="F8" s="42" t="s">
        <v>211</v>
      </c>
      <c r="G8" s="42" t="s">
        <v>212</v>
      </c>
      <c r="H8" s="42" t="s">
        <v>213</v>
      </c>
      <c r="I8" s="42" t="s">
        <v>211</v>
      </c>
      <c r="J8" s="42" t="s">
        <v>212</v>
      </c>
      <c r="K8" s="42" t="s">
        <v>213</v>
      </c>
      <c r="L8" s="397"/>
      <c r="M8" s="432"/>
    </row>
    <row r="9" spans="1:13" s="7" customFormat="1" ht="21.75" customHeight="1">
      <c r="A9" s="425" t="s">
        <v>36</v>
      </c>
      <c r="B9" s="347" t="s">
        <v>33</v>
      </c>
      <c r="C9" s="348">
        <f>SUM(C10:C13)</f>
        <v>837</v>
      </c>
      <c r="D9" s="348">
        <f t="shared" ref="D9:K9" si="0">SUM(D10:D13)</f>
        <v>415</v>
      </c>
      <c r="E9" s="348">
        <f t="shared" si="0"/>
        <v>1252</v>
      </c>
      <c r="F9" s="348">
        <f t="shared" si="0"/>
        <v>1474</v>
      </c>
      <c r="G9" s="348">
        <f t="shared" si="0"/>
        <v>719</v>
      </c>
      <c r="H9" s="348">
        <f t="shared" si="0"/>
        <v>2193</v>
      </c>
      <c r="I9" s="348">
        <f t="shared" si="0"/>
        <v>2311</v>
      </c>
      <c r="J9" s="348">
        <f t="shared" si="0"/>
        <v>1134</v>
      </c>
      <c r="K9" s="348">
        <f t="shared" si="0"/>
        <v>3445</v>
      </c>
      <c r="L9" s="349" t="s">
        <v>10</v>
      </c>
      <c r="M9" s="426" t="s">
        <v>186</v>
      </c>
    </row>
    <row r="10" spans="1:13" ht="21.75" customHeight="1" thickBot="1">
      <c r="A10" s="425"/>
      <c r="B10" s="345" t="s">
        <v>37</v>
      </c>
      <c r="C10" s="230">
        <v>770</v>
      </c>
      <c r="D10" s="230">
        <v>381</v>
      </c>
      <c r="E10" s="208">
        <f>C10+D10</f>
        <v>1151</v>
      </c>
      <c r="F10" s="383">
        <v>1450</v>
      </c>
      <c r="G10" s="383">
        <v>673</v>
      </c>
      <c r="H10" s="208">
        <f>F10+G10</f>
        <v>2123</v>
      </c>
      <c r="I10" s="230">
        <f t="shared" ref="I10:J13" si="1">C10+F10</f>
        <v>2220</v>
      </c>
      <c r="J10" s="230">
        <f t="shared" si="1"/>
        <v>1054</v>
      </c>
      <c r="K10" s="208">
        <f>I10+J10</f>
        <v>3274</v>
      </c>
      <c r="L10" s="346" t="s">
        <v>38</v>
      </c>
      <c r="M10" s="426"/>
    </row>
    <row r="11" spans="1:13" ht="21.75" customHeight="1" thickBot="1">
      <c r="A11" s="425"/>
      <c r="B11" s="59" t="s">
        <v>40</v>
      </c>
      <c r="C11" s="218">
        <v>8</v>
      </c>
      <c r="D11" s="218">
        <v>3</v>
      </c>
      <c r="E11" s="210">
        <f t="shared" ref="E11:E19" si="2">C11+D11</f>
        <v>11</v>
      </c>
      <c r="F11" s="384">
        <v>11</v>
      </c>
      <c r="G11" s="384">
        <v>31</v>
      </c>
      <c r="H11" s="210">
        <f t="shared" ref="H11:H19" si="3">F11+G11</f>
        <v>42</v>
      </c>
      <c r="I11" s="218">
        <f t="shared" si="1"/>
        <v>19</v>
      </c>
      <c r="J11" s="218">
        <f t="shared" si="1"/>
        <v>34</v>
      </c>
      <c r="K11" s="210">
        <f t="shared" ref="K11:K19" si="4">I11+J11</f>
        <v>53</v>
      </c>
      <c r="L11" s="60" t="s">
        <v>184</v>
      </c>
      <c r="M11" s="426"/>
    </row>
    <row r="12" spans="1:13" ht="24" customHeight="1" thickBot="1">
      <c r="A12" s="425"/>
      <c r="B12" s="58" t="s">
        <v>41</v>
      </c>
      <c r="C12" s="217">
        <v>59</v>
      </c>
      <c r="D12" s="217">
        <v>30</v>
      </c>
      <c r="E12" s="209">
        <f t="shared" si="2"/>
        <v>89</v>
      </c>
      <c r="F12" s="385">
        <v>6</v>
      </c>
      <c r="G12" s="385">
        <v>13</v>
      </c>
      <c r="H12" s="209">
        <f t="shared" si="3"/>
        <v>19</v>
      </c>
      <c r="I12" s="217">
        <f t="shared" si="1"/>
        <v>65</v>
      </c>
      <c r="J12" s="217">
        <f t="shared" si="1"/>
        <v>43</v>
      </c>
      <c r="K12" s="209">
        <f t="shared" si="4"/>
        <v>108</v>
      </c>
      <c r="L12" s="61" t="s">
        <v>185</v>
      </c>
      <c r="M12" s="426"/>
    </row>
    <row r="13" spans="1:13" ht="21.75" customHeight="1">
      <c r="A13" s="425"/>
      <c r="B13" s="63" t="s">
        <v>42</v>
      </c>
      <c r="C13" s="219">
        <v>0</v>
      </c>
      <c r="D13" s="219">
        <v>1</v>
      </c>
      <c r="E13" s="213">
        <f t="shared" si="2"/>
        <v>1</v>
      </c>
      <c r="F13" s="386">
        <v>7</v>
      </c>
      <c r="G13" s="386">
        <v>2</v>
      </c>
      <c r="H13" s="213">
        <f t="shared" si="3"/>
        <v>9</v>
      </c>
      <c r="I13" s="219">
        <f t="shared" si="1"/>
        <v>7</v>
      </c>
      <c r="J13" s="219">
        <f t="shared" si="1"/>
        <v>3</v>
      </c>
      <c r="K13" s="213">
        <f t="shared" si="4"/>
        <v>10</v>
      </c>
      <c r="L13" s="64" t="s">
        <v>43</v>
      </c>
      <c r="M13" s="426"/>
    </row>
    <row r="14" spans="1:13" s="7" customFormat="1" ht="21.75" customHeight="1">
      <c r="A14" s="427" t="s">
        <v>569</v>
      </c>
      <c r="B14" s="351" t="s">
        <v>33</v>
      </c>
      <c r="C14" s="352">
        <f t="shared" ref="C14:K14" si="5">SUM(C15:C19)</f>
        <v>2081</v>
      </c>
      <c r="D14" s="352">
        <f t="shared" si="5"/>
        <v>2588</v>
      </c>
      <c r="E14" s="352">
        <f t="shared" si="5"/>
        <v>4669</v>
      </c>
      <c r="F14" s="352">
        <f t="shared" si="5"/>
        <v>1825</v>
      </c>
      <c r="G14" s="352">
        <f t="shared" si="5"/>
        <v>3105</v>
      </c>
      <c r="H14" s="352">
        <f t="shared" si="5"/>
        <v>4930</v>
      </c>
      <c r="I14" s="352">
        <f t="shared" si="5"/>
        <v>3906</v>
      </c>
      <c r="J14" s="352">
        <f t="shared" si="5"/>
        <v>5693</v>
      </c>
      <c r="K14" s="352">
        <f t="shared" si="5"/>
        <v>9599</v>
      </c>
      <c r="L14" s="353" t="s">
        <v>10</v>
      </c>
      <c r="M14" s="429" t="s">
        <v>187</v>
      </c>
    </row>
    <row r="15" spans="1:13" ht="21.75" customHeight="1" thickBot="1">
      <c r="A15" s="428"/>
      <c r="B15" s="62" t="s">
        <v>44</v>
      </c>
      <c r="C15" s="216">
        <v>513</v>
      </c>
      <c r="D15" s="216">
        <v>437</v>
      </c>
      <c r="E15" s="207">
        <f t="shared" si="2"/>
        <v>950</v>
      </c>
      <c r="F15" s="216">
        <v>729</v>
      </c>
      <c r="G15" s="216">
        <v>500</v>
      </c>
      <c r="H15" s="207">
        <f t="shared" si="3"/>
        <v>1229</v>
      </c>
      <c r="I15" s="216">
        <f t="shared" ref="I15:J19" si="6">C15+F15</f>
        <v>1242</v>
      </c>
      <c r="J15" s="216">
        <f t="shared" si="6"/>
        <v>937</v>
      </c>
      <c r="K15" s="207">
        <f t="shared" si="4"/>
        <v>2179</v>
      </c>
      <c r="L15" s="350" t="s">
        <v>45</v>
      </c>
      <c r="M15" s="430"/>
    </row>
    <row r="16" spans="1:13" ht="21.75" customHeight="1" thickBot="1">
      <c r="A16" s="428"/>
      <c r="B16" s="58" t="s">
        <v>46</v>
      </c>
      <c r="C16" s="217" t="s">
        <v>643</v>
      </c>
      <c r="D16" s="217">
        <v>998</v>
      </c>
      <c r="E16" s="209">
        <f t="shared" si="2"/>
        <v>998</v>
      </c>
      <c r="F16" s="217" t="s">
        <v>643</v>
      </c>
      <c r="G16" s="217">
        <v>1862</v>
      </c>
      <c r="H16" s="209">
        <f t="shared" si="3"/>
        <v>1862</v>
      </c>
      <c r="I16" s="217">
        <f t="shared" si="6"/>
        <v>0</v>
      </c>
      <c r="J16" s="217">
        <f t="shared" si="6"/>
        <v>2860</v>
      </c>
      <c r="K16" s="209">
        <f t="shared" si="4"/>
        <v>2860</v>
      </c>
      <c r="L16" s="61" t="s">
        <v>47</v>
      </c>
      <c r="M16" s="430"/>
    </row>
    <row r="17" spans="1:13" ht="21.75" customHeight="1" thickBot="1">
      <c r="A17" s="428"/>
      <c r="B17" s="59" t="s">
        <v>48</v>
      </c>
      <c r="C17" s="218">
        <v>1064</v>
      </c>
      <c r="D17" s="218">
        <v>391</v>
      </c>
      <c r="E17" s="210">
        <f t="shared" si="2"/>
        <v>1455</v>
      </c>
      <c r="F17" s="218" t="s">
        <v>643</v>
      </c>
      <c r="G17" s="218" t="s">
        <v>643</v>
      </c>
      <c r="H17" s="210">
        <f t="shared" si="3"/>
        <v>0</v>
      </c>
      <c r="I17" s="218">
        <f t="shared" si="6"/>
        <v>1064</v>
      </c>
      <c r="J17" s="218">
        <f t="shared" si="6"/>
        <v>391</v>
      </c>
      <c r="K17" s="210">
        <f t="shared" si="4"/>
        <v>1455</v>
      </c>
      <c r="L17" s="60" t="s">
        <v>49</v>
      </c>
      <c r="M17" s="430"/>
    </row>
    <row r="18" spans="1:13" ht="21.75" customHeight="1" thickBot="1">
      <c r="A18" s="428"/>
      <c r="B18" s="58" t="s">
        <v>50</v>
      </c>
      <c r="C18" s="217">
        <v>412</v>
      </c>
      <c r="D18" s="217">
        <v>598</v>
      </c>
      <c r="E18" s="209">
        <f t="shared" si="2"/>
        <v>1010</v>
      </c>
      <c r="F18" s="217">
        <v>746</v>
      </c>
      <c r="G18" s="217">
        <v>436</v>
      </c>
      <c r="H18" s="209">
        <f t="shared" si="3"/>
        <v>1182</v>
      </c>
      <c r="I18" s="217">
        <f t="shared" si="6"/>
        <v>1158</v>
      </c>
      <c r="J18" s="217">
        <f t="shared" si="6"/>
        <v>1034</v>
      </c>
      <c r="K18" s="209">
        <f t="shared" si="4"/>
        <v>2192</v>
      </c>
      <c r="L18" s="61" t="s">
        <v>51</v>
      </c>
      <c r="M18" s="430"/>
    </row>
    <row r="19" spans="1:13" ht="21.75" customHeight="1">
      <c r="A19" s="428"/>
      <c r="B19" s="63" t="s">
        <v>52</v>
      </c>
      <c r="C19" s="219">
        <v>92</v>
      </c>
      <c r="D19" s="219">
        <v>164</v>
      </c>
      <c r="E19" s="213">
        <f t="shared" si="2"/>
        <v>256</v>
      </c>
      <c r="F19" s="219">
        <v>350</v>
      </c>
      <c r="G19" s="219">
        <v>307</v>
      </c>
      <c r="H19" s="213">
        <f t="shared" si="3"/>
        <v>657</v>
      </c>
      <c r="I19" s="219">
        <f t="shared" si="6"/>
        <v>442</v>
      </c>
      <c r="J19" s="219">
        <f t="shared" si="6"/>
        <v>471</v>
      </c>
      <c r="K19" s="213">
        <f t="shared" si="4"/>
        <v>913</v>
      </c>
      <c r="L19" s="64" t="s">
        <v>53</v>
      </c>
      <c r="M19" s="430"/>
    </row>
    <row r="20" spans="1:13" ht="26.25" customHeight="1">
      <c r="A20" s="421" t="s">
        <v>177</v>
      </c>
      <c r="B20" s="422"/>
      <c r="C20" s="66">
        <f t="shared" ref="C20:K20" si="7">C9+C14</f>
        <v>2918</v>
      </c>
      <c r="D20" s="66">
        <f t="shared" si="7"/>
        <v>3003</v>
      </c>
      <c r="E20" s="66">
        <f t="shared" si="7"/>
        <v>5921</v>
      </c>
      <c r="F20" s="66">
        <f t="shared" si="7"/>
        <v>3299</v>
      </c>
      <c r="G20" s="66">
        <f t="shared" si="7"/>
        <v>3824</v>
      </c>
      <c r="H20" s="66">
        <f t="shared" si="7"/>
        <v>7123</v>
      </c>
      <c r="I20" s="66">
        <f t="shared" si="7"/>
        <v>6217</v>
      </c>
      <c r="J20" s="66">
        <f t="shared" si="7"/>
        <v>6827</v>
      </c>
      <c r="K20" s="66">
        <f t="shared" si="7"/>
        <v>13044</v>
      </c>
      <c r="L20" s="423" t="s">
        <v>178</v>
      </c>
      <c r="M20" s="424"/>
    </row>
    <row r="21" spans="1:13">
      <c r="E21" s="7"/>
      <c r="H21" s="7"/>
      <c r="K21" s="7"/>
    </row>
  </sheetData>
  <mergeCells count="16">
    <mergeCell ref="A1:M1"/>
    <mergeCell ref="A3:M3"/>
    <mergeCell ref="A6:B8"/>
    <mergeCell ref="C6:K6"/>
    <mergeCell ref="L6:M8"/>
    <mergeCell ref="C7:E7"/>
    <mergeCell ref="F7:H7"/>
    <mergeCell ref="I7:K7"/>
    <mergeCell ref="A2:M2"/>
    <mergeCell ref="A4:M4"/>
    <mergeCell ref="A20:B20"/>
    <mergeCell ref="L20:M20"/>
    <mergeCell ref="A9:A13"/>
    <mergeCell ref="M9:M13"/>
    <mergeCell ref="A14:A19"/>
    <mergeCell ref="M14:M19"/>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ذوو الإعاقة الفصل التاسع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ذوو الإعاقة الفصل التاسع 2020 </Description_Ar>
    <Enabled xmlns="1b323878-974e-4c19-bf08-965c80d4ad54">true</Enabled>
    <PublishingDate xmlns="1b323878-974e-4c19-bf08-965c80d4ad54">2022-03-02T09:49:00+00:00</PublishingDate>
    <CategoryDescription xmlns="http://schemas.microsoft.com/sharepoint.v3">Disabilities Chapter 9 - 2020</CategoryDescription>
  </documentManagement>
</p:properties>
</file>

<file path=customXml/itemProps1.xml><?xml version="1.0" encoding="utf-8"?>
<ds:datastoreItem xmlns:ds="http://schemas.openxmlformats.org/officeDocument/2006/customXml" ds:itemID="{C010F047-B28C-461C-9401-256D08EDF19A}"/>
</file>

<file path=customXml/itemProps2.xml><?xml version="1.0" encoding="utf-8"?>
<ds:datastoreItem xmlns:ds="http://schemas.openxmlformats.org/officeDocument/2006/customXml" ds:itemID="{097BFCF4-1516-4202-A8D9-2E67E5185150}"/>
</file>

<file path=customXml/itemProps3.xml><?xml version="1.0" encoding="utf-8"?>
<ds:datastoreItem xmlns:ds="http://schemas.openxmlformats.org/officeDocument/2006/customXml" ds:itemID="{D39C0BCF-EC92-43C3-99C4-C90E6F61DFC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3</vt:i4>
      </vt:variant>
      <vt:variant>
        <vt:lpstr>Named Ranges</vt:lpstr>
      </vt:variant>
      <vt:variant>
        <vt:i4>27</vt:i4>
      </vt:variant>
    </vt:vector>
  </HeadingPairs>
  <TitlesOfParts>
    <vt:vector size="59" baseType="lpstr">
      <vt:lpstr>Cover</vt:lpstr>
      <vt:lpstr>التقديم</vt:lpstr>
      <vt:lpstr>المحتويات</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Gr. 42</vt:lpstr>
      <vt:lpstr>Gr. 43</vt:lpstr>
      <vt:lpstr>Gr.44</vt:lpstr>
      <vt:lpstr>'178'!Print_Area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Cover!Print_Area</vt:lpstr>
      <vt:lpstr>التقديم!Print_Area</vt:lpstr>
      <vt:lpstr>المحتويات!Print_Area</vt:lpstr>
      <vt:lpstr>'181'!Print_Titles</vt:lpstr>
      <vt:lpstr>'182'!Print_Titles</vt:lpstr>
      <vt:lpstr>'185'!Print_Titles</vt:lpstr>
      <vt:lpstr>'187'!Print_Titles</vt:lpstr>
      <vt:lpstr>'189'!Print_Titles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9 - 2020</dc:title>
  <dc:creator>aabdelwahab</dc:creator>
  <cp:keywords>Qatar; PSA; Statistics; Social; SocialStatistics; Doha; Planning and Statistics Authority</cp:keywords>
  <cp:lastModifiedBy>Amjad Ahmed Abdelwahab</cp:lastModifiedBy>
  <cp:lastPrinted>2021-11-07T08:32:30Z</cp:lastPrinted>
  <dcterms:created xsi:type="dcterms:W3CDTF">2011-05-26T15:51:39Z</dcterms:created>
  <dcterms:modified xsi:type="dcterms:W3CDTF">2021-11-07T08:33:41Z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640;#Statistics|43e67556-4a22-4c31-b67a-99a39b12edc5;#648;#SocialStatistics|2b73b922-b446-405e-be2d-f6a1ac6e9092;#696;#Social|b870f775-17cf-4583-94c8-030f022bd19d;#178;#Planning and Statistics Authority|e65649f4-24d1-441c-884c-448bd6b7a8f9;#643;#PSA|0e57c6e0-7d64-49c5-8339-fa33dddca9a5;#179;#Qatar|f05dbc2b-1feb-4985-afc3-58e9ce18885a;#180;#Doha|95bcfa1f-5c00-4b42-9a00-19cd0e84fcf0</vt:lpwstr>
  </property>
  <property fmtid="{D5CDD505-2E9C-101B-9397-08002B2CF9AE}" pid="4" name="CategoryDescription">
    <vt:lpwstr>Disabilities Chapter 9 - 2020</vt:lpwstr>
  </property>
  <property fmtid="{D5CDD505-2E9C-101B-9397-08002B2CF9AE}" pid="5" name="Hashtags">
    <vt:lpwstr>58;#StatisticalAbstract|c2f418c2-a295-4bd1-af99-d5d586494613</vt:lpwstr>
  </property>
</Properties>
</file>