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hartsheets/sheet2.xml" ContentType="application/vnd.openxmlformats-officedocument.spreadsheetml.chartsheet+xml"/>
  <Override PartName="/xl/worksheets/sheet15.xml" ContentType="application/vnd.openxmlformats-officedocument.spreadsheetml.worksheet+xml"/>
  <Override PartName="/xl/worksheets/sheet16.xml" ContentType="application/vnd.openxmlformats-officedocument.spreadsheetml.worksheet+xml"/>
  <Override PartName="/xl/chartsheets/sheet3.xml" ContentType="application/vnd.openxmlformats-officedocument.spreadsheetml.chart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harts/chart2.xml" ContentType="application/vnd.openxmlformats-officedocument.drawingml.chart+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3.xml" ContentType="application/vnd.openxmlformats-officedocument.drawingml.chart+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1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23.xml" ContentType="application/vnd.openxmlformats-officedocument.drawing+xml"/>
  <Override PartName="/xl/externalLinks/externalLink1.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aabdelwahab\Desktop\"/>
    </mc:Choice>
  </mc:AlternateContent>
  <xr:revisionPtr revIDLastSave="0" documentId="13_ncr:1_{B02B4A86-AB44-47C7-B0AF-8A8B011522FE}" xr6:coauthVersionLast="47" xr6:coauthVersionMax="47" xr10:uidLastSave="{00000000-0000-0000-0000-000000000000}"/>
  <bookViews>
    <workbookView xWindow="-120" yWindow="-120" windowWidth="29040" windowHeight="15840" tabRatio="906" activeTab="20" xr2:uid="{00000000-000D-0000-FFFF-FFFF00000000}"/>
  </bookViews>
  <sheets>
    <sheet name="Cover" sheetId="39" r:id="rId1"/>
    <sheet name="التقديم" sheetId="36" r:id="rId2"/>
    <sheet name="المحتويات" sheetId="37" state="hidden" r:id="rId3"/>
    <sheet name="178" sheetId="7" r:id="rId4"/>
    <sheet name="Gr. 42" sheetId="52" r:id="rId5"/>
    <sheet name="179" sheetId="11" r:id="rId6"/>
    <sheet name="180" sheetId="6" r:id="rId7"/>
    <sheet name="181" sheetId="5" r:id="rId8"/>
    <sheet name="182" sheetId="9" r:id="rId9"/>
    <sheet name="183" sheetId="8" r:id="rId10"/>
    <sheet name="184" sheetId="10" r:id="rId11"/>
    <sheet name="185" sheetId="13" r:id="rId12"/>
    <sheet name="186" sheetId="12" r:id="rId13"/>
    <sheet name="187" sheetId="68" r:id="rId14"/>
    <sheet name="188" sheetId="47" r:id="rId15"/>
    <sheet name="Gr. 43" sheetId="50" r:id="rId16"/>
    <sheet name="189" sheetId="67" r:id="rId17"/>
    <sheet name="190" sheetId="48" r:id="rId18"/>
    <sheet name="Gr.44" sheetId="51" r:id="rId19"/>
    <sheet name="191" sheetId="23" r:id="rId20"/>
    <sheet name="192" sheetId="70" r:id="rId21"/>
    <sheet name="193" sheetId="53" r:id="rId22"/>
    <sheet name="194" sheetId="55" r:id="rId23"/>
    <sheet name="195" sheetId="54" r:id="rId24"/>
    <sheet name="196" sheetId="56" r:id="rId25"/>
    <sheet name="197" sheetId="57" r:id="rId26"/>
    <sheet name="198" sheetId="59" r:id="rId27"/>
    <sheet name="199" sheetId="58" r:id="rId28"/>
    <sheet name="200" sheetId="60" r:id="rId29"/>
    <sheet name="201" sheetId="61" r:id="rId30"/>
    <sheet name="202" sheetId="62" r:id="rId31"/>
    <sheet name="203" sheetId="63" r:id="rId32"/>
    <sheet name="204" sheetId="64" r:id="rId33"/>
  </sheets>
  <externalReferences>
    <externalReference r:id="rId34"/>
  </externalReferences>
  <definedNames>
    <definedName name="_xlnm.Print_Area" localSheetId="3">'178'!$A$1:$K$17</definedName>
    <definedName name="_xlnm.Print_Area" localSheetId="12">'186'!$A$1:$K$16</definedName>
    <definedName name="_xlnm.Print_Area" localSheetId="13">'187'!$A$1:$K$49</definedName>
    <definedName name="_xlnm.Print_Area" localSheetId="14">'188'!$A$1:$K$21</definedName>
    <definedName name="_xlnm.Print_Area" localSheetId="16">'189'!$A$1:$Q$47</definedName>
    <definedName name="_xlnm.Print_Area" localSheetId="17">'190'!$A$1:$K$24</definedName>
    <definedName name="_xlnm.Print_Area" localSheetId="19">'191'!$A$1:$K$23</definedName>
    <definedName name="_xlnm.Print_Area" localSheetId="20">'192'!$A$1:$K$14</definedName>
    <definedName name="_xlnm.Print_Area" localSheetId="21">'193'!$A$1:$N$15</definedName>
    <definedName name="_xlnm.Print_Area" localSheetId="22">'194'!$A$1:$K$16</definedName>
    <definedName name="_xlnm.Print_Area" localSheetId="23">'195'!$A$1:$N$19</definedName>
    <definedName name="_xlnm.Print_Area" localSheetId="24">'196'!$A$1:$K$18</definedName>
    <definedName name="_xlnm.Print_Area" localSheetId="25">'197'!$A$1:$N$17</definedName>
    <definedName name="_xlnm.Print_Area" localSheetId="26">'198'!$A$1:$K$18</definedName>
    <definedName name="_xlnm.Print_Area" localSheetId="27">'199'!$A$1:$N$18</definedName>
    <definedName name="_xlnm.Print_Area" localSheetId="28">'200'!$A$1:$K$19</definedName>
    <definedName name="_xlnm.Print_Area" localSheetId="29">'201'!$A$1:$N$25</definedName>
    <definedName name="_xlnm.Print_Area" localSheetId="30">'202'!$A$1:$K$26</definedName>
    <definedName name="_xlnm.Print_Area" localSheetId="31">'203'!$A$1:$N$23</definedName>
    <definedName name="_xlnm.Print_Area" localSheetId="32">'204'!$A$1:$K$24</definedName>
    <definedName name="_xlnm.Print_Area" localSheetId="0">Cover!$A$1:$A$7</definedName>
    <definedName name="_xlnm.Print_Area" localSheetId="1">التقديم!$A$1:$C$18</definedName>
    <definedName name="_xlnm.Print_Area" localSheetId="2">المحتويات!$A$1:$C$30</definedName>
    <definedName name="_xlnm.Print_Titles" localSheetId="7">'181'!$1:$8</definedName>
    <definedName name="_xlnm.Print_Titles" localSheetId="8">'182'!$1:$8</definedName>
    <definedName name="_xlnm.Print_Titles" localSheetId="11">'185'!$1:$4</definedName>
    <definedName name="_xlnm.Print_Titles" localSheetId="13">'187'!$1:$8</definedName>
    <definedName name="_xlnm.Print_Titles" localSheetId="16">'189'!$1:$6</definedName>
    <definedName name="sheet1" localSheetId="14">'[1]1'!#REF!</definedName>
    <definedName name="sheet1" localSheetId="16">'[1]1'!#REF!</definedName>
    <definedName name="sheet1" localSheetId="17">'[1]1'!#REF!</definedName>
    <definedName name="sheet1">'[1]1'!#REF!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59" l="1"/>
  <c r="J15" i="59"/>
  <c r="M25" i="61"/>
  <c r="D25" i="61"/>
  <c r="F13" i="70" l="1"/>
  <c r="E13" i="70"/>
  <c r="C13" i="70"/>
  <c r="B13" i="70"/>
  <c r="I12" i="70"/>
  <c r="H12" i="70"/>
  <c r="G12" i="70"/>
  <c r="D12" i="70"/>
  <c r="I11" i="70"/>
  <c r="H11" i="70"/>
  <c r="G11" i="70"/>
  <c r="D11" i="70"/>
  <c r="I10" i="70"/>
  <c r="H10" i="70"/>
  <c r="J10" i="70" s="1"/>
  <c r="G10" i="70"/>
  <c r="D10" i="70"/>
  <c r="I9" i="70"/>
  <c r="H9" i="70"/>
  <c r="G9" i="70"/>
  <c r="D9" i="70"/>
  <c r="J12" i="70" l="1"/>
  <c r="D13" i="70"/>
  <c r="G13" i="70"/>
  <c r="H13" i="70"/>
  <c r="J11" i="70"/>
  <c r="I13" i="70"/>
  <c r="J9" i="70"/>
  <c r="G26" i="68"/>
  <c r="I26" i="68"/>
  <c r="H26" i="68"/>
  <c r="D26" i="68"/>
  <c r="J26" i="68" s="1"/>
  <c r="B47" i="68"/>
  <c r="G44" i="68"/>
  <c r="I44" i="68"/>
  <c r="H44" i="68"/>
  <c r="D44" i="68"/>
  <c r="F47" i="68"/>
  <c r="E47" i="68"/>
  <c r="C47" i="68"/>
  <c r="I46" i="68"/>
  <c r="H46" i="68"/>
  <c r="G46" i="68"/>
  <c r="D46" i="68"/>
  <c r="I45" i="68"/>
  <c r="H45" i="68"/>
  <c r="G45" i="68"/>
  <c r="D45" i="68"/>
  <c r="J45" i="68" s="1"/>
  <c r="I43" i="68"/>
  <c r="H43" i="68"/>
  <c r="G43" i="68"/>
  <c r="D43" i="68"/>
  <c r="I42" i="68"/>
  <c r="H42" i="68"/>
  <c r="G42" i="68"/>
  <c r="D42" i="68"/>
  <c r="I41" i="68"/>
  <c r="H41" i="68"/>
  <c r="G41" i="68"/>
  <c r="D41" i="68"/>
  <c r="I40" i="68"/>
  <c r="H40" i="68"/>
  <c r="G40" i="68"/>
  <c r="D40" i="68"/>
  <c r="I39" i="68"/>
  <c r="H39" i="68"/>
  <c r="G39" i="68"/>
  <c r="D39" i="68"/>
  <c r="I38" i="68"/>
  <c r="H38" i="68"/>
  <c r="G38" i="68"/>
  <c r="D38" i="68"/>
  <c r="I37" i="68"/>
  <c r="H37" i="68"/>
  <c r="G37" i="68"/>
  <c r="D37" i="68"/>
  <c r="I36" i="68"/>
  <c r="H36" i="68"/>
  <c r="G36" i="68"/>
  <c r="D36" i="68"/>
  <c r="I35" i="68"/>
  <c r="H35" i="68"/>
  <c r="G35" i="68"/>
  <c r="D35" i="68"/>
  <c r="I34" i="68"/>
  <c r="H34" i="68"/>
  <c r="G34" i="68"/>
  <c r="D34" i="68"/>
  <c r="I33" i="68"/>
  <c r="H33" i="68"/>
  <c r="G33" i="68"/>
  <c r="D33" i="68"/>
  <c r="I32" i="68"/>
  <c r="H32" i="68"/>
  <c r="G32" i="68"/>
  <c r="D32" i="68"/>
  <c r="I31" i="68"/>
  <c r="H31" i="68"/>
  <c r="G31" i="68"/>
  <c r="D31" i="68"/>
  <c r="I30" i="68"/>
  <c r="H30" i="68"/>
  <c r="G30" i="68"/>
  <c r="D30" i="68"/>
  <c r="I29" i="68"/>
  <c r="H29" i="68"/>
  <c r="G29" i="68"/>
  <c r="D29" i="68"/>
  <c r="I28" i="68"/>
  <c r="H28" i="68"/>
  <c r="G28" i="68"/>
  <c r="D28" i="68"/>
  <c r="I27" i="68"/>
  <c r="H27" i="68"/>
  <c r="G27" i="68"/>
  <c r="D27" i="68"/>
  <c r="I25" i="68"/>
  <c r="H25" i="68"/>
  <c r="G25" i="68"/>
  <c r="D25" i="68"/>
  <c r="I24" i="68"/>
  <c r="H24" i="68"/>
  <c r="G24" i="68"/>
  <c r="D24" i="68"/>
  <c r="I23" i="68"/>
  <c r="H23" i="68"/>
  <c r="G23" i="68"/>
  <c r="D23" i="68"/>
  <c r="I22" i="68"/>
  <c r="H22" i="68"/>
  <c r="G22" i="68"/>
  <c r="D22" i="68"/>
  <c r="I21" i="68"/>
  <c r="H21" i="68"/>
  <c r="G21" i="68"/>
  <c r="D21" i="68"/>
  <c r="I20" i="68"/>
  <c r="H20" i="68"/>
  <c r="G20" i="68"/>
  <c r="D20" i="68"/>
  <c r="I19" i="68"/>
  <c r="H19" i="68"/>
  <c r="G19" i="68"/>
  <c r="D19" i="68"/>
  <c r="I18" i="68"/>
  <c r="H18" i="68"/>
  <c r="G18" i="68"/>
  <c r="D18" i="68"/>
  <c r="I17" i="68"/>
  <c r="H17" i="68"/>
  <c r="G17" i="68"/>
  <c r="D17" i="68"/>
  <c r="I16" i="68"/>
  <c r="H16" i="68"/>
  <c r="G16" i="68"/>
  <c r="D16" i="68"/>
  <c r="I15" i="68"/>
  <c r="H15" i="68"/>
  <c r="G15" i="68"/>
  <c r="D15" i="68"/>
  <c r="I14" i="68"/>
  <c r="H14" i="68"/>
  <c r="G14" i="68"/>
  <c r="D14" i="68"/>
  <c r="I13" i="68"/>
  <c r="H13" i="68"/>
  <c r="G13" i="68"/>
  <c r="D13" i="68"/>
  <c r="I12" i="68"/>
  <c r="H12" i="68"/>
  <c r="G12" i="68"/>
  <c r="D12" i="68"/>
  <c r="I11" i="68"/>
  <c r="H11" i="68"/>
  <c r="G11" i="68"/>
  <c r="D11" i="68"/>
  <c r="I10" i="68"/>
  <c r="H10" i="68"/>
  <c r="G10" i="68"/>
  <c r="D10" i="68"/>
  <c r="I9" i="68"/>
  <c r="H9" i="68"/>
  <c r="G9" i="68"/>
  <c r="D9" i="68"/>
  <c r="J13" i="70" l="1"/>
  <c r="J44" i="68"/>
  <c r="J13" i="68"/>
  <c r="J43" i="68"/>
  <c r="J42" i="68"/>
  <c r="J40" i="68"/>
  <c r="J39" i="68"/>
  <c r="J38" i="68"/>
  <c r="J37" i="68"/>
  <c r="J36" i="68"/>
  <c r="J35" i="68"/>
  <c r="J34" i="68"/>
  <c r="J33" i="68"/>
  <c r="J32" i="68"/>
  <c r="J31" i="68"/>
  <c r="J30" i="68"/>
  <c r="J29" i="68"/>
  <c r="J28" i="68"/>
  <c r="J25" i="68"/>
  <c r="J24" i="68"/>
  <c r="J23" i="68"/>
  <c r="J22" i="68"/>
  <c r="J21" i="68"/>
  <c r="J20" i="68"/>
  <c r="J19" i="68"/>
  <c r="J16" i="68"/>
  <c r="J15" i="68"/>
  <c r="J14" i="68"/>
  <c r="J12" i="68"/>
  <c r="J11" i="68"/>
  <c r="J10" i="68"/>
  <c r="J46" i="68"/>
  <c r="J41" i="68"/>
  <c r="D47" i="68"/>
  <c r="J27" i="68"/>
  <c r="H47" i="68"/>
  <c r="J17" i="68"/>
  <c r="I47" i="68"/>
  <c r="J18" i="68"/>
  <c r="J9" i="68"/>
  <c r="G47" i="68"/>
  <c r="J47" i="68" l="1"/>
  <c r="P41" i="67" l="1"/>
  <c r="P42" i="67"/>
  <c r="P43" i="67"/>
  <c r="P44" i="67"/>
  <c r="P40" i="67"/>
  <c r="G17" i="59" l="1"/>
  <c r="I23" i="63"/>
  <c r="H23" i="63"/>
  <c r="F23" i="63"/>
  <c r="E23" i="63"/>
  <c r="C23" i="63"/>
  <c r="B23" i="63"/>
  <c r="J22" i="63"/>
  <c r="G22" i="63"/>
  <c r="D22" i="63"/>
  <c r="J21" i="63"/>
  <c r="G21" i="63"/>
  <c r="D21" i="63"/>
  <c r="J20" i="63"/>
  <c r="G20" i="63"/>
  <c r="D20" i="63"/>
  <c r="J19" i="63"/>
  <c r="G19" i="63"/>
  <c r="D19" i="63"/>
  <c r="J18" i="63"/>
  <c r="G18" i="63"/>
  <c r="D18" i="63"/>
  <c r="J17" i="63"/>
  <c r="G17" i="63"/>
  <c r="D17" i="63"/>
  <c r="J16" i="63"/>
  <c r="G16" i="63"/>
  <c r="D16" i="63"/>
  <c r="J15" i="63"/>
  <c r="G15" i="63"/>
  <c r="D15" i="63"/>
  <c r="J14" i="63"/>
  <c r="G14" i="63"/>
  <c r="D14" i="63"/>
  <c r="J13" i="63"/>
  <c r="G13" i="63"/>
  <c r="D13" i="63"/>
  <c r="J12" i="63"/>
  <c r="G12" i="63"/>
  <c r="D12" i="63"/>
  <c r="J11" i="63"/>
  <c r="G11" i="63"/>
  <c r="D11" i="63"/>
  <c r="J10" i="63"/>
  <c r="G10" i="63"/>
  <c r="D10" i="63"/>
  <c r="J9" i="63"/>
  <c r="G9" i="63"/>
  <c r="D9" i="63"/>
  <c r="J8" i="63"/>
  <c r="G8" i="63"/>
  <c r="D8" i="63"/>
  <c r="I25" i="61"/>
  <c r="H25" i="61"/>
  <c r="F25" i="61"/>
  <c r="E25" i="61"/>
  <c r="C25" i="61"/>
  <c r="B25" i="61"/>
  <c r="J24" i="61"/>
  <c r="G24" i="61"/>
  <c r="D24" i="61"/>
  <c r="J23" i="61"/>
  <c r="G23" i="61"/>
  <c r="D23" i="61"/>
  <c r="J22" i="61"/>
  <c r="G22" i="61"/>
  <c r="D22" i="61"/>
  <c r="J21" i="61"/>
  <c r="G21" i="61"/>
  <c r="D21" i="61"/>
  <c r="J20" i="61"/>
  <c r="G20" i="61"/>
  <c r="D20" i="61"/>
  <c r="J19" i="61"/>
  <c r="G19" i="61"/>
  <c r="D19" i="61"/>
  <c r="J18" i="61"/>
  <c r="G18" i="61"/>
  <c r="D18" i="61"/>
  <c r="J17" i="61"/>
  <c r="G17" i="61"/>
  <c r="D17" i="61"/>
  <c r="J16" i="61"/>
  <c r="G16" i="61"/>
  <c r="D16" i="61"/>
  <c r="J15" i="61"/>
  <c r="G15" i="61"/>
  <c r="D15" i="61"/>
  <c r="J14" i="61"/>
  <c r="G14" i="61"/>
  <c r="D14" i="61"/>
  <c r="J13" i="61"/>
  <c r="G13" i="61"/>
  <c r="D13" i="61"/>
  <c r="J12" i="61"/>
  <c r="G12" i="61"/>
  <c r="D12" i="61"/>
  <c r="J11" i="61"/>
  <c r="G11" i="61"/>
  <c r="D11" i="61"/>
  <c r="J10" i="61"/>
  <c r="G10" i="61"/>
  <c r="D10" i="61"/>
  <c r="J9" i="61"/>
  <c r="G9" i="61"/>
  <c r="D9" i="61"/>
  <c r="J8" i="61"/>
  <c r="G8" i="61"/>
  <c r="D8" i="61"/>
  <c r="I17" i="58"/>
  <c r="H17" i="58"/>
  <c r="J17" i="58" s="1"/>
  <c r="F17" i="58"/>
  <c r="E17" i="58"/>
  <c r="C17" i="58"/>
  <c r="B17" i="58"/>
  <c r="J16" i="58"/>
  <c r="G16" i="58"/>
  <c r="D16" i="58"/>
  <c r="J15" i="58"/>
  <c r="G15" i="58"/>
  <c r="D15" i="58"/>
  <c r="J14" i="58"/>
  <c r="G14" i="58"/>
  <c r="D14" i="58"/>
  <c r="J13" i="58"/>
  <c r="G13" i="58"/>
  <c r="D13" i="58"/>
  <c r="J12" i="58"/>
  <c r="G12" i="58"/>
  <c r="D12" i="58"/>
  <c r="J11" i="58"/>
  <c r="G11" i="58"/>
  <c r="D11" i="58"/>
  <c r="J10" i="58"/>
  <c r="G10" i="58"/>
  <c r="D10" i="58"/>
  <c r="J9" i="58"/>
  <c r="G9" i="58"/>
  <c r="D9" i="58"/>
  <c r="J8" i="58"/>
  <c r="G8" i="58"/>
  <c r="D8" i="58"/>
  <c r="I17" i="57"/>
  <c r="H17" i="57"/>
  <c r="J17" i="57" s="1"/>
  <c r="F17" i="57"/>
  <c r="E17" i="57"/>
  <c r="G17" i="57" s="1"/>
  <c r="C17" i="57"/>
  <c r="B17" i="57"/>
  <c r="J16" i="57"/>
  <c r="G16" i="57"/>
  <c r="D16" i="57"/>
  <c r="J15" i="57"/>
  <c r="G15" i="57"/>
  <c r="D15" i="57"/>
  <c r="J14" i="57"/>
  <c r="G14" i="57"/>
  <c r="D14" i="57"/>
  <c r="J13" i="57"/>
  <c r="G13" i="57"/>
  <c r="D13" i="57"/>
  <c r="J12" i="57"/>
  <c r="G12" i="57"/>
  <c r="D12" i="57"/>
  <c r="J11" i="57"/>
  <c r="G11" i="57"/>
  <c r="D11" i="57"/>
  <c r="J10" i="57"/>
  <c r="G10" i="57"/>
  <c r="D10" i="57"/>
  <c r="J9" i="57"/>
  <c r="G9" i="57"/>
  <c r="D9" i="57"/>
  <c r="J8" i="57"/>
  <c r="G8" i="57"/>
  <c r="D8" i="57"/>
  <c r="I16" i="54"/>
  <c r="J16" i="54" s="1"/>
  <c r="H16" i="54"/>
  <c r="F16" i="54"/>
  <c r="E16" i="54"/>
  <c r="G16" i="54" s="1"/>
  <c r="C16" i="54"/>
  <c r="B16" i="54"/>
  <c r="D16" i="54" s="1"/>
  <c r="J15" i="54"/>
  <c r="G15" i="54"/>
  <c r="D15" i="54"/>
  <c r="J14" i="54"/>
  <c r="G14" i="54"/>
  <c r="D14" i="54"/>
  <c r="J13" i="54"/>
  <c r="G13" i="54"/>
  <c r="D13" i="54"/>
  <c r="J12" i="54"/>
  <c r="G12" i="54"/>
  <c r="D12" i="54"/>
  <c r="J11" i="54"/>
  <c r="G11" i="54"/>
  <c r="D11" i="54"/>
  <c r="J10" i="54"/>
  <c r="G10" i="54"/>
  <c r="D10" i="54"/>
  <c r="J9" i="54"/>
  <c r="G9" i="54"/>
  <c r="D9" i="54"/>
  <c r="J8" i="54"/>
  <c r="G8" i="54"/>
  <c r="D8" i="54"/>
  <c r="I15" i="53"/>
  <c r="H15" i="53"/>
  <c r="F15" i="53"/>
  <c r="E15" i="53"/>
  <c r="C15" i="53"/>
  <c r="B15" i="53"/>
  <c r="J14" i="53"/>
  <c r="G14" i="53"/>
  <c r="D14" i="53"/>
  <c r="J13" i="53"/>
  <c r="G13" i="53"/>
  <c r="D13" i="53"/>
  <c r="J12" i="53"/>
  <c r="G12" i="53"/>
  <c r="D12" i="53"/>
  <c r="J11" i="53"/>
  <c r="G11" i="53"/>
  <c r="D11" i="53"/>
  <c r="J10" i="53"/>
  <c r="G10" i="53"/>
  <c r="D10" i="53"/>
  <c r="J9" i="53"/>
  <c r="G9" i="53"/>
  <c r="D9" i="53"/>
  <c r="J8" i="53"/>
  <c r="G8" i="53"/>
  <c r="D8" i="53"/>
  <c r="D17" i="58" l="1"/>
  <c r="D17" i="57"/>
  <c r="J23" i="63"/>
  <c r="G25" i="61"/>
  <c r="G15" i="53"/>
  <c r="J25" i="61"/>
  <c r="J15" i="53"/>
  <c r="D23" i="63"/>
  <c r="D15" i="53"/>
  <c r="G23" i="63"/>
  <c r="G17" i="58"/>
  <c r="C9" i="8"/>
  <c r="K23" i="63" l="1"/>
  <c r="L23" i="63"/>
  <c r="P39" i="67" l="1"/>
  <c r="P38" i="67"/>
  <c r="D16" i="7" l="1"/>
  <c r="B29" i="7" s="1"/>
  <c r="G16" i="7"/>
  <c r="C29" i="7" s="1"/>
  <c r="I16" i="7"/>
  <c r="H16" i="7"/>
  <c r="C17" i="7"/>
  <c r="E17" i="7"/>
  <c r="F17" i="7"/>
  <c r="B17" i="7"/>
  <c r="B16" i="12"/>
  <c r="C16" i="12"/>
  <c r="C14" i="8"/>
  <c r="J16" i="7" l="1"/>
  <c r="H10" i="47"/>
  <c r="H9" i="47"/>
  <c r="B20" i="47"/>
  <c r="M8" i="57" l="1"/>
  <c r="L17" i="57"/>
  <c r="K17" i="57"/>
  <c r="M17" i="57" l="1"/>
  <c r="P7" i="67" l="1"/>
  <c r="D23" i="64" l="1"/>
  <c r="D22" i="64"/>
  <c r="D21" i="64"/>
  <c r="D20" i="64"/>
  <c r="D19" i="64"/>
  <c r="D18" i="64"/>
  <c r="D17" i="64"/>
  <c r="D16" i="64"/>
  <c r="D15" i="64"/>
  <c r="D14" i="64"/>
  <c r="D13" i="64"/>
  <c r="D12" i="64"/>
  <c r="D11" i="64"/>
  <c r="D10" i="64"/>
  <c r="D9" i="64"/>
  <c r="M21" i="63" l="1"/>
  <c r="B16" i="55" l="1"/>
  <c r="K15" i="53"/>
  <c r="L15" i="53"/>
  <c r="D17" i="60"/>
  <c r="D16" i="60"/>
  <c r="D15" i="60"/>
  <c r="D14" i="60"/>
  <c r="D13" i="60"/>
  <c r="D12" i="60"/>
  <c r="D11" i="60"/>
  <c r="D10" i="60"/>
  <c r="D9" i="60"/>
  <c r="B24" i="64" l="1"/>
  <c r="I23" i="64"/>
  <c r="H23" i="64"/>
  <c r="G23" i="64"/>
  <c r="I22" i="64"/>
  <c r="H22" i="64"/>
  <c r="G22" i="64"/>
  <c r="I21" i="64"/>
  <c r="H21" i="64"/>
  <c r="G21" i="64"/>
  <c r="I20" i="64"/>
  <c r="H20" i="64"/>
  <c r="G20" i="64"/>
  <c r="I19" i="64"/>
  <c r="H19" i="64"/>
  <c r="G19" i="64"/>
  <c r="I18" i="64"/>
  <c r="H18" i="64"/>
  <c r="G18" i="64"/>
  <c r="I17" i="64"/>
  <c r="H17" i="64"/>
  <c r="G17" i="64"/>
  <c r="I16" i="64"/>
  <c r="H16" i="64"/>
  <c r="G16" i="64"/>
  <c r="I15" i="64"/>
  <c r="H15" i="64"/>
  <c r="G15" i="64"/>
  <c r="I14" i="64"/>
  <c r="H14" i="64"/>
  <c r="G14" i="64"/>
  <c r="I13" i="64"/>
  <c r="H13" i="64"/>
  <c r="G13" i="64"/>
  <c r="I12" i="64"/>
  <c r="H12" i="64"/>
  <c r="G12" i="64"/>
  <c r="I11" i="64"/>
  <c r="H11" i="64"/>
  <c r="G11" i="64"/>
  <c r="I10" i="64"/>
  <c r="H10" i="64"/>
  <c r="G10" i="64"/>
  <c r="I9" i="64"/>
  <c r="H9" i="64"/>
  <c r="G9" i="64"/>
  <c r="I25" i="62"/>
  <c r="H25" i="62"/>
  <c r="G25" i="62"/>
  <c r="D25" i="62"/>
  <c r="I24" i="62"/>
  <c r="H24" i="62"/>
  <c r="G24" i="62"/>
  <c r="D24" i="62"/>
  <c r="I23" i="62"/>
  <c r="H23" i="62"/>
  <c r="G23" i="62"/>
  <c r="D23" i="62"/>
  <c r="I22" i="62"/>
  <c r="H22" i="62"/>
  <c r="G22" i="62"/>
  <c r="D22" i="62"/>
  <c r="I21" i="62"/>
  <c r="H21" i="62"/>
  <c r="G21" i="62"/>
  <c r="D21" i="62"/>
  <c r="I20" i="62"/>
  <c r="H20" i="62"/>
  <c r="G20" i="62"/>
  <c r="D20" i="62"/>
  <c r="I19" i="62"/>
  <c r="H19" i="62"/>
  <c r="G19" i="62"/>
  <c r="D19" i="62"/>
  <c r="I18" i="62"/>
  <c r="H18" i="62"/>
  <c r="G18" i="62"/>
  <c r="D18" i="62"/>
  <c r="I17" i="62"/>
  <c r="H17" i="62"/>
  <c r="G17" i="62"/>
  <c r="D17" i="62"/>
  <c r="I16" i="62"/>
  <c r="H16" i="62"/>
  <c r="G16" i="62"/>
  <c r="D16" i="62"/>
  <c r="I15" i="62"/>
  <c r="H15" i="62"/>
  <c r="G15" i="62"/>
  <c r="D15" i="62"/>
  <c r="I14" i="62"/>
  <c r="H14" i="62"/>
  <c r="G14" i="62"/>
  <c r="D14" i="62"/>
  <c r="I13" i="62"/>
  <c r="H13" i="62"/>
  <c r="G13" i="62"/>
  <c r="D13" i="62"/>
  <c r="I12" i="62"/>
  <c r="H12" i="62"/>
  <c r="G12" i="62"/>
  <c r="D12" i="62"/>
  <c r="I11" i="62"/>
  <c r="H11" i="62"/>
  <c r="G11" i="62"/>
  <c r="D11" i="62"/>
  <c r="I10" i="62"/>
  <c r="H10" i="62"/>
  <c r="G10" i="62"/>
  <c r="D10" i="62"/>
  <c r="I9" i="62"/>
  <c r="H9" i="62"/>
  <c r="G9" i="62"/>
  <c r="D9" i="62"/>
  <c r="J12" i="64" l="1"/>
  <c r="J11" i="64"/>
  <c r="J15" i="64"/>
  <c r="J10" i="64"/>
  <c r="J25" i="62"/>
  <c r="J23" i="62"/>
  <c r="J21" i="62"/>
  <c r="J19" i="62"/>
  <c r="J17" i="62"/>
  <c r="J15" i="62"/>
  <c r="J19" i="64"/>
  <c r="J9" i="64"/>
  <c r="J17" i="64"/>
  <c r="J20" i="64"/>
  <c r="J23" i="64"/>
  <c r="J14" i="62"/>
  <c r="J16" i="62"/>
  <c r="J20" i="62"/>
  <c r="J22" i="62"/>
  <c r="J24" i="62"/>
  <c r="J13" i="62"/>
  <c r="J10" i="62"/>
  <c r="J21" i="64"/>
  <c r="J18" i="62"/>
  <c r="J16" i="64"/>
  <c r="J12" i="62"/>
  <c r="J14" i="64"/>
  <c r="J9" i="62"/>
  <c r="J11" i="62"/>
  <c r="J18" i="64"/>
  <c r="J22" i="64"/>
  <c r="J13" i="64"/>
  <c r="C26" i="62"/>
  <c r="D26" i="62"/>
  <c r="E26" i="62"/>
  <c r="F26" i="62"/>
  <c r="G26" i="62"/>
  <c r="H26" i="62"/>
  <c r="I26" i="62"/>
  <c r="B26" i="62"/>
  <c r="J26" i="62" l="1"/>
  <c r="B23" i="23"/>
  <c r="C23" i="23"/>
  <c r="F24" i="64" l="1"/>
  <c r="E24" i="64"/>
  <c r="C24" i="64"/>
  <c r="P37" i="67" l="1"/>
  <c r="P34" i="67"/>
  <c r="P35" i="67"/>
  <c r="C45" i="67"/>
  <c r="D45" i="67"/>
  <c r="E45" i="67"/>
  <c r="F45" i="67"/>
  <c r="G45" i="67"/>
  <c r="H45" i="67"/>
  <c r="I45" i="67"/>
  <c r="J45" i="67"/>
  <c r="K45" i="67"/>
  <c r="L45" i="67"/>
  <c r="M45" i="67"/>
  <c r="N45" i="67"/>
  <c r="O45" i="67"/>
  <c r="B45" i="67"/>
  <c r="P8" i="67"/>
  <c r="P9" i="67"/>
  <c r="P10" i="67"/>
  <c r="P11" i="67"/>
  <c r="P12" i="67"/>
  <c r="P13" i="67"/>
  <c r="P14" i="67"/>
  <c r="P15" i="67"/>
  <c r="P16" i="67"/>
  <c r="P17" i="67"/>
  <c r="P18" i="67"/>
  <c r="P19" i="67"/>
  <c r="P20" i="67"/>
  <c r="P21" i="67"/>
  <c r="P22" i="67"/>
  <c r="P23" i="67"/>
  <c r="P24" i="67"/>
  <c r="P25" i="67"/>
  <c r="P26" i="67"/>
  <c r="P27" i="67"/>
  <c r="P28" i="67"/>
  <c r="P29" i="67"/>
  <c r="P30" i="67"/>
  <c r="P31" i="67"/>
  <c r="P32" i="67"/>
  <c r="P33" i="67"/>
  <c r="P36" i="67"/>
  <c r="P45" i="67" l="1"/>
  <c r="B18" i="9" l="1"/>
  <c r="M17" i="63" l="1"/>
  <c r="K17" i="58"/>
  <c r="D12" i="7" l="1"/>
  <c r="B25" i="7" s="1"/>
  <c r="D10" i="55" l="1"/>
  <c r="D9" i="55"/>
  <c r="C16" i="55"/>
  <c r="E16" i="55"/>
  <c r="F16" i="55"/>
  <c r="G24" i="64" l="1"/>
  <c r="M9" i="61"/>
  <c r="M10" i="61"/>
  <c r="M11" i="61"/>
  <c r="M12" i="61"/>
  <c r="M13" i="61"/>
  <c r="M14" i="61"/>
  <c r="M15" i="61"/>
  <c r="M16" i="61"/>
  <c r="M17" i="61"/>
  <c r="M18" i="61"/>
  <c r="M19" i="61"/>
  <c r="M20" i="61"/>
  <c r="M21" i="61"/>
  <c r="M22" i="61"/>
  <c r="M23" i="61"/>
  <c r="M24" i="61"/>
  <c r="M8" i="61"/>
  <c r="D24" i="64" l="1"/>
  <c r="G17" i="60"/>
  <c r="G16" i="60"/>
  <c r="G15" i="60"/>
  <c r="G14" i="60"/>
  <c r="G13" i="60"/>
  <c r="G12" i="60"/>
  <c r="G11" i="60"/>
  <c r="G10" i="60"/>
  <c r="G9" i="60"/>
  <c r="M16" i="58"/>
  <c r="M15" i="58"/>
  <c r="M14" i="58"/>
  <c r="M13" i="58"/>
  <c r="M12" i="58"/>
  <c r="M11" i="58"/>
  <c r="M10" i="58"/>
  <c r="M9" i="58"/>
  <c r="M8" i="58"/>
  <c r="G16" i="59"/>
  <c r="G15" i="59"/>
  <c r="G14" i="59"/>
  <c r="G13" i="59"/>
  <c r="G12" i="59"/>
  <c r="G11" i="59"/>
  <c r="G10" i="59"/>
  <c r="G9" i="59"/>
  <c r="D17" i="59"/>
  <c r="D16" i="59"/>
  <c r="D15" i="59"/>
  <c r="D14" i="59"/>
  <c r="D13" i="59"/>
  <c r="D12" i="59"/>
  <c r="D11" i="59"/>
  <c r="D10" i="59"/>
  <c r="D9" i="59"/>
  <c r="D16" i="56" l="1"/>
  <c r="D15" i="56"/>
  <c r="D14" i="56"/>
  <c r="D13" i="56"/>
  <c r="D12" i="56"/>
  <c r="D11" i="56"/>
  <c r="D10" i="56"/>
  <c r="D9" i="56"/>
  <c r="G16" i="56"/>
  <c r="G15" i="56"/>
  <c r="G14" i="56"/>
  <c r="G13" i="56"/>
  <c r="G12" i="56"/>
  <c r="G11" i="56"/>
  <c r="G10" i="56"/>
  <c r="G9" i="56"/>
  <c r="G15" i="55"/>
  <c r="G14" i="55"/>
  <c r="G13" i="55"/>
  <c r="G12" i="55"/>
  <c r="G11" i="55"/>
  <c r="G10" i="55"/>
  <c r="G9" i="55"/>
  <c r="D15" i="55"/>
  <c r="D14" i="55"/>
  <c r="D13" i="55"/>
  <c r="D12" i="55"/>
  <c r="D11" i="55"/>
  <c r="M14" i="53"/>
  <c r="M13" i="53"/>
  <c r="M12" i="53"/>
  <c r="M11" i="53"/>
  <c r="M10" i="53"/>
  <c r="M9" i="53"/>
  <c r="M8" i="53"/>
  <c r="M15" i="53" l="1"/>
  <c r="G16" i="55"/>
  <c r="D16" i="55"/>
  <c r="I22" i="23" l="1"/>
  <c r="I21" i="23"/>
  <c r="I20" i="23"/>
  <c r="I19" i="23"/>
  <c r="I18" i="23"/>
  <c r="I17" i="23"/>
  <c r="I16" i="23"/>
  <c r="I15" i="23"/>
  <c r="I14" i="23"/>
  <c r="I13" i="23"/>
  <c r="I12" i="23"/>
  <c r="I11" i="23"/>
  <c r="I10" i="23"/>
  <c r="I9" i="23"/>
  <c r="H22" i="23"/>
  <c r="H21" i="23"/>
  <c r="H20" i="23"/>
  <c r="H19" i="23"/>
  <c r="H18" i="23"/>
  <c r="H17" i="23"/>
  <c r="H16" i="23"/>
  <c r="H15" i="23"/>
  <c r="H14" i="23"/>
  <c r="H13" i="23"/>
  <c r="H12" i="23"/>
  <c r="H11" i="23"/>
  <c r="H10" i="23"/>
  <c r="H9" i="23"/>
  <c r="G22" i="23"/>
  <c r="G21" i="23"/>
  <c r="G20" i="23"/>
  <c r="G19" i="23"/>
  <c r="G18" i="23"/>
  <c r="G17" i="23"/>
  <c r="G15" i="23"/>
  <c r="G14" i="23"/>
  <c r="G13" i="23"/>
  <c r="G12" i="23"/>
  <c r="G11" i="23"/>
  <c r="G10" i="23"/>
  <c r="G9" i="23"/>
  <c r="D22" i="23"/>
  <c r="D21" i="23"/>
  <c r="D20" i="23"/>
  <c r="D19" i="23"/>
  <c r="D18" i="23"/>
  <c r="D17" i="23"/>
  <c r="D16" i="23"/>
  <c r="D15" i="23"/>
  <c r="D14" i="23"/>
  <c r="D13" i="23"/>
  <c r="D12" i="23"/>
  <c r="D11" i="23"/>
  <c r="D10" i="23"/>
  <c r="D9" i="23"/>
  <c r="F23" i="23"/>
  <c r="E23" i="23"/>
  <c r="D23" i="23" l="1"/>
  <c r="J20" i="23"/>
  <c r="J21" i="23"/>
  <c r="J13" i="23"/>
  <c r="I23" i="23"/>
  <c r="J11" i="23"/>
  <c r="J17" i="23"/>
  <c r="H23" i="23"/>
  <c r="J14" i="23"/>
  <c r="J15" i="23"/>
  <c r="J18" i="23"/>
  <c r="J22" i="23"/>
  <c r="J9" i="23"/>
  <c r="J19" i="23"/>
  <c r="J12" i="23"/>
  <c r="J10" i="23"/>
  <c r="C23" i="48" l="1"/>
  <c r="C17" i="6" l="1"/>
  <c r="E17" i="6"/>
  <c r="F17" i="6"/>
  <c r="B17" i="6"/>
  <c r="D14" i="6"/>
  <c r="B17" i="56" l="1"/>
  <c r="I24" i="64"/>
  <c r="M22" i="63"/>
  <c r="M20" i="63"/>
  <c r="M19" i="63"/>
  <c r="M18" i="63"/>
  <c r="M16" i="63"/>
  <c r="M15" i="63"/>
  <c r="M14" i="63"/>
  <c r="M13" i="63"/>
  <c r="M12" i="63"/>
  <c r="M11" i="63"/>
  <c r="M10" i="63"/>
  <c r="M9" i="63"/>
  <c r="M8" i="63"/>
  <c r="L25" i="61"/>
  <c r="K25" i="61"/>
  <c r="F18" i="60"/>
  <c r="E18" i="60"/>
  <c r="C18" i="60"/>
  <c r="B18" i="60"/>
  <c r="I17" i="60"/>
  <c r="H17" i="60"/>
  <c r="I16" i="60"/>
  <c r="H16" i="60"/>
  <c r="I15" i="60"/>
  <c r="H15" i="60"/>
  <c r="I14" i="60"/>
  <c r="H14" i="60"/>
  <c r="I13" i="60"/>
  <c r="H13" i="60"/>
  <c r="I12" i="60"/>
  <c r="H12" i="60"/>
  <c r="I11" i="60"/>
  <c r="H11" i="60"/>
  <c r="I10" i="60"/>
  <c r="H10" i="60"/>
  <c r="I9" i="60"/>
  <c r="H9" i="60"/>
  <c r="F18" i="59"/>
  <c r="E18" i="59"/>
  <c r="C18" i="59"/>
  <c r="B18" i="59"/>
  <c r="I17" i="59"/>
  <c r="H17" i="59"/>
  <c r="I16" i="59"/>
  <c r="H16" i="59"/>
  <c r="I15" i="59"/>
  <c r="H15" i="59"/>
  <c r="I14" i="59"/>
  <c r="H14" i="59"/>
  <c r="I13" i="59"/>
  <c r="H13" i="59"/>
  <c r="I12" i="59"/>
  <c r="H12" i="59"/>
  <c r="I11" i="59"/>
  <c r="H11" i="59"/>
  <c r="I10" i="59"/>
  <c r="H10" i="59"/>
  <c r="I9" i="59"/>
  <c r="H9" i="59"/>
  <c r="L17" i="58"/>
  <c r="M16" i="57"/>
  <c r="M15" i="57"/>
  <c r="M14" i="57"/>
  <c r="M13" i="57"/>
  <c r="M12" i="57"/>
  <c r="M11" i="57"/>
  <c r="M10" i="57"/>
  <c r="M9" i="57"/>
  <c r="F17" i="56"/>
  <c r="E17" i="56"/>
  <c r="C17" i="56"/>
  <c r="I16" i="56"/>
  <c r="H16" i="56"/>
  <c r="I15" i="56"/>
  <c r="H15" i="56"/>
  <c r="I14" i="56"/>
  <c r="H14" i="56"/>
  <c r="I13" i="56"/>
  <c r="H13" i="56"/>
  <c r="I12" i="56"/>
  <c r="H12" i="56"/>
  <c r="I11" i="56"/>
  <c r="H11" i="56"/>
  <c r="I10" i="56"/>
  <c r="H10" i="56"/>
  <c r="I9" i="56"/>
  <c r="H9" i="56"/>
  <c r="I15" i="55"/>
  <c r="H15" i="55"/>
  <c r="I14" i="55"/>
  <c r="H14" i="55"/>
  <c r="I13" i="55"/>
  <c r="H13" i="55"/>
  <c r="I12" i="55"/>
  <c r="H12" i="55"/>
  <c r="I11" i="55"/>
  <c r="H11" i="55"/>
  <c r="I10" i="55"/>
  <c r="H10" i="55"/>
  <c r="I9" i="55"/>
  <c r="H9" i="55"/>
  <c r="L16" i="54"/>
  <c r="K16" i="54"/>
  <c r="M15" i="54"/>
  <c r="M14" i="54"/>
  <c r="M13" i="54"/>
  <c r="M12" i="54"/>
  <c r="M11" i="54"/>
  <c r="M10" i="54"/>
  <c r="M9" i="54"/>
  <c r="M8" i="54"/>
  <c r="I16" i="55" l="1"/>
  <c r="H24" i="64"/>
  <c r="H16" i="55"/>
  <c r="J11" i="56"/>
  <c r="J17" i="60"/>
  <c r="J15" i="60"/>
  <c r="J17" i="59"/>
  <c r="J13" i="59"/>
  <c r="J11" i="59"/>
  <c r="J9" i="59"/>
  <c r="D18" i="59"/>
  <c r="G17" i="56"/>
  <c r="J14" i="55"/>
  <c r="J12" i="55"/>
  <c r="M16" i="54"/>
  <c r="J9" i="56"/>
  <c r="J15" i="56"/>
  <c r="G18" i="60"/>
  <c r="J12" i="60"/>
  <c r="J14" i="60"/>
  <c r="J16" i="60"/>
  <c r="J13" i="60"/>
  <c r="D18" i="60"/>
  <c r="J12" i="59"/>
  <c r="J10" i="60"/>
  <c r="J9" i="60"/>
  <c r="J11" i="60"/>
  <c r="I18" i="60"/>
  <c r="J14" i="59"/>
  <c r="G18" i="59"/>
  <c r="J16" i="59"/>
  <c r="I18" i="59"/>
  <c r="D17" i="56"/>
  <c r="J16" i="56"/>
  <c r="J11" i="55"/>
  <c r="M23" i="63"/>
  <c r="M17" i="58"/>
  <c r="J14" i="56"/>
  <c r="I17" i="56"/>
  <c r="J10" i="56"/>
  <c r="J12" i="56"/>
  <c r="H17" i="56"/>
  <c r="J13" i="55"/>
  <c r="J10" i="55"/>
  <c r="J9" i="55"/>
  <c r="J15" i="55"/>
  <c r="J13" i="56"/>
  <c r="J10" i="59"/>
  <c r="H18" i="60"/>
  <c r="J24" i="64" l="1"/>
  <c r="J16" i="55"/>
  <c r="J17" i="56"/>
  <c r="J18" i="60"/>
  <c r="J18" i="59"/>
  <c r="G16" i="23"/>
  <c r="J16" i="23" l="1"/>
  <c r="J23" i="23" s="1"/>
  <c r="G23" i="23"/>
  <c r="G10" i="48"/>
  <c r="G11" i="48"/>
  <c r="G12" i="48"/>
  <c r="G13" i="48"/>
  <c r="G14" i="48"/>
  <c r="G15" i="48"/>
  <c r="G16" i="48"/>
  <c r="G17" i="48"/>
  <c r="G18" i="48"/>
  <c r="G19" i="48"/>
  <c r="G20" i="48"/>
  <c r="G21" i="48"/>
  <c r="G22" i="48"/>
  <c r="G9" i="48"/>
  <c r="C27" i="48" s="1"/>
  <c r="D10" i="48"/>
  <c r="B28" i="48" s="1"/>
  <c r="D11" i="48"/>
  <c r="D12" i="48"/>
  <c r="D13" i="48"/>
  <c r="D14" i="48"/>
  <c r="D15" i="48"/>
  <c r="D16" i="48"/>
  <c r="D17" i="48"/>
  <c r="D18" i="48"/>
  <c r="D19" i="48"/>
  <c r="D20" i="48"/>
  <c r="D21" i="48"/>
  <c r="D22" i="48"/>
  <c r="D9" i="48"/>
  <c r="B27" i="48" s="1"/>
  <c r="G10" i="47"/>
  <c r="G11" i="47"/>
  <c r="G12" i="47"/>
  <c r="G13" i="47"/>
  <c r="G14" i="47"/>
  <c r="C29" i="47" s="1"/>
  <c r="G15" i="47"/>
  <c r="G16" i="47"/>
  <c r="C31" i="47" s="1"/>
  <c r="G17" i="47"/>
  <c r="G18" i="47"/>
  <c r="G19" i="47"/>
  <c r="C28" i="47" s="1"/>
  <c r="G9" i="47"/>
  <c r="D10" i="47"/>
  <c r="D11" i="47"/>
  <c r="D12" i="47"/>
  <c r="D13" i="47"/>
  <c r="B30" i="47" s="1"/>
  <c r="D14" i="47"/>
  <c r="B29" i="47" s="1"/>
  <c r="D15" i="47"/>
  <c r="D16" i="47"/>
  <c r="B31" i="47" s="1"/>
  <c r="D17" i="47"/>
  <c r="B33" i="47" s="1"/>
  <c r="D18" i="47"/>
  <c r="B32" i="47" s="1"/>
  <c r="D19" i="47"/>
  <c r="B28" i="47" s="1"/>
  <c r="D9" i="47"/>
  <c r="B38" i="47" l="1"/>
  <c r="B37" i="47"/>
  <c r="B36" i="47"/>
  <c r="B35" i="47"/>
  <c r="B34" i="47"/>
  <c r="F20" i="47"/>
  <c r="E20" i="47"/>
  <c r="C20" i="47"/>
  <c r="I19" i="47"/>
  <c r="H19" i="47"/>
  <c r="I18" i="47"/>
  <c r="H18" i="47"/>
  <c r="I17" i="47"/>
  <c r="H17" i="47"/>
  <c r="I16" i="47"/>
  <c r="H16" i="47"/>
  <c r="I15" i="47"/>
  <c r="H15" i="47"/>
  <c r="I14" i="47"/>
  <c r="H14" i="47"/>
  <c r="I13" i="47"/>
  <c r="H13" i="47"/>
  <c r="I12" i="47"/>
  <c r="H12" i="47"/>
  <c r="I11" i="47"/>
  <c r="H11" i="47"/>
  <c r="I10" i="47"/>
  <c r="I9" i="47"/>
  <c r="J9" i="47" s="1"/>
  <c r="B39" i="47" l="1"/>
  <c r="G20" i="47"/>
  <c r="J19" i="47"/>
  <c r="J18" i="47"/>
  <c r="J17" i="47"/>
  <c r="J16" i="47"/>
  <c r="J10" i="47"/>
  <c r="I20" i="47"/>
  <c r="D20" i="47"/>
  <c r="J13" i="47"/>
  <c r="H20" i="47"/>
  <c r="J11" i="47"/>
  <c r="J12" i="47"/>
  <c r="J14" i="47"/>
  <c r="J15" i="47"/>
  <c r="J20" i="47" l="1"/>
  <c r="E23" i="48"/>
  <c r="F23" i="48"/>
  <c r="B23" i="48"/>
  <c r="C9" i="5"/>
  <c r="C36" i="47" l="1"/>
  <c r="C35" i="47"/>
  <c r="C34" i="47"/>
  <c r="C30" i="47"/>
  <c r="C37" i="47"/>
  <c r="C33" i="47"/>
  <c r="C32" i="47"/>
  <c r="C38" i="47"/>
  <c r="C39" i="47" l="1"/>
  <c r="G23" i="48"/>
  <c r="D23" i="48"/>
  <c r="B35" i="48"/>
  <c r="H9" i="48"/>
  <c r="I9" i="48"/>
  <c r="C28" i="48"/>
  <c r="H10" i="48"/>
  <c r="I10" i="48"/>
  <c r="B29" i="48"/>
  <c r="C29" i="48"/>
  <c r="H11" i="48"/>
  <c r="I11" i="48"/>
  <c r="B30" i="48"/>
  <c r="C30" i="48"/>
  <c r="H12" i="48"/>
  <c r="I12" i="48"/>
  <c r="B31" i="48"/>
  <c r="C31" i="48"/>
  <c r="H13" i="48"/>
  <c r="I13" i="48"/>
  <c r="B32" i="48"/>
  <c r="C32" i="48"/>
  <c r="H14" i="48"/>
  <c r="I14" i="48"/>
  <c r="B33" i="48"/>
  <c r="C33" i="48"/>
  <c r="H15" i="48"/>
  <c r="I15" i="48"/>
  <c r="B34" i="48"/>
  <c r="C34" i="48"/>
  <c r="H16" i="48"/>
  <c r="I16" i="48"/>
  <c r="C35" i="48"/>
  <c r="H17" i="48"/>
  <c r="I17" i="48"/>
  <c r="B36" i="48"/>
  <c r="C36" i="48"/>
  <c r="H18" i="48"/>
  <c r="I18" i="48"/>
  <c r="C37" i="48"/>
  <c r="H19" i="48"/>
  <c r="I19" i="48"/>
  <c r="B38" i="48"/>
  <c r="C38" i="48"/>
  <c r="H20" i="48"/>
  <c r="I20" i="48"/>
  <c r="B39" i="48"/>
  <c r="C39" i="48"/>
  <c r="H21" i="48"/>
  <c r="I21" i="48"/>
  <c r="B40" i="48"/>
  <c r="C40" i="48"/>
  <c r="H22" i="48"/>
  <c r="I22" i="48"/>
  <c r="H27" i="48" l="1"/>
  <c r="I27" i="48"/>
  <c r="I28" i="48"/>
  <c r="I29" i="48"/>
  <c r="H28" i="48"/>
  <c r="H29" i="48"/>
  <c r="C41" i="48"/>
  <c r="J17" i="48"/>
  <c r="J18" i="48"/>
  <c r="J22" i="48"/>
  <c r="J21" i="48"/>
  <c r="J20" i="48"/>
  <c r="J19" i="48"/>
  <c r="J16" i="48"/>
  <c r="J15" i="48"/>
  <c r="J14" i="48"/>
  <c r="J13" i="48"/>
  <c r="J12" i="48"/>
  <c r="J11" i="48"/>
  <c r="J10" i="48"/>
  <c r="H23" i="48"/>
  <c r="J9" i="48"/>
  <c r="I23" i="48"/>
  <c r="B37" i="48"/>
  <c r="B41" i="48" s="1"/>
  <c r="H30" i="48" l="1"/>
  <c r="I30" i="48"/>
  <c r="J23" i="48"/>
  <c r="F16" i="12" l="1"/>
  <c r="E16" i="12"/>
  <c r="I15" i="12"/>
  <c r="H15" i="12"/>
  <c r="G15" i="12"/>
  <c r="D15" i="12"/>
  <c r="I14" i="12"/>
  <c r="H14" i="12"/>
  <c r="G14" i="12"/>
  <c r="D14" i="12"/>
  <c r="I13" i="12"/>
  <c r="H13" i="12"/>
  <c r="G13" i="12"/>
  <c r="D13" i="12"/>
  <c r="I12" i="12"/>
  <c r="H12" i="12"/>
  <c r="G12" i="12"/>
  <c r="D12" i="12"/>
  <c r="I11" i="12"/>
  <c r="H11" i="12"/>
  <c r="G11" i="12"/>
  <c r="D11" i="12"/>
  <c r="I10" i="12"/>
  <c r="H10" i="12"/>
  <c r="G10" i="12"/>
  <c r="D10" i="12"/>
  <c r="I9" i="12"/>
  <c r="H9" i="12"/>
  <c r="G9" i="12"/>
  <c r="D9" i="12"/>
  <c r="F30" i="13"/>
  <c r="E30" i="13"/>
  <c r="C30" i="13"/>
  <c r="B30" i="13"/>
  <c r="I29" i="13"/>
  <c r="H29" i="13"/>
  <c r="G29" i="13"/>
  <c r="D29" i="13"/>
  <c r="I28" i="13"/>
  <c r="H28" i="13"/>
  <c r="G28" i="13"/>
  <c r="D28" i="13"/>
  <c r="I27" i="13"/>
  <c r="H27" i="13"/>
  <c r="G27" i="13"/>
  <c r="D27" i="13"/>
  <c r="I26" i="13"/>
  <c r="H26" i="13"/>
  <c r="G26" i="13"/>
  <c r="D26" i="13"/>
  <c r="I25" i="13"/>
  <c r="H25" i="13"/>
  <c r="G25" i="13"/>
  <c r="D25" i="13"/>
  <c r="I24" i="13"/>
  <c r="H24" i="13"/>
  <c r="G24" i="13"/>
  <c r="D24" i="13"/>
  <c r="I23" i="13"/>
  <c r="H23" i="13"/>
  <c r="G23" i="13"/>
  <c r="D23" i="13"/>
  <c r="I22" i="13"/>
  <c r="H22" i="13"/>
  <c r="G22" i="13"/>
  <c r="D22" i="13"/>
  <c r="I21" i="13"/>
  <c r="H21" i="13"/>
  <c r="G21" i="13"/>
  <c r="D21" i="13"/>
  <c r="I20" i="13"/>
  <c r="H20" i="13"/>
  <c r="G20" i="13"/>
  <c r="D20" i="13"/>
  <c r="I19" i="13"/>
  <c r="H19" i="13"/>
  <c r="G19" i="13"/>
  <c r="D19" i="13"/>
  <c r="I18" i="13"/>
  <c r="H18" i="13"/>
  <c r="G18" i="13"/>
  <c r="D18" i="13"/>
  <c r="I17" i="13"/>
  <c r="H17" i="13"/>
  <c r="J17" i="13" s="1"/>
  <c r="G17" i="13"/>
  <c r="D17" i="13"/>
  <c r="I16" i="13"/>
  <c r="H16" i="13"/>
  <c r="G16" i="13"/>
  <c r="D16" i="13"/>
  <c r="I15" i="13"/>
  <c r="H15" i="13"/>
  <c r="G15" i="13"/>
  <c r="D15" i="13"/>
  <c r="I14" i="13"/>
  <c r="H14" i="13"/>
  <c r="G14" i="13"/>
  <c r="D14" i="13"/>
  <c r="I13" i="13"/>
  <c r="H13" i="13"/>
  <c r="G13" i="13"/>
  <c r="D13" i="13"/>
  <c r="I12" i="13"/>
  <c r="H12" i="13"/>
  <c r="G12" i="13"/>
  <c r="D12" i="13"/>
  <c r="I11" i="13"/>
  <c r="H11" i="13"/>
  <c r="G11" i="13"/>
  <c r="D11" i="13"/>
  <c r="I10" i="13"/>
  <c r="H10" i="13"/>
  <c r="G10" i="13"/>
  <c r="D10" i="13"/>
  <c r="I9" i="13"/>
  <c r="H9" i="13"/>
  <c r="G9" i="13"/>
  <c r="D9" i="13"/>
  <c r="F19" i="10"/>
  <c r="E19" i="10"/>
  <c r="C19" i="10"/>
  <c r="B19" i="10"/>
  <c r="I18" i="10"/>
  <c r="H18" i="10"/>
  <c r="G18" i="10"/>
  <c r="D18" i="10"/>
  <c r="I17" i="10"/>
  <c r="H17" i="10"/>
  <c r="G17" i="10"/>
  <c r="D17" i="10"/>
  <c r="I16" i="10"/>
  <c r="H16" i="10"/>
  <c r="G16" i="10"/>
  <c r="D16" i="10"/>
  <c r="I15" i="10"/>
  <c r="H15" i="10"/>
  <c r="G15" i="10"/>
  <c r="D15" i="10"/>
  <c r="I14" i="10"/>
  <c r="H14" i="10"/>
  <c r="G14" i="10"/>
  <c r="D14" i="10"/>
  <c r="I13" i="10"/>
  <c r="H13" i="10"/>
  <c r="G13" i="10"/>
  <c r="D13" i="10"/>
  <c r="I12" i="10"/>
  <c r="H12" i="10"/>
  <c r="G12" i="10"/>
  <c r="D12" i="10"/>
  <c r="I11" i="10"/>
  <c r="H11" i="10"/>
  <c r="G11" i="10"/>
  <c r="D11" i="10"/>
  <c r="I10" i="10"/>
  <c r="H10" i="10"/>
  <c r="G10" i="10"/>
  <c r="D10" i="10"/>
  <c r="J19" i="8"/>
  <c r="I19" i="8"/>
  <c r="K19" i="8" s="1"/>
  <c r="H19" i="8"/>
  <c r="E19" i="8"/>
  <c r="J18" i="8"/>
  <c r="I18" i="8"/>
  <c r="H18" i="8"/>
  <c r="E18" i="8"/>
  <c r="J17" i="8"/>
  <c r="I17" i="8"/>
  <c r="H17" i="8"/>
  <c r="E17" i="8"/>
  <c r="J16" i="8"/>
  <c r="I16" i="8"/>
  <c r="H16" i="8"/>
  <c r="E16" i="8"/>
  <c r="J15" i="8"/>
  <c r="I15" i="8"/>
  <c r="K15" i="8" s="1"/>
  <c r="H15" i="8"/>
  <c r="E15" i="8"/>
  <c r="G14" i="8"/>
  <c r="F14" i="8"/>
  <c r="D14" i="8"/>
  <c r="J13" i="8"/>
  <c r="I13" i="8"/>
  <c r="H13" i="8"/>
  <c r="E13" i="8"/>
  <c r="J12" i="8"/>
  <c r="I12" i="8"/>
  <c r="H12" i="8"/>
  <c r="E12" i="8"/>
  <c r="J11" i="8"/>
  <c r="I11" i="8"/>
  <c r="H11" i="8"/>
  <c r="E11" i="8"/>
  <c r="J10" i="8"/>
  <c r="I10" i="8"/>
  <c r="H10" i="8"/>
  <c r="E10" i="8"/>
  <c r="G9" i="8"/>
  <c r="F9" i="8"/>
  <c r="D9" i="8"/>
  <c r="F18" i="9"/>
  <c r="E18" i="9"/>
  <c r="C18" i="9"/>
  <c r="I17" i="9"/>
  <c r="H17" i="9"/>
  <c r="G17" i="9"/>
  <c r="D17" i="9"/>
  <c r="I16" i="9"/>
  <c r="H16" i="9"/>
  <c r="G16" i="9"/>
  <c r="D16" i="9"/>
  <c r="I15" i="9"/>
  <c r="H15" i="9"/>
  <c r="G15" i="9"/>
  <c r="D15" i="9"/>
  <c r="I14" i="9"/>
  <c r="H14" i="9"/>
  <c r="G14" i="9"/>
  <c r="D14" i="9"/>
  <c r="I13" i="9"/>
  <c r="H13" i="9"/>
  <c r="G13" i="9"/>
  <c r="D13" i="9"/>
  <c r="I12" i="9"/>
  <c r="H12" i="9"/>
  <c r="G12" i="9"/>
  <c r="D12" i="9"/>
  <c r="I11" i="9"/>
  <c r="H11" i="9"/>
  <c r="G11" i="9"/>
  <c r="D11" i="9"/>
  <c r="I10" i="9"/>
  <c r="H10" i="9"/>
  <c r="G10" i="9"/>
  <c r="D10" i="9"/>
  <c r="I9" i="9"/>
  <c r="H9" i="9"/>
  <c r="G9" i="9"/>
  <c r="D9" i="9"/>
  <c r="J42" i="5"/>
  <c r="I42" i="5"/>
  <c r="H42" i="5"/>
  <c r="E42" i="5"/>
  <c r="J40" i="5"/>
  <c r="I40" i="5"/>
  <c r="H40" i="5"/>
  <c r="E40" i="5"/>
  <c r="J39" i="5"/>
  <c r="I39" i="5"/>
  <c r="H39" i="5"/>
  <c r="E39" i="5"/>
  <c r="J38" i="5"/>
  <c r="I38" i="5"/>
  <c r="H38" i="5"/>
  <c r="E38" i="5"/>
  <c r="G37" i="5"/>
  <c r="F37" i="5"/>
  <c r="D37" i="5"/>
  <c r="C37" i="5"/>
  <c r="J36" i="5"/>
  <c r="I36" i="5"/>
  <c r="H36" i="5"/>
  <c r="E36" i="5"/>
  <c r="J35" i="5"/>
  <c r="I35" i="5"/>
  <c r="H35" i="5"/>
  <c r="E35" i="5"/>
  <c r="J34" i="5"/>
  <c r="I34" i="5"/>
  <c r="H34" i="5"/>
  <c r="E34" i="5"/>
  <c r="G33" i="5"/>
  <c r="F33" i="5"/>
  <c r="D33" i="5"/>
  <c r="C33" i="5"/>
  <c r="J32" i="5"/>
  <c r="I32" i="5"/>
  <c r="H32" i="5"/>
  <c r="E32" i="5"/>
  <c r="J31" i="5"/>
  <c r="I31" i="5"/>
  <c r="H31" i="5"/>
  <c r="E31" i="5"/>
  <c r="J30" i="5"/>
  <c r="I30" i="5"/>
  <c r="H30" i="5"/>
  <c r="E30" i="5"/>
  <c r="G29" i="5"/>
  <c r="F29" i="5"/>
  <c r="D29" i="5"/>
  <c r="C29" i="5"/>
  <c r="J28" i="5"/>
  <c r="I28" i="5"/>
  <c r="H28" i="5"/>
  <c r="E28" i="5"/>
  <c r="J27" i="5"/>
  <c r="I27" i="5"/>
  <c r="H27" i="5"/>
  <c r="E27" i="5"/>
  <c r="J26" i="5"/>
  <c r="I26" i="5"/>
  <c r="H26" i="5"/>
  <c r="E26" i="5"/>
  <c r="G25" i="5"/>
  <c r="F25" i="5"/>
  <c r="D25" i="5"/>
  <c r="C25" i="5"/>
  <c r="J24" i="5"/>
  <c r="I24" i="5"/>
  <c r="H24" i="5"/>
  <c r="E24" i="5"/>
  <c r="J23" i="5"/>
  <c r="I23" i="5"/>
  <c r="H23" i="5"/>
  <c r="E23" i="5"/>
  <c r="J22" i="5"/>
  <c r="I22" i="5"/>
  <c r="H22" i="5"/>
  <c r="E22" i="5"/>
  <c r="G21" i="5"/>
  <c r="F21" i="5"/>
  <c r="D21" i="5"/>
  <c r="C21" i="5"/>
  <c r="J20" i="5"/>
  <c r="I20" i="5"/>
  <c r="H20" i="5"/>
  <c r="E20" i="5"/>
  <c r="J19" i="5"/>
  <c r="I19" i="5"/>
  <c r="H19" i="5"/>
  <c r="E19" i="5"/>
  <c r="J18" i="5"/>
  <c r="I18" i="5"/>
  <c r="H18" i="5"/>
  <c r="E18" i="5"/>
  <c r="G17" i="5"/>
  <c r="F17" i="5"/>
  <c r="D17" i="5"/>
  <c r="C17" i="5"/>
  <c r="J16" i="5"/>
  <c r="I16" i="5"/>
  <c r="H16" i="5"/>
  <c r="E16" i="5"/>
  <c r="J15" i="5"/>
  <c r="I15" i="5"/>
  <c r="H15" i="5"/>
  <c r="E15" i="5"/>
  <c r="J14" i="5"/>
  <c r="I14" i="5"/>
  <c r="H14" i="5"/>
  <c r="E14" i="5"/>
  <c r="G13" i="5"/>
  <c r="F13" i="5"/>
  <c r="D13" i="5"/>
  <c r="C13" i="5"/>
  <c r="C41" i="5" s="1"/>
  <c r="J12" i="5"/>
  <c r="I12" i="5"/>
  <c r="H12" i="5"/>
  <c r="E12" i="5"/>
  <c r="J11" i="5"/>
  <c r="I11" i="5"/>
  <c r="H11" i="5"/>
  <c r="E11" i="5"/>
  <c r="J10" i="5"/>
  <c r="I10" i="5"/>
  <c r="H10" i="5"/>
  <c r="E10" i="5"/>
  <c r="G9" i="5"/>
  <c r="F9" i="5"/>
  <c r="I9" i="5" s="1"/>
  <c r="D9" i="5"/>
  <c r="I18" i="6"/>
  <c r="H18" i="6"/>
  <c r="G18" i="6"/>
  <c r="D18" i="6"/>
  <c r="I16" i="6"/>
  <c r="H16" i="6"/>
  <c r="G16" i="6"/>
  <c r="D16" i="6"/>
  <c r="I15" i="6"/>
  <c r="H15" i="6"/>
  <c r="G15" i="6"/>
  <c r="D15" i="6"/>
  <c r="I14" i="6"/>
  <c r="H14" i="6"/>
  <c r="G14" i="6"/>
  <c r="I13" i="6"/>
  <c r="H13" i="6"/>
  <c r="G13" i="6"/>
  <c r="D13" i="6"/>
  <c r="I12" i="6"/>
  <c r="H12" i="6"/>
  <c r="G12" i="6"/>
  <c r="D12" i="6"/>
  <c r="I11" i="6"/>
  <c r="H11" i="6"/>
  <c r="G11" i="6"/>
  <c r="D11" i="6"/>
  <c r="I10" i="6"/>
  <c r="H10" i="6"/>
  <c r="G10" i="6"/>
  <c r="D10" i="6"/>
  <c r="I9" i="6"/>
  <c r="H9" i="6"/>
  <c r="G9" i="6"/>
  <c r="D9" i="6"/>
  <c r="F25" i="11"/>
  <c r="E25" i="11"/>
  <c r="C25" i="11"/>
  <c r="B25" i="11"/>
  <c r="I24" i="11"/>
  <c r="H24" i="11"/>
  <c r="G24" i="11"/>
  <c r="D24" i="11"/>
  <c r="I23" i="11"/>
  <c r="H23" i="11"/>
  <c r="G23" i="11"/>
  <c r="D23" i="11"/>
  <c r="I22" i="11"/>
  <c r="H22" i="11"/>
  <c r="G22" i="11"/>
  <c r="D22" i="11"/>
  <c r="I21" i="11"/>
  <c r="H21" i="11"/>
  <c r="G21" i="11"/>
  <c r="D21" i="11"/>
  <c r="I20" i="11"/>
  <c r="H20" i="11"/>
  <c r="G20" i="11"/>
  <c r="D20" i="11"/>
  <c r="I19" i="11"/>
  <c r="H19" i="11"/>
  <c r="G19" i="11"/>
  <c r="D19" i="11"/>
  <c r="I18" i="11"/>
  <c r="H18" i="11"/>
  <c r="G18" i="11"/>
  <c r="D18" i="11"/>
  <c r="I17" i="11"/>
  <c r="H17" i="11"/>
  <c r="G17" i="11"/>
  <c r="D17" i="11"/>
  <c r="I16" i="11"/>
  <c r="H16" i="11"/>
  <c r="G16" i="11"/>
  <c r="D16" i="11"/>
  <c r="I15" i="11"/>
  <c r="H15" i="11"/>
  <c r="G15" i="11"/>
  <c r="D15" i="11"/>
  <c r="I14" i="11"/>
  <c r="H14" i="11"/>
  <c r="G14" i="11"/>
  <c r="D14" i="11"/>
  <c r="I13" i="11"/>
  <c r="H13" i="11"/>
  <c r="G13" i="11"/>
  <c r="D13" i="11"/>
  <c r="I12" i="11"/>
  <c r="H12" i="11"/>
  <c r="G12" i="11"/>
  <c r="D12" i="11"/>
  <c r="I11" i="11"/>
  <c r="H11" i="11"/>
  <c r="G11" i="11"/>
  <c r="D11" i="11"/>
  <c r="I10" i="11"/>
  <c r="H10" i="11"/>
  <c r="G10" i="11"/>
  <c r="D10" i="11"/>
  <c r="I9" i="11"/>
  <c r="H9" i="11"/>
  <c r="G9" i="11"/>
  <c r="D9" i="11"/>
  <c r="I15" i="7"/>
  <c r="H15" i="7"/>
  <c r="G15" i="7"/>
  <c r="C28" i="7" s="1"/>
  <c r="D15" i="7"/>
  <c r="B28" i="7" s="1"/>
  <c r="I14" i="7"/>
  <c r="H14" i="7"/>
  <c r="G14" i="7"/>
  <c r="C27" i="7" s="1"/>
  <c r="D14" i="7"/>
  <c r="B27" i="7" s="1"/>
  <c r="I13" i="7"/>
  <c r="H13" i="7"/>
  <c r="G13" i="7"/>
  <c r="C26" i="7" s="1"/>
  <c r="D13" i="7"/>
  <c r="B26" i="7" s="1"/>
  <c r="I12" i="7"/>
  <c r="H12" i="7"/>
  <c r="G12" i="7"/>
  <c r="C25" i="7" s="1"/>
  <c r="I11" i="7"/>
  <c r="H11" i="7"/>
  <c r="G11" i="7"/>
  <c r="C24" i="7" s="1"/>
  <c r="D11" i="7"/>
  <c r="I10" i="7"/>
  <c r="H10" i="7"/>
  <c r="G10" i="7"/>
  <c r="C23" i="7" s="1"/>
  <c r="D10" i="7"/>
  <c r="B23" i="7" s="1"/>
  <c r="I9" i="7"/>
  <c r="H9" i="7"/>
  <c r="G9" i="7"/>
  <c r="D9" i="7"/>
  <c r="B22" i="7" s="1"/>
  <c r="J15" i="13" l="1"/>
  <c r="J19" i="13"/>
  <c r="G41" i="5"/>
  <c r="K17" i="8"/>
  <c r="J11" i="13"/>
  <c r="J13" i="13"/>
  <c r="D17" i="7"/>
  <c r="B24" i="7"/>
  <c r="B30" i="7" s="1"/>
  <c r="D41" i="5"/>
  <c r="F41" i="5"/>
  <c r="E25" i="5"/>
  <c r="E21" i="5"/>
  <c r="E17" i="5"/>
  <c r="E13" i="5"/>
  <c r="G17" i="7"/>
  <c r="H17" i="7"/>
  <c r="I17" i="7"/>
  <c r="J9" i="7"/>
  <c r="J11" i="7"/>
  <c r="J21" i="13"/>
  <c r="J23" i="13"/>
  <c r="H30" i="13"/>
  <c r="J25" i="13"/>
  <c r="J27" i="13"/>
  <c r="J29" i="13"/>
  <c r="H19" i="10"/>
  <c r="H16" i="12"/>
  <c r="F20" i="8"/>
  <c r="J9" i="8"/>
  <c r="K38" i="5"/>
  <c r="K40" i="5"/>
  <c r="K42" i="5"/>
  <c r="K23" i="5"/>
  <c r="K39" i="5"/>
  <c r="J11" i="12"/>
  <c r="J13" i="12"/>
  <c r="J12" i="10"/>
  <c r="J14" i="10"/>
  <c r="J16" i="10"/>
  <c r="J18" i="10"/>
  <c r="J10" i="9"/>
  <c r="J12" i="9"/>
  <c r="J14" i="9"/>
  <c r="J16" i="9"/>
  <c r="D18" i="9"/>
  <c r="J11" i="9"/>
  <c r="J13" i="9"/>
  <c r="J15" i="9"/>
  <c r="J17" i="9"/>
  <c r="E9" i="5"/>
  <c r="J12" i="7"/>
  <c r="E29" i="5"/>
  <c r="E33" i="5"/>
  <c r="J15" i="12"/>
  <c r="H9" i="5"/>
  <c r="E14" i="8"/>
  <c r="D19" i="10"/>
  <c r="D30" i="13"/>
  <c r="K22" i="5"/>
  <c r="K24" i="5"/>
  <c r="H33" i="5"/>
  <c r="H37" i="5"/>
  <c r="D20" i="8"/>
  <c r="H9" i="8"/>
  <c r="H14" i="8"/>
  <c r="G19" i="10"/>
  <c r="G30" i="13"/>
  <c r="G25" i="11"/>
  <c r="H13" i="5"/>
  <c r="H17" i="5"/>
  <c r="H21" i="5"/>
  <c r="G18" i="9"/>
  <c r="J14" i="8"/>
  <c r="I19" i="10"/>
  <c r="I30" i="13"/>
  <c r="I16" i="12"/>
  <c r="H25" i="5"/>
  <c r="H18" i="9"/>
  <c r="I25" i="11"/>
  <c r="H29" i="5"/>
  <c r="I18" i="9"/>
  <c r="G16" i="12"/>
  <c r="D17" i="6"/>
  <c r="H17" i="6"/>
  <c r="E9" i="8"/>
  <c r="I25" i="5"/>
  <c r="E37" i="5"/>
  <c r="I9" i="8"/>
  <c r="K16" i="8"/>
  <c r="K18" i="8"/>
  <c r="J11" i="10"/>
  <c r="J13" i="10"/>
  <c r="J15" i="10"/>
  <c r="J17" i="10"/>
  <c r="J10" i="13"/>
  <c r="J12" i="13"/>
  <c r="J14" i="13"/>
  <c r="J16" i="13"/>
  <c r="J18" i="13"/>
  <c r="J20" i="13"/>
  <c r="J22" i="13"/>
  <c r="J24" i="13"/>
  <c r="J26" i="13"/>
  <c r="J28" i="13"/>
  <c r="J10" i="12"/>
  <c r="J12" i="12"/>
  <c r="J14" i="12"/>
  <c r="I29" i="5"/>
  <c r="D16" i="12"/>
  <c r="I17" i="6"/>
  <c r="I13" i="5"/>
  <c r="J21" i="5"/>
  <c r="K30" i="5"/>
  <c r="K31" i="5"/>
  <c r="K32" i="5"/>
  <c r="I37" i="5"/>
  <c r="G17" i="6"/>
  <c r="J14" i="6"/>
  <c r="J15" i="6"/>
  <c r="J16" i="6"/>
  <c r="J18" i="6"/>
  <c r="K10" i="5"/>
  <c r="K11" i="5"/>
  <c r="K12" i="5"/>
  <c r="I33" i="5"/>
  <c r="K14" i="5"/>
  <c r="K15" i="5"/>
  <c r="K16" i="5"/>
  <c r="J10" i="11"/>
  <c r="J14" i="11"/>
  <c r="J18" i="11"/>
  <c r="J22" i="11"/>
  <c r="I17" i="5"/>
  <c r="K26" i="5"/>
  <c r="K27" i="5"/>
  <c r="K28" i="5"/>
  <c r="K34" i="5"/>
  <c r="K35" i="5"/>
  <c r="K36" i="5"/>
  <c r="C20" i="8"/>
  <c r="K11" i="8"/>
  <c r="K12" i="8"/>
  <c r="K13" i="8"/>
  <c r="J14" i="7"/>
  <c r="J15" i="7"/>
  <c r="J9" i="11"/>
  <c r="J11" i="11"/>
  <c r="J12" i="11"/>
  <c r="J15" i="11"/>
  <c r="J16" i="11"/>
  <c r="J17" i="11"/>
  <c r="J19" i="11"/>
  <c r="J20" i="11"/>
  <c r="J23" i="11"/>
  <c r="J24" i="11"/>
  <c r="J9" i="6"/>
  <c r="J10" i="6"/>
  <c r="J11" i="6"/>
  <c r="J12" i="6"/>
  <c r="J13" i="6"/>
  <c r="J9" i="5"/>
  <c r="J13" i="5"/>
  <c r="J17" i="5"/>
  <c r="K18" i="5"/>
  <c r="K19" i="5"/>
  <c r="K20" i="5"/>
  <c r="I21" i="5"/>
  <c r="J25" i="5"/>
  <c r="J29" i="5"/>
  <c r="J33" i="5"/>
  <c r="J37" i="5"/>
  <c r="G20" i="8"/>
  <c r="I14" i="8"/>
  <c r="J10" i="7"/>
  <c r="D25" i="11"/>
  <c r="H25" i="11"/>
  <c r="J13" i="11"/>
  <c r="J21" i="11"/>
  <c r="J9" i="9"/>
  <c r="K10" i="8"/>
  <c r="J10" i="10"/>
  <c r="J9" i="13"/>
  <c r="J9" i="12"/>
  <c r="C22" i="7"/>
  <c r="C30" i="7" s="1"/>
  <c r="J13" i="7"/>
  <c r="K25" i="5" l="1"/>
  <c r="I41" i="5"/>
  <c r="H41" i="5"/>
  <c r="E41" i="5"/>
  <c r="K9" i="5"/>
  <c r="J41" i="5"/>
  <c r="K33" i="5"/>
  <c r="J17" i="7"/>
  <c r="E30" i="7"/>
  <c r="J20" i="8"/>
  <c r="E20" i="8"/>
  <c r="K29" i="5"/>
  <c r="K13" i="5"/>
  <c r="J18" i="9"/>
  <c r="K14" i="8"/>
  <c r="H20" i="8"/>
  <c r="J19" i="10"/>
  <c r="K21" i="5"/>
  <c r="J16" i="12"/>
  <c r="J30" i="13"/>
  <c r="I20" i="8"/>
  <c r="K37" i="5"/>
  <c r="J25" i="11"/>
  <c r="J17" i="6"/>
  <c r="K9" i="8"/>
  <c r="K17" i="5"/>
  <c r="K41" i="5" l="1"/>
  <c r="K20" i="8"/>
</calcChain>
</file>

<file path=xl/sharedStrings.xml><?xml version="1.0" encoding="utf-8"?>
<sst xmlns="http://schemas.openxmlformats.org/spreadsheetml/2006/main" count="1538" uniqueCount="692">
  <si>
    <t>درجة الصعوبة</t>
  </si>
  <si>
    <t>Degree of difficulty</t>
  </si>
  <si>
    <t>Type of difficulty</t>
  </si>
  <si>
    <t>الرؤية</t>
  </si>
  <si>
    <t>لايمكن على الإطلاق</t>
  </si>
  <si>
    <t>Completely Unable</t>
  </si>
  <si>
    <t xml:space="preserve">  كثير من الصعوبة</t>
  </si>
  <si>
    <t>High difficulty</t>
  </si>
  <si>
    <t xml:space="preserve">قليل من الصعوبة  </t>
  </si>
  <si>
    <t>little difficulty</t>
  </si>
  <si>
    <t>Total</t>
  </si>
  <si>
    <t>السمع</t>
  </si>
  <si>
    <t>Hearing</t>
  </si>
  <si>
    <t>النطق</t>
  </si>
  <si>
    <t>أخرى</t>
  </si>
  <si>
    <t>Other</t>
  </si>
  <si>
    <t>مجموع أعداد الصعوبات</t>
  </si>
  <si>
    <t>مجموع أعداد الأفراد</t>
  </si>
  <si>
    <t>نوع الصعوبة</t>
  </si>
  <si>
    <t>Intellectual Disability</t>
  </si>
  <si>
    <t>Visual Disability</t>
  </si>
  <si>
    <t>Hearing Disability</t>
  </si>
  <si>
    <t xml:space="preserve">Multiple Disability          </t>
  </si>
  <si>
    <t>Developmental Disability</t>
  </si>
  <si>
    <t>البلدية</t>
  </si>
  <si>
    <t>Municipality</t>
  </si>
  <si>
    <t>Doha</t>
  </si>
  <si>
    <t>الريان</t>
  </si>
  <si>
    <t>Al Rayyan</t>
  </si>
  <si>
    <t>الوكرة</t>
  </si>
  <si>
    <t>Al Wakra</t>
  </si>
  <si>
    <t>Umm Slal</t>
  </si>
  <si>
    <t>Al Shamal</t>
  </si>
  <si>
    <t>المجموع</t>
  </si>
  <si>
    <t xml:space="preserve"> Total</t>
  </si>
  <si>
    <t>العلاقة بقوة العمل</t>
  </si>
  <si>
    <t>النشيطون اقتصادياً</t>
  </si>
  <si>
    <t>مشتغل</t>
  </si>
  <si>
    <t>Employed</t>
  </si>
  <si>
    <t>Economic Activity</t>
  </si>
  <si>
    <t>متعطل سبق له العمل</t>
  </si>
  <si>
    <t xml:space="preserve"> متعطل لم يسبق له العمل </t>
  </si>
  <si>
    <t>متدرب براتب</t>
  </si>
  <si>
    <t>Paid trainee</t>
  </si>
  <si>
    <t>طالب متفرغ</t>
  </si>
  <si>
    <t>Student</t>
  </si>
  <si>
    <t>متفرغة لأعمال المنزل</t>
  </si>
  <si>
    <t>Homemaker</t>
  </si>
  <si>
    <t>متقاعد</t>
  </si>
  <si>
    <t>Retired</t>
  </si>
  <si>
    <t>عاجز عن العمل</t>
  </si>
  <si>
    <t>Unable to work</t>
  </si>
  <si>
    <t>لايبحث عن عمل</t>
  </si>
  <si>
    <t>Not seeking work</t>
  </si>
  <si>
    <t>الحالة التعليمية</t>
  </si>
  <si>
    <t>Educational Status</t>
  </si>
  <si>
    <t xml:space="preserve">أمى </t>
  </si>
  <si>
    <t>Illiterate</t>
  </si>
  <si>
    <t>يقرأ ويكتب</t>
  </si>
  <si>
    <t>Read &amp; Write</t>
  </si>
  <si>
    <t>محو أمية</t>
  </si>
  <si>
    <t>Literacy</t>
  </si>
  <si>
    <t>ابتدائية</t>
  </si>
  <si>
    <t>Primary</t>
  </si>
  <si>
    <t>إعدادية</t>
  </si>
  <si>
    <t>Preparatory</t>
  </si>
  <si>
    <t>تدريب مهنى</t>
  </si>
  <si>
    <t>Vocational Training</t>
  </si>
  <si>
    <t>ثانوية</t>
  </si>
  <si>
    <t>Secondary</t>
  </si>
  <si>
    <t>دبلوم</t>
  </si>
  <si>
    <t>Diploma</t>
  </si>
  <si>
    <t>جامعى فأعلى</t>
  </si>
  <si>
    <t>University And Above</t>
  </si>
  <si>
    <t>الاختصاصيون</t>
  </si>
  <si>
    <t>Professionals</t>
  </si>
  <si>
    <t>الكتبة</t>
  </si>
  <si>
    <t>Clerks</t>
  </si>
  <si>
    <t>المهن العادية</t>
  </si>
  <si>
    <t>فئات العمر</t>
  </si>
  <si>
    <t>Age groups</t>
  </si>
  <si>
    <t>5 - 9</t>
  </si>
  <si>
    <t xml:space="preserve"> 5 -  9</t>
  </si>
  <si>
    <t>10 - 14</t>
  </si>
  <si>
    <t>15 - 19</t>
  </si>
  <si>
    <t>20 - 24</t>
  </si>
  <si>
    <t>25 - 29</t>
  </si>
  <si>
    <t>30 - 34</t>
  </si>
  <si>
    <t>35 - 39</t>
  </si>
  <si>
    <t>40 - 44</t>
  </si>
  <si>
    <t>45 - 49</t>
  </si>
  <si>
    <t>50 - 54</t>
  </si>
  <si>
    <t>55 - 59</t>
  </si>
  <si>
    <t>60 - 64</t>
  </si>
  <si>
    <t>65 - 69</t>
  </si>
  <si>
    <t>70 - 74</t>
  </si>
  <si>
    <t>75 - 79</t>
  </si>
  <si>
    <t>80 +</t>
  </si>
  <si>
    <t xml:space="preserve">  80 +  </t>
  </si>
  <si>
    <t>القطاع</t>
  </si>
  <si>
    <t>Sector</t>
  </si>
  <si>
    <t>إدارة حكومية</t>
  </si>
  <si>
    <t>Government</t>
  </si>
  <si>
    <t>عام/ مؤسسة حكومية</t>
  </si>
  <si>
    <t>Government Establishment</t>
  </si>
  <si>
    <t>مختلط</t>
  </si>
  <si>
    <t>Mixed</t>
  </si>
  <si>
    <t>خاص</t>
  </si>
  <si>
    <t>Private</t>
  </si>
  <si>
    <t>Diplomatic/International</t>
  </si>
  <si>
    <t>غير ربحى</t>
  </si>
  <si>
    <t>Non profit institutions</t>
  </si>
  <si>
    <t>منزلى</t>
  </si>
  <si>
    <t>Household</t>
  </si>
  <si>
    <t>النشاط الاقتصادي</t>
  </si>
  <si>
    <t>الزراعة  والحراجة وصيد الأسماك</t>
  </si>
  <si>
    <t>Agriculture, forestry and fishing</t>
  </si>
  <si>
    <t>التعدين واستغلال المحاجر</t>
  </si>
  <si>
    <t>Mining and quarrying</t>
  </si>
  <si>
    <t>الصناعة التحويلية</t>
  </si>
  <si>
    <t>Manufacturing</t>
  </si>
  <si>
    <t>إمدادات الكهرباء والغاز والبخار وتكييف الهواء</t>
  </si>
  <si>
    <t>Electricity, gas, steam and air conditioning supply</t>
  </si>
  <si>
    <t>إمدادات المياه وأنشطة الصرف وإدارة النفايات ومعالجتها</t>
  </si>
  <si>
    <t>Water supply; sewerage, waste management and remediation activities</t>
  </si>
  <si>
    <t>التشييد</t>
  </si>
  <si>
    <t>Construction</t>
  </si>
  <si>
    <t>تجارة الجملة والتجزئة؛ إصلاح المركبات ذات المحركات والدراجات النارية</t>
  </si>
  <si>
    <t>Wholesale and retail trade; repair of motor vehicles and motorcycles</t>
  </si>
  <si>
    <t>النقل والتخزين</t>
  </si>
  <si>
    <t>Transportation and storage</t>
  </si>
  <si>
    <t>أنشطة خدمات الإقامة والطعام</t>
  </si>
  <si>
    <t>Accommodation and food service activities</t>
  </si>
  <si>
    <t>المعلومات والاتصالات</t>
  </si>
  <si>
    <t>Information and communication</t>
  </si>
  <si>
    <t>الأنشطة المالية وأنشطة التأمين</t>
  </si>
  <si>
    <t>Financial and insurance activities</t>
  </si>
  <si>
    <t>الأنشطة العقارية</t>
  </si>
  <si>
    <t>Real estate activities</t>
  </si>
  <si>
    <t>الأنشطة المهنية والعلمية والتقنية</t>
  </si>
  <si>
    <t>Professional, scientific and technical activities</t>
  </si>
  <si>
    <t>أنشطة الخدمات الإدارية وخدمات الدعم</t>
  </si>
  <si>
    <t>Administrative and support service activities</t>
  </si>
  <si>
    <t>الإدارة العامة والدفاع؛ والضمان الاجتماعي الإلزامي</t>
  </si>
  <si>
    <t>Public administration and defence; compulsory social security</t>
  </si>
  <si>
    <t>التعليم</t>
  </si>
  <si>
    <t>Education</t>
  </si>
  <si>
    <t>الأنشطة في مجال صحة الإنسان والعمل الاجتماعي</t>
  </si>
  <si>
    <t>Human health and social work activities</t>
  </si>
  <si>
    <t>الفنون والترفيه والتسلية</t>
  </si>
  <si>
    <t>Arts, entertainment and recreation</t>
  </si>
  <si>
    <t>أنشطة الخدمات الأخرى</t>
  </si>
  <si>
    <t>Other service activities</t>
  </si>
  <si>
    <t>أنشطة الأُسَر المعيشية التي تستخدم أفراداً؛ وأنشطة الأُسَر المعيشية في إنتاج سلع وخدمات غير مميَّزة لاستعمالها الخاص</t>
  </si>
  <si>
    <t>Activities of households as employers; undifferentiated goods- and services-producing activities of households for own use</t>
  </si>
  <si>
    <t>أنشطة المنظمات والهيئات غير الخاضعة للولاية القضائية الوطنية</t>
  </si>
  <si>
    <t>Activities of extraterritorial organizations and bodies</t>
  </si>
  <si>
    <t>المركز</t>
  </si>
  <si>
    <t>Center</t>
  </si>
  <si>
    <t xml:space="preserve">مركز الشفلح </t>
  </si>
  <si>
    <t>Shafallah Center</t>
  </si>
  <si>
    <t>مركز الدوحة العالمي لذوي الاحتياجات الخاصة</t>
  </si>
  <si>
    <t xml:space="preserve">مدرسة التمكن الشاملة </t>
  </si>
  <si>
    <t>الجمعية القطرية لتأهيل ذوي الاحتياجات الخاصة</t>
  </si>
  <si>
    <t>الإتحاد القطري لرياضة ذوي الاحتياجات الخاصة</t>
  </si>
  <si>
    <t xml:space="preserve">مركز قطر الاجتماعي والثقافي للمكفوفين </t>
  </si>
  <si>
    <t>قطري</t>
  </si>
  <si>
    <t>Qatari</t>
  </si>
  <si>
    <t>غير قطري</t>
  </si>
  <si>
    <t>نوع الإعاقة</t>
  </si>
  <si>
    <t>Physical Disability</t>
  </si>
  <si>
    <t>Speech &amp; Language Disability</t>
  </si>
  <si>
    <t>Occupation</t>
  </si>
  <si>
    <t>Administrators</t>
  </si>
  <si>
    <t>مصدر بيانات هذا الفصل :</t>
  </si>
  <si>
    <t xml:space="preserve">Sources of Data : </t>
  </si>
  <si>
    <t>المجموع الكلي</t>
  </si>
  <si>
    <t>Grand Total</t>
  </si>
  <si>
    <t>الفهرس</t>
  </si>
  <si>
    <t>Index</t>
  </si>
  <si>
    <t>توزيع الصعوبات حسب الجنسية والجنس ونوع الصعوبة (2010)</t>
  </si>
  <si>
    <t>Disabled working individuals  (15+) by nationality, sex and economic activity (2010)</t>
  </si>
  <si>
    <t xml:space="preserve"> Relation to Workforce</t>
  </si>
  <si>
    <t>Unemployment worked before</t>
  </si>
  <si>
    <t xml:space="preserve"> Unemployment never worked before</t>
  </si>
  <si>
    <t>Economically Active</t>
  </si>
  <si>
    <t>Economically Inactive Activity</t>
  </si>
  <si>
    <t>الأفراد ذوي الصعوبات حسب الجنسية والجنس والبلدية (2010)</t>
  </si>
  <si>
    <t>Individuals with Disabilities by Nationality, Sex, And Municipality (2010)</t>
  </si>
  <si>
    <t>الأفراد ذوي الصعوبات حسب الجنسية والجنس وفئات العمر (2010)</t>
  </si>
  <si>
    <t>Individuals with Disabilities  by Nationality, Sex and Age Groups (2010)</t>
  </si>
  <si>
    <t>Difficulties by Nationality, Sex and Type of Difficulty (2010)</t>
  </si>
  <si>
    <t>توزيع الصعوبات حسب الجنسية والجنس ونوع الصعوبة ودرجة الصعوبة  (2010)</t>
  </si>
  <si>
    <t>Difficulties by Nationality, Sex, Degree and type of Difficulty  (2010)</t>
  </si>
  <si>
    <t>الأفراد ذوي الصعوبات ( 10 سنوات فأكثر )   حسب الجنسية والجنس والحالة التعليمية (2010)</t>
  </si>
  <si>
    <t>Individuals with Disabilities (10 years and above) by Nationality, Sex, and Educational Status (2010)</t>
  </si>
  <si>
    <t>الأفراد ذوي الصعوبات (15 سنة فأكثر) حسب الجنسية والجنس والعلاقة بقوة العمل (2010)</t>
  </si>
  <si>
    <t>Individuals with Disabilities (15 years and above) by Nationality, Sex and Relation to Workforce (2010)</t>
  </si>
  <si>
    <t>Working Individuals with Disabilities (15 years and above) by Nationality, Sex and Occupationn (2010)</t>
  </si>
  <si>
    <t>الأفراد ذوي الصعوبات المشتغلون  (15 سنة فأكثر) حسب الجنسية والجنس والمهنة (2010)</t>
  </si>
  <si>
    <t>Working Individuals with Disabilities (15 years and above) by Nationality, Sex and Economic Activityr (2010)</t>
  </si>
  <si>
    <t>الأفراد ذوي الصعوبات المشتغلون  (15 سنة فأكثر) حسب الجنسية والجنس والقطاع (2010)</t>
  </si>
  <si>
    <t>الأفراد ذوي الصعوبات المشتغلون  (15 سنة فأكثر) حسب الجنسية والجنس والنشاط الإقتصادى (2010)</t>
  </si>
  <si>
    <r>
      <t xml:space="preserve">Nationality  </t>
    </r>
    <r>
      <rPr>
        <b/>
        <sz val="12"/>
        <rFont val="Arial"/>
        <family val="2"/>
      </rPr>
      <t>الجنسية</t>
    </r>
    <r>
      <rPr>
        <b/>
        <sz val="10"/>
        <rFont val="Arial"/>
        <family val="2"/>
      </rPr>
      <t xml:space="preserve">  </t>
    </r>
  </si>
  <si>
    <r>
      <t xml:space="preserve">Qatari   </t>
    </r>
    <r>
      <rPr>
        <b/>
        <sz val="12"/>
        <rFont val="Arial"/>
        <family val="2"/>
      </rPr>
      <t>قطري</t>
    </r>
  </si>
  <si>
    <r>
      <t xml:space="preserve">Non- Qatari   </t>
    </r>
    <r>
      <rPr>
        <b/>
        <sz val="12"/>
        <rFont val="Arial"/>
        <family val="2"/>
      </rPr>
      <t xml:space="preserve">غير قطري </t>
    </r>
  </si>
  <si>
    <r>
      <rPr>
        <b/>
        <sz val="12"/>
        <rFont val="Arial"/>
        <family val="2"/>
      </rPr>
      <t>المجموع</t>
    </r>
    <r>
      <rPr>
        <b/>
        <sz val="10"/>
        <rFont val="Arial"/>
        <family val="2"/>
      </rPr>
      <t xml:space="preserve">  Total</t>
    </r>
  </si>
  <si>
    <r>
      <t xml:space="preserve">ذكور 
</t>
    </r>
    <r>
      <rPr>
        <sz val="8"/>
        <rFont val="Arial"/>
        <family val="2"/>
      </rPr>
      <t>Males</t>
    </r>
  </si>
  <si>
    <r>
      <t xml:space="preserve">إناث 
</t>
    </r>
    <r>
      <rPr>
        <sz val="8"/>
        <rFont val="Arial"/>
        <family val="2"/>
      </rPr>
      <t>Females</t>
    </r>
  </si>
  <si>
    <r>
      <t xml:space="preserve">المجموع  </t>
    </r>
    <r>
      <rPr>
        <b/>
        <sz val="8"/>
        <rFont val="Arial"/>
        <family val="2"/>
      </rPr>
      <t>Total</t>
    </r>
  </si>
  <si>
    <t xml:space="preserve"> </t>
  </si>
  <si>
    <t>المهنة</t>
  </si>
  <si>
    <t>Non Qatari</t>
  </si>
  <si>
    <t>ذكور</t>
  </si>
  <si>
    <t xml:space="preserve">إناث </t>
  </si>
  <si>
    <t>Female</t>
  </si>
  <si>
    <t>المشرعون و موظفو الإدارة العليا</t>
  </si>
  <si>
    <t>Legislators, Senior Officials And Managers</t>
  </si>
  <si>
    <t>الفنيون و الاختصاصيون المساعدون</t>
  </si>
  <si>
    <t>Technicians And Associate Proffessionals</t>
  </si>
  <si>
    <t>العاملون في الخدمات و الباعة في المحلات التجارية</t>
  </si>
  <si>
    <t>Service Workers And Shop And Market Sales Workers</t>
  </si>
  <si>
    <t>العمال المهرة في الزراعة و الصيد</t>
  </si>
  <si>
    <t>Skilled Agricultural And Fishery Workers</t>
  </si>
  <si>
    <t>العاملون في الحرف</t>
  </si>
  <si>
    <t>Craft Workers</t>
  </si>
  <si>
    <t>مشتغلو الالات و مجمعوها</t>
  </si>
  <si>
    <t>Plant And Machine operators And Assemblers</t>
  </si>
  <si>
    <t>Elementary Occupations</t>
  </si>
  <si>
    <t xml:space="preserve"> Male</t>
  </si>
  <si>
    <r>
      <t xml:space="preserve">رقم الجدول
</t>
    </r>
    <r>
      <rPr>
        <sz val="10"/>
        <rFont val="Arial"/>
        <family val="2"/>
      </rPr>
      <t>Table No.</t>
    </r>
  </si>
  <si>
    <t>مركز ستيب باي ستيب</t>
  </si>
  <si>
    <t>Step by Step Centre</t>
  </si>
  <si>
    <t>مركز قطر للتوحد</t>
  </si>
  <si>
    <t>Qatar Autism Center</t>
  </si>
  <si>
    <t>مجمع التربية السمعية</t>
  </si>
  <si>
    <t xml:space="preserve">مترجم لغة أشاره </t>
  </si>
  <si>
    <t>مدرب</t>
  </si>
  <si>
    <t>تمريض</t>
  </si>
  <si>
    <t>عامل</t>
  </si>
  <si>
    <t>Special Education Specialist</t>
  </si>
  <si>
    <t>Psychologist</t>
  </si>
  <si>
    <t>Coach</t>
  </si>
  <si>
    <t>Doctors</t>
  </si>
  <si>
    <t>Nurses</t>
  </si>
  <si>
    <t>Qatari   قطري</t>
  </si>
  <si>
    <t xml:space="preserve">Non- Qatari   غير قطري </t>
  </si>
  <si>
    <t>المسجلون في مراكز ذوي الإعاقة حسب المركز ونوع الإعاقة والجنس (غير قطريين) (2011)</t>
  </si>
  <si>
    <t>المسجلون في مراكز ذوي الإعاقة حسب المركز ونوع الإعاقة والجنس (قطريون)(2011)</t>
  </si>
  <si>
    <t>المسجلون في مراكز ذوي الإعاقة حسب المركز ونوع الإعاقة والجنس (المجموع) (2011)</t>
  </si>
  <si>
    <t>المسجلون في مراكز ذوي الإعاقة حسب المركز والفئات العمرية والجنس (قطريون) (2011)</t>
  </si>
  <si>
    <t>المسجلون في مراكز ذوي الإعاقة حسب المركز والفئات العمرية والجنس (غير قطريين) (2011)</t>
  </si>
  <si>
    <t>المسجلون في مراكز ذوي الإعاقة حسب المركز والفئات العمرية والجنس (المجموع) (2011)</t>
  </si>
  <si>
    <t>المشتغلون في مراكز ذوي الإعاقة حسب المركز والجنسية والمهنة والجنس (2011)</t>
  </si>
  <si>
    <t>الأطفال ذوي الإعاقات (0- 14 سنة ) الذين تم ادخالهم الى مستشفى الرميله حسب نوع الاعاقه والجنس ( المرضى الداخليين) (2009 - 2011)</t>
  </si>
  <si>
    <t>الأطفال ذوي الإعاقات (0- 14 سنة ) الذين تلقوا خدمات في مستشفى الرميله حسب نوع الاعاقه والجنس (2009 - 2011)</t>
  </si>
  <si>
    <t>الأطفال ذوي الإعاقات (0- 14 سنة ) الذين تم ادخالهم الى مستشفى الرميله حسب نوع الاعاقه والجنس والجنسيه  ( المرضى الداخليين) (2011)</t>
  </si>
  <si>
    <t>الأطفال ذوي الإعاقات (0- 14 سنة ) الذين تلقوا خدمات في مستشفى الرميله حسب نوع الاعاقه والجنس والجنسيه (2011)</t>
  </si>
  <si>
    <t>الأشخاص ذوي الإعاقات  البالغين (14 سنة فاكثر) المقيمين في مستشفى الرميله حسب نوع الاعاقه والجنس (المرضى الداخليين) (2009 - 2011)</t>
  </si>
  <si>
    <t>الأشخاص ذوي الإعاقات  البالغين (14 سنة فاكثر) الذين تلقوا خدمات في  مستشفى الرميله حسب نوع الاعاقه والجنس  (2009-2011)</t>
  </si>
  <si>
    <t>الأشخاص ذوي الإعاقات  البالغين (14 سنة فاكثر) المقيمين في مستشفى الرميله حسب نوع الاعاقه والجنس والجنسيه  (المرضى الداخليين) (2011)</t>
  </si>
  <si>
    <t>الأشخاص ذوي الإعاقات  البالغين (14 سنة فاكثر)الذين تلقوا خدمات في  مستشفى الرميله حسب نوع الاعاقه والجنس والجنسيه  (2011)</t>
  </si>
  <si>
    <t>الموظفين الذين يقدمون خدمات للأشخاص ذوي الاعاقات في مستشفى الرميله حسب المهنه والجنس (2009 - 2011)</t>
  </si>
  <si>
    <t>الموظفين الذين يقدمون خدمات للأشخاص ذوي الاعاقات في مستشفى الرميله حسب المهنه والجنس والجنسيه (2011)</t>
  </si>
  <si>
    <t>الموظفين الذين يقدمون خدمات للأشخاص ذوي الاعاقات في مستشفى الرميله حسب الاقسام والجنس (2009 - 2011)</t>
  </si>
  <si>
    <t>الموظفين الذين يقدمون خدمات للأشخاص ذوي الاعاقات في مستشفى الرميله حسب الاقسام والجنس والجنسيه (2011)</t>
  </si>
  <si>
    <t>Staff Providing Services for People with Disabilities at Rumeilah Hospital by Department , Sex &amp; Nationality (2011)</t>
  </si>
  <si>
    <t>Staff Providing Services for People with Disabilities at Rumeilah Hospital by Department  and Sex (2009 - 2011)</t>
  </si>
  <si>
    <t>Staff Providing Services for Disabled at  Rumela Hospital by Occupation, Sex &amp; Nationality (2011)</t>
  </si>
  <si>
    <t>Staff Providing Dervices for Disabled at  Rumela Hospital by Occupation and Sex (2009 - 2011)</t>
  </si>
  <si>
    <t xml:space="preserve">Adults (14+ ) with Disabilities Registered at Rumilah Hospital by Type of Disability, Sex and Nationality   y (2011)  </t>
  </si>
  <si>
    <t xml:space="preserve">Adults (14+ ) with Disabilities Admitted at Rumela Hospital by Type of Disability, Sex and Nationality (Inpatient) (2011)   </t>
  </si>
  <si>
    <t>Adults (14+ ) with Disabilities Registered at Rumilah Hospital by Type of Disability and Sex (2009-2011)</t>
  </si>
  <si>
    <t>Adults (14+ ) with Disabilities Admitted at Rumela Hospital by Type of Disability and Sex (Inpatient) (2009 - 2011)</t>
  </si>
  <si>
    <t xml:space="preserve">Children (0-14) with Disabilities Registered at Rumeilah Hospital by Type of Disability, Sex and Nationality    (2011)  </t>
  </si>
  <si>
    <t>Children (0-14) with Disabilities Admitted to Rumeilah Hospital by Type of Disability, Sex and Nationality (Inpatient) (2011)</t>
  </si>
  <si>
    <t>Children (0-14) with Disabilities Registered at Rumeilah Hospital by Type of Disability and Sex (2009 - 2011)</t>
  </si>
  <si>
    <t>Children (0-14)  with Disabilities Admitted to Rumeilah Hospital by Type of Disability and Sex Inpatient) (2009 - 2011)</t>
  </si>
  <si>
    <t>Employees at Disabled Centers by Center, Nationality, Occupation and Sex  (2011)</t>
  </si>
  <si>
    <t>Registered Disabled by Center, Age Group and Sex (Total) (2011)</t>
  </si>
  <si>
    <t>Registered Disabled by Center, Age Group and Sex (Non-Qataris) (2011)</t>
  </si>
  <si>
    <t>Registered Disabled by Center, Age Group and Sex (Qataris) (2011)</t>
  </si>
  <si>
    <t>Registered Disabled by Center, Type of Disability and Sex (total) (2011)</t>
  </si>
  <si>
    <t>Registered Disabled by Center, Type of Disability and Sex (non-Qataris) (2011)</t>
  </si>
  <si>
    <t>Registered Disabled by Center, Type of Disability and Sex (Qataris) (2011)</t>
  </si>
  <si>
    <t>توزيع الصعوبات حسب الجنسية والنوع ونوع الصعوبة</t>
  </si>
  <si>
    <t xml:space="preserve">توزيع الصعوبات حسب الجنسية والنوع ونوع الصعوبة ودرجة الصعوبة </t>
  </si>
  <si>
    <t>التوحد</t>
  </si>
  <si>
    <t>Autism</t>
  </si>
  <si>
    <t xml:space="preserve">مركز اوميغا </t>
  </si>
  <si>
    <t>المسجلون في مراكز ذوي الإعاقة حسب الجنسية والنوع وفئات العمر</t>
  </si>
  <si>
    <t>أقـل من 5 سنوات
Less than 5 years</t>
  </si>
  <si>
    <t>المسجلون في مراكز ذوي الإعاقة حسب الجنسية والنوع ونوع الاعاقة</t>
  </si>
  <si>
    <t>Specialist / Technician Physical Therapy</t>
  </si>
  <si>
    <t>Omega Center</t>
  </si>
  <si>
    <t>65 سنة فأكثر
More than 65 years</t>
  </si>
  <si>
    <t>Workers</t>
  </si>
  <si>
    <t>Down Syndrome</t>
  </si>
  <si>
    <t>المسجلون في مراكز ذوي الإعاقة حسب الجنسية والنوع والمركز</t>
  </si>
  <si>
    <t>المشتغلون في مراكز ذوي الإعاقة حسب الجنسية والنوع والمهنة</t>
  </si>
  <si>
    <t>Qatar Paralympic Committee</t>
  </si>
  <si>
    <t>Qatar Centre of  Social Cultural for the Deaf</t>
  </si>
  <si>
    <t>Qatar Society for Rehabilitation of Special Needs</t>
  </si>
  <si>
    <t>Altamakon School for Comprehensive Education</t>
  </si>
  <si>
    <t>اضطرابات النطق و اللغة
Speech &amp; Language Disability</t>
  </si>
  <si>
    <t>التوحد
Autism</t>
  </si>
  <si>
    <t>أخرى
Other</t>
  </si>
  <si>
    <t>DIFFICULTIES BY NATIONALITY, GENDER AND TYPE OF DIFFICULTY</t>
  </si>
  <si>
    <t xml:space="preserve">DIFFICULTIES BY NATIONALITY, GENDER, DEGREE AND TYPE OF DIFFICULTY  </t>
  </si>
  <si>
    <t>الظعاين</t>
  </si>
  <si>
    <t>Disabilities</t>
  </si>
  <si>
    <t>الدوحة
 Doha</t>
  </si>
  <si>
    <t>الريان
 Al Rayyan</t>
  </si>
  <si>
    <t>الوكرة
 Al Wakra</t>
  </si>
  <si>
    <t>أم صلال
 Umm Slal</t>
  </si>
  <si>
    <t>الخور والذخيرة
 Al Khor &amp; Al Zakhira</t>
  </si>
  <si>
    <t>الظعاين
 Al Dayyan</t>
  </si>
  <si>
    <t>إعاقة حركية</t>
  </si>
  <si>
    <t>إعاقة ذهنية</t>
  </si>
  <si>
    <t>إعاقة بصرية</t>
  </si>
  <si>
    <t>إعاقة سمعية</t>
  </si>
  <si>
    <t>إعاقة متعددة</t>
  </si>
  <si>
    <t>إعاقات نمائية</t>
  </si>
  <si>
    <t>إعاقة سمعية
Hearing Disability</t>
  </si>
  <si>
    <t>إعاقة بصرية
Visual Disability</t>
  </si>
  <si>
    <t>إعاقة ذهنية
Intellectual Disability</t>
  </si>
  <si>
    <t>إعاقة حركية
Physical Disability</t>
  </si>
  <si>
    <t>إعاقات نمائية
Developmental Disability</t>
  </si>
  <si>
    <t xml:space="preserve">إعاقة نفسية واجتماعية </t>
  </si>
  <si>
    <t>الأفراد ذوو الصعوبات حسب الجنسية والنوع والبلدية</t>
  </si>
  <si>
    <t>الأفراد ذوو الصعوبات حسب الجنسية والنوع وفئات العمر</t>
  </si>
  <si>
    <t>الأفراد ذوو الصعوبات ( 10 سنوات فأكثر )   حسب الجنسية والنوع والحالة التعليمية</t>
  </si>
  <si>
    <t>الأفراد ذوو الصعوبات (15 سنة فأكثر) حسب الجنسية والنوع والعلاقة بقوة العمل</t>
  </si>
  <si>
    <t>الأفراد ذوو الصعوبات المشتغلون  (15 سنة فأكثر) حسب الجنسية والنوع والمهنة</t>
  </si>
  <si>
    <t>الأفراد ذوو الصعوبات المشتغلون  (15 سنة فأكثر) حسب الجنسية والنوع والنشاط الاقتصادى</t>
  </si>
  <si>
    <t>أطباء</t>
  </si>
  <si>
    <t>أخصائي نفسي</t>
  </si>
  <si>
    <t>أخصائي اجتماعي</t>
  </si>
  <si>
    <t xml:space="preserve">إداري </t>
  </si>
  <si>
    <t>ذوو الإعاقة</t>
  </si>
  <si>
    <t>اخرى</t>
  </si>
  <si>
    <t>جدول رقم  (179)</t>
  </si>
  <si>
    <t>Table No. (179)</t>
  </si>
  <si>
    <t>جدول رقم  (180)</t>
  </si>
  <si>
    <t>Table No. (180)</t>
  </si>
  <si>
    <t>جدول رقم  (181)</t>
  </si>
  <si>
    <t>Table No. (181)</t>
  </si>
  <si>
    <t>جدول رقم  (182)</t>
  </si>
  <si>
    <t>Table No. (182)</t>
  </si>
  <si>
    <t>جدول رقم  (183)</t>
  </si>
  <si>
    <t>Table No. (183)</t>
  </si>
  <si>
    <t>جدول رقم  (184)</t>
  </si>
  <si>
    <t>Table No. (184)</t>
  </si>
  <si>
    <t>جدول رقم  (185)</t>
  </si>
  <si>
    <t>Table No. (185)</t>
  </si>
  <si>
    <t>جدول رقم  (186)</t>
  </si>
  <si>
    <t>جدول رقم  (187)</t>
  </si>
  <si>
    <t>Table No. (187)</t>
  </si>
  <si>
    <t>جدول رقم  (188)</t>
  </si>
  <si>
    <t>Table No. (188)</t>
  </si>
  <si>
    <t>مركز كيش لذوي الاحتياجات الخاصة</t>
  </si>
  <si>
    <t>مركز تنمية الطفل لذوي الاحتياجات الخاصة</t>
  </si>
  <si>
    <t>مركز نداء لذوي الاحتياجات الخاصة</t>
  </si>
  <si>
    <t>Awsaj Academy</t>
  </si>
  <si>
    <t>جدول رقم  (189)</t>
  </si>
  <si>
    <t>اضطرابات النطق واللغة</t>
  </si>
  <si>
    <t>إعاقة نفسية واجتماعية</t>
  </si>
  <si>
    <t>Psycho-Social Disability</t>
  </si>
  <si>
    <t>جدول رقم  (190)</t>
  </si>
  <si>
    <t>جدول رقم  (191)</t>
  </si>
  <si>
    <t>Table No. (191)</t>
  </si>
  <si>
    <t>جدول رقم  (193)</t>
  </si>
  <si>
    <t>إعاقات كبر السن</t>
  </si>
  <si>
    <t xml:space="preserve">Elderly Disability      </t>
  </si>
  <si>
    <t>جدول رقم  (194)</t>
  </si>
  <si>
    <t>Table No. (194)</t>
  </si>
  <si>
    <t>جدول رقم  (195)</t>
  </si>
  <si>
    <t>Table No. (195)</t>
  </si>
  <si>
    <t>جدول رقم  (196)</t>
  </si>
  <si>
    <t>Table No. (196)</t>
  </si>
  <si>
    <t>جدول رقم  (197)</t>
  </si>
  <si>
    <t>Table No. (197)</t>
  </si>
  <si>
    <t>Physicians</t>
  </si>
  <si>
    <t>أخصائي علاج طبيعي</t>
  </si>
  <si>
    <t>فني علاج طبيعي</t>
  </si>
  <si>
    <t xml:space="preserve">أخصائي علاج وظيفي </t>
  </si>
  <si>
    <t xml:space="preserve">فني علاج وظيفي </t>
  </si>
  <si>
    <t>أخصائي علاج نطق</t>
  </si>
  <si>
    <t>فني علاج نطق</t>
  </si>
  <si>
    <t>أخصائي اطراف صناعية</t>
  </si>
  <si>
    <t>مساعد تربية خاصة</t>
  </si>
  <si>
    <t>ممرض</t>
  </si>
  <si>
    <t>Nurse</t>
  </si>
  <si>
    <t>إداريون</t>
  </si>
  <si>
    <t>مساعدو مرضى</t>
  </si>
  <si>
    <t>عمال</t>
  </si>
  <si>
    <t xml:space="preserve">أخصائي اطراف صناعية </t>
  </si>
  <si>
    <t>الأقسام والوحدات</t>
  </si>
  <si>
    <t>Divisions</t>
  </si>
  <si>
    <t>قسم علاج النطق</t>
  </si>
  <si>
    <t>قسم تأهيل المجتمع</t>
  </si>
  <si>
    <t>قسم تطور الطفل</t>
  </si>
  <si>
    <t>وحدات تأهيل الأطفال الداخليين</t>
  </si>
  <si>
    <t xml:space="preserve"> قسم العلاج الوظيفي</t>
  </si>
  <si>
    <t>قسم العلاج الطبيعي</t>
  </si>
  <si>
    <t>وحدات تأهيل النساء</t>
  </si>
  <si>
    <t>وحدات تأهيل الرجال</t>
  </si>
  <si>
    <t>وحدات تأهيل العجزة</t>
  </si>
  <si>
    <t>Child Development Section</t>
  </si>
  <si>
    <t xml:space="preserve">مركز أونتاريو للتربية الخاصة </t>
  </si>
  <si>
    <t xml:space="preserve"> مركز مايند انستيتيوت للتربية الخاصة</t>
  </si>
  <si>
    <t>Mind Institute for special education</t>
  </si>
  <si>
    <t xml:space="preserve">Qatar Institute for Speech and Hearing </t>
  </si>
  <si>
    <t>Table No. (189)</t>
  </si>
  <si>
    <t>Due to the attention paid by the state towards the disabled, reflected in the services provided through the specialized centers, medical care at Rumaila hospital.</t>
  </si>
  <si>
    <t>Table No. (190)</t>
  </si>
  <si>
    <t xml:space="preserve">           </t>
  </si>
  <si>
    <t xml:space="preserve">                                           </t>
  </si>
  <si>
    <t>Table No. (198)</t>
  </si>
  <si>
    <t>جدول رقم  (198)</t>
  </si>
  <si>
    <t>Table No. (199)</t>
  </si>
  <si>
    <t>جدول رقم  (199)</t>
  </si>
  <si>
    <t>مركز آمال لذوي الاحتياجات الخاصة</t>
  </si>
  <si>
    <t>أكاديمية ريناد للتوحد</t>
  </si>
  <si>
    <t xml:space="preserve">مركز الواحة لذوي الاحتياجات الخاصة </t>
  </si>
  <si>
    <t>Aamal Center for Special Needs</t>
  </si>
  <si>
    <t>Alwaha Center for Special Needs</t>
  </si>
  <si>
    <t>مركز السمع والتوازن</t>
  </si>
  <si>
    <t xml:space="preserve">وحدة جراحة التجميل </t>
  </si>
  <si>
    <t>STAFF PROVIDING SERVICES FOR DISABLED AT  RUMEILAH HOSPITAL &amp; QATAR 
REHABILITATION  INSTITUTE  BY OCCUPATION, GENDER &amp; NATIONALITY</t>
  </si>
  <si>
    <t>0-14</t>
  </si>
  <si>
    <t>15-34</t>
  </si>
  <si>
    <t>35+</t>
  </si>
  <si>
    <t>REGISTERED AT DISABLED CENTERS BY NATIONALITY, GENDER AND CENTER</t>
  </si>
  <si>
    <t>REGISTERED AT DISABLED CENTERS BY NATIONALITY, 
GENDER AND TYPE OF DISABILITY</t>
  </si>
  <si>
    <t xml:space="preserve">متلازمة داون </t>
  </si>
  <si>
    <t>REGISTERED AT DISABLED CENTERS BY AGE GROUP &amp; CENTER</t>
  </si>
  <si>
    <t>Table No. (186)</t>
  </si>
  <si>
    <t>جدول رقم  (200)</t>
  </si>
  <si>
    <t>Table No. (200)</t>
  </si>
  <si>
    <t>جدول رقم  (201)</t>
  </si>
  <si>
    <t>Table No. (201)</t>
  </si>
  <si>
    <t>جدول رقم  (202)</t>
  </si>
  <si>
    <t>Table No. (202)</t>
  </si>
  <si>
    <t>Table No. (203)</t>
  </si>
  <si>
    <t>جدول رقم  (203)</t>
  </si>
  <si>
    <t>دبلوماسي/دولي/إقليمي</t>
  </si>
  <si>
    <t>Type of Disability</t>
  </si>
  <si>
    <t>Patient Assistants</t>
  </si>
  <si>
    <t>قسم الأطراف الصناعية</t>
  </si>
  <si>
    <t>مركز أي كان لذوي الاحتياجات الخاصة</t>
  </si>
  <si>
    <t>مركز الثقة لذوي الاحتياجات الخاصة</t>
  </si>
  <si>
    <t>مركز أي سبيك لذوي الاحتياجات الخاصة</t>
  </si>
  <si>
    <t>مدرسة وروضة الهداية لذوي الاحتياجات الخاصة</t>
  </si>
  <si>
    <t xml:space="preserve">Alhedaya School and  Kindergarten for Special Needs </t>
  </si>
  <si>
    <t>Inspire Therapy Centre</t>
  </si>
  <si>
    <r>
      <t>Planning and Statistics Authority is pleased to present this statistical chapter comprising data related to those registered at the specialized centers for</t>
    </r>
    <r>
      <rPr>
        <sz val="10"/>
        <color indexed="55"/>
        <rFont val="Arial"/>
        <family val="2"/>
      </rPr>
      <t xml:space="preserve"> </t>
    </r>
    <r>
      <rPr>
        <sz val="10"/>
        <rFont val="Arial"/>
        <family val="2"/>
      </rPr>
      <t>disabled</t>
    </r>
    <r>
      <rPr>
        <sz val="10"/>
        <color indexed="55"/>
        <rFont val="Arial"/>
        <family val="2"/>
      </rPr>
      <t>,</t>
    </r>
    <r>
      <rPr>
        <sz val="10"/>
        <rFont val="Arial"/>
        <family val="2"/>
      </rPr>
      <t xml:space="preserve"> classified by type of disability, gender, nationality and age groups. This data will be updated on annual basis reflecting the efforts exerted by the State and other institutions towards this group. In addition, the chapter contains data regarding the staff of these centers classified by occupation,gender and nationality. </t>
    </r>
  </si>
  <si>
    <t>1- The Ministry of Education and Higher Education (Private Centers' frame).</t>
  </si>
  <si>
    <t xml:space="preserve">  4- الإتحاد القطري لرياضة ذوي الاحتياجات الخاصة.</t>
  </si>
  <si>
    <t>نظراً لما توليه الدولة من اهتمام لفئة ذوي الإعاقة والمتمثلة في الخدمات المقدمة لهم عن طريق المراكز المتخصصة والعناية الطبية بمستشفى الرميلة.</t>
  </si>
  <si>
    <t>يسر جهاز التخطيط والإحصاء أن يقدم هذا الفصل الإحصائي الذي يتضمن بيانات عن المسجلين في مراكز ذوي الإعاقة حسب نوع الإعاقة والنوع والجنسية والفئات العمرية ، كما سيتم متابعة هذه الإحصاءات بشكل سنوي لتعكس الجهد المقدم من الدولة والهيئات تجاه هذه الفئة. كذلك يحتوي هذا الفصل على بيانات عن المشتغلين في مراكز ذوي الإعاقة حسب المهنة والنوع والجنسية.</t>
  </si>
  <si>
    <t xml:space="preserve">  2- مراكز ذوي الإعاقة في الدولة.</t>
  </si>
  <si>
    <r>
      <t xml:space="preserve">Qataris   </t>
    </r>
    <r>
      <rPr>
        <b/>
        <sz val="11"/>
        <rFont val="Arial"/>
        <family val="2"/>
      </rPr>
      <t>قطريون</t>
    </r>
  </si>
  <si>
    <t>Renad Academy (RA)</t>
  </si>
  <si>
    <t>مركز يداً بيد للارتقاء لذوي الاحتياجات الخاصة</t>
  </si>
  <si>
    <t>مركز الأمل العائلي لذوي الاحتياجات الخاصة</t>
  </si>
  <si>
    <t>(1) منظمة معترف بها دوليا.</t>
  </si>
  <si>
    <t>(1) Organization recognized internationally.</t>
  </si>
  <si>
    <r>
      <t xml:space="preserve">Non-Qataris   </t>
    </r>
    <r>
      <rPr>
        <b/>
        <sz val="11"/>
        <rFont val="Arial"/>
        <family val="2"/>
      </rPr>
      <t>غير قطريين</t>
    </r>
  </si>
  <si>
    <r>
      <rPr>
        <b/>
        <sz val="11"/>
        <rFont val="Arial"/>
        <family val="2"/>
      </rPr>
      <t>المجموع</t>
    </r>
    <r>
      <rPr>
        <b/>
        <sz val="10"/>
        <rFont val="Arial"/>
        <family val="2"/>
      </rPr>
      <t xml:space="preserve">   Total</t>
    </r>
  </si>
  <si>
    <r>
      <t xml:space="preserve">Nationality  </t>
    </r>
    <r>
      <rPr>
        <b/>
        <sz val="12"/>
        <rFont val="Arial"/>
        <family val="2"/>
      </rPr>
      <t>الجنسية</t>
    </r>
  </si>
  <si>
    <t>متلازمة داون
Down Syndrome</t>
  </si>
  <si>
    <t>-5</t>
  </si>
  <si>
    <t>65+</t>
  </si>
  <si>
    <t>أخصائي/ فني علاج طبيعي</t>
  </si>
  <si>
    <t>أخصائي/ فني علاج وظيفي</t>
  </si>
  <si>
    <t>أخصائي/ فني علاج نطق</t>
  </si>
  <si>
    <t>أخصائي / معلم تربية خاصة</t>
  </si>
  <si>
    <t xml:space="preserve">الأفراد ذوو الإعاقات (أقل من 15 سنة) الذين تلقوا خدمات في مستشفى الرميلة 
ومركز قطر لإعادة التأهيل حسب نوع الإعاقة والنوع </t>
  </si>
  <si>
    <t>المسجلون في مراكز ذوي الإعاقة حسب فئات العمر والمركز</t>
  </si>
  <si>
    <t>الأفراد ذوو الصعوبات المشتغلون (15 سنة فأكثر) حسب الجنسية والنوع والقطاع</t>
  </si>
  <si>
    <t xml:space="preserve">   الموظفون الذين يقدمون خدمات للأشخاص ذوي الإعاقات في مستشفى الرميلة 
ومركز قطر لإعادة التأهيل حسب المهنة والنوع والجنسية</t>
  </si>
  <si>
    <t>فني اطراف صناعية</t>
  </si>
  <si>
    <t>أخصائي تربيه خاصة</t>
  </si>
  <si>
    <t>أخصائي نفسية</t>
  </si>
  <si>
    <t xml:space="preserve"> وحدة تأهيل الجلطة الدماغية</t>
  </si>
  <si>
    <t xml:space="preserve"> وحدة الأمراض النفسية</t>
  </si>
  <si>
    <t>وحدة المهارات التمريضية</t>
  </si>
  <si>
    <t>I Can Center for Special Needs</t>
  </si>
  <si>
    <t>مديرو الحالات (منسقي الحالات)</t>
  </si>
  <si>
    <t>Physiotherapist</t>
  </si>
  <si>
    <t>Physiotherapy Technician</t>
  </si>
  <si>
    <t>Prosthetics Specialist</t>
  </si>
  <si>
    <t xml:space="preserve">Special Education Teacher </t>
  </si>
  <si>
    <t>Special Education Assistant</t>
  </si>
  <si>
    <t>Psychiatrist</t>
  </si>
  <si>
    <t>Prosthetics Section</t>
  </si>
  <si>
    <t>Speech therapy Section</t>
  </si>
  <si>
    <t>Community Rehabilitation Section</t>
  </si>
  <si>
    <t>Inpatient Child Rehabilitation Units</t>
  </si>
  <si>
    <t>Occupational therapy Section</t>
  </si>
  <si>
    <t>Physiotherapy Section</t>
  </si>
  <si>
    <t>Women Rehabilitation Sections</t>
  </si>
  <si>
    <t>Men Rehabilitation Sections</t>
  </si>
  <si>
    <t>Elders Rehabilitation Section</t>
  </si>
  <si>
    <t>Plastic Surgery Unit</t>
  </si>
  <si>
    <t>Stroke Rehabilitation Unit</t>
  </si>
  <si>
    <t>Psychiatric Unit</t>
  </si>
  <si>
    <t>Nursing Skills Unit</t>
  </si>
  <si>
    <t>Audiology and Balance Center</t>
  </si>
  <si>
    <t>Qataris   قطريون</t>
  </si>
  <si>
    <t>Non-Qataris   غير قطريين</t>
  </si>
  <si>
    <r>
      <rPr>
        <b/>
        <sz val="10"/>
        <rFont val="Arial"/>
        <family val="2"/>
      </rPr>
      <t>المجموع</t>
    </r>
    <r>
      <rPr>
        <b/>
        <sz val="8"/>
        <rFont val="Arial"/>
        <family val="2"/>
      </rPr>
      <t xml:space="preserve">
Total</t>
    </r>
  </si>
  <si>
    <r>
      <rPr>
        <b/>
        <sz val="10"/>
        <rFont val="Arial"/>
        <family val="2"/>
      </rPr>
      <t>إناث</t>
    </r>
    <r>
      <rPr>
        <b/>
        <sz val="8"/>
        <rFont val="Arial"/>
        <family val="2"/>
      </rPr>
      <t xml:space="preserve">
Females</t>
    </r>
  </si>
  <si>
    <r>
      <rPr>
        <b/>
        <sz val="10"/>
        <rFont val="Arial"/>
        <family val="2"/>
      </rPr>
      <t>ذكور</t>
    </r>
    <r>
      <rPr>
        <b/>
        <sz val="8"/>
        <rFont val="Arial"/>
        <family val="2"/>
      </rPr>
      <t xml:space="preserve">
Males</t>
    </r>
  </si>
  <si>
    <t>Age Group</t>
  </si>
  <si>
    <t>Prosthetics Technician</t>
  </si>
  <si>
    <t>Occupational Therapy Specialist</t>
  </si>
  <si>
    <t>Occupational Therapy Technician</t>
  </si>
  <si>
    <t>Speech Therapy Specialist</t>
  </si>
  <si>
    <t>Speech Therapy Technician</t>
  </si>
  <si>
    <t>Case Managers (case coordinators)</t>
  </si>
  <si>
    <t>Specialist / Technical and Functional Treatment</t>
  </si>
  <si>
    <t>Specialist / Technical Treatment of Pronunciation</t>
  </si>
  <si>
    <t>Social Worker</t>
  </si>
  <si>
    <t>Special Education Specialist / Teacher</t>
  </si>
  <si>
    <t>Sign Language Interpreter</t>
  </si>
  <si>
    <t>Ispeak Center for Special Needs</t>
  </si>
  <si>
    <t>Trust Center for Special Needs</t>
  </si>
  <si>
    <t>Nedaa Center for Special Needs</t>
  </si>
  <si>
    <t>Hand in Hand for Special Needs</t>
  </si>
  <si>
    <t>Ontario Center for Special Education</t>
  </si>
  <si>
    <t>Doha International Center for Special Needs</t>
  </si>
  <si>
    <t>Audio Education Complex</t>
  </si>
  <si>
    <t>Child Development Center for Special Needs</t>
  </si>
  <si>
    <t>Kish Center for Special Needs</t>
  </si>
  <si>
    <t>Qatar Social and Cultural Centre for the Blind</t>
  </si>
  <si>
    <r>
      <t>Best Buddies Qatar</t>
    </r>
    <r>
      <rPr>
        <b/>
        <vertAlign val="superscript"/>
        <sz val="9"/>
        <rFont val="Arial"/>
        <family val="2"/>
      </rPr>
      <t>(1)</t>
    </r>
  </si>
  <si>
    <t>Family Hope Center for Special Needs</t>
  </si>
  <si>
    <t>إعاقة متعددة
Multiple Disability</t>
  </si>
  <si>
    <t>4- Qatar Paralympic Committee.</t>
  </si>
  <si>
    <t>2- State's Disabled Centers.</t>
  </si>
  <si>
    <t>إعاقة نفسية واجتماعية
Psycho-Social Disability</t>
  </si>
  <si>
    <t>أخصائي تربية خاصة</t>
  </si>
  <si>
    <t>المجموع أعداد الصعوبات</t>
  </si>
  <si>
    <t>المجموع أعداد الأفراد</t>
  </si>
  <si>
    <t>المجموع  Total</t>
  </si>
  <si>
    <t>غير النشيطين 
اقتصادياً</t>
  </si>
  <si>
    <t>PEOPLE WITH DIFFICULTIES BY NATIONALITY, GENDER, AND MUNICIPALITY</t>
  </si>
  <si>
    <t>PEOPLE WITH DIFFICULTIES BY NATIONALITY, GENDER
 AND AGE GROUPS</t>
  </si>
  <si>
    <t>Type of Difficulties</t>
  </si>
  <si>
    <t>Total of Persons</t>
  </si>
  <si>
    <t>Total of Difficulties</t>
  </si>
  <si>
    <t>PEOPLE WITH DIFFICULTIES (10 YEARS AND ABOVE) BY NATIONALITY,  
GENDER AND EDUCATIONAL STATUS</t>
  </si>
  <si>
    <t>PEOPLE WITH DIFFICULTIES (15 YEARS AND ABOVE) BY NATIONALITY,
GENDER AND RELATION TO WORKFORCE</t>
  </si>
  <si>
    <t>WORKING PEOPLE WITH DIFFICULTIES (15 YEARS AND ABOVE) BY NATIONALITY,
GENDER AND OCCUPATION</t>
  </si>
  <si>
    <t>WORKING PEOPLE WITH DIFFICULTIES (15 YEARS AND ABOVE) BY NATIONALITY, 
GENDER AND ECONOMIC ACTIVITY</t>
  </si>
  <si>
    <t>WORKING PEOPLE WITH DIFFICULTIES (15 YEARS AND ABOVE) BY NATIONALITY, 
GENDER AND SECTOR</t>
  </si>
  <si>
    <t xml:space="preserve">PEOPLE  WITH DISABILITIES (LESS THAN 15 YEARS) WHO RECEIVED SERVICES
AT RUMEILAH HOSPITAL &amp; QATAR REHABILITATION  INSTITUTE  
BY TYPE OF DISABILITY AND GENDER </t>
  </si>
  <si>
    <t xml:space="preserve">PEOPLE  WITH DISABILITIES (LESS THAN 15 YEARS) WHO RECEIVED SERVICES 
AT RUMEILAH HOSPITAL &amp; QATAR REHABILITATION  INSTITUTE  
BY TYPE OF DISABILITY, GENDER AND NATIONALITY   </t>
  </si>
  <si>
    <t xml:space="preserve">PEOPLE  WITH DISABILITIES (15 YEARS AND ABOVE ) WHO RECEIVED SERVICES 
 AT RUMEILAH HOSPITAL &amp; QATAR REHABILITATION  INSTITUTE 
BY TYPE OF DISABILITY, GENDER AND NATIONALITY   </t>
  </si>
  <si>
    <t>Remembering</t>
  </si>
  <si>
    <t>جدول رقم  (178)</t>
  </si>
  <si>
    <t>Table No. (178)</t>
  </si>
  <si>
    <t>مركزالنور للمكفوفين</t>
  </si>
  <si>
    <t>Al Noor Center for the Blind</t>
  </si>
  <si>
    <t>Hope Qatar Centre for Special NEEDS</t>
  </si>
  <si>
    <t xml:space="preserve"> International Center for Special Needs</t>
  </si>
  <si>
    <t>Scales Center for Special Needs</t>
  </si>
  <si>
    <r>
      <t>بست باديز قطر</t>
    </r>
    <r>
      <rPr>
        <b/>
        <vertAlign val="superscript"/>
        <sz val="11"/>
        <rFont val="Arial"/>
        <family val="2"/>
      </rPr>
      <t>(1)</t>
    </r>
  </si>
  <si>
    <t>المركز القطري الثقافي الاجتماعي للصم</t>
  </si>
  <si>
    <t xml:space="preserve">أكاديمية العوسج </t>
  </si>
  <si>
    <t>مركز أنسبير لذوي الاحتياجات الخاصة</t>
  </si>
  <si>
    <t xml:space="preserve"> مركز سكيلز  لذوي الاحتياجات الخاصة</t>
  </si>
  <si>
    <t>مركز أنترناشيونال  لذوي الاحتياجات الخاصة</t>
  </si>
  <si>
    <t>مركز أمل قطر لذوي الاحتياجات الخاصة</t>
  </si>
  <si>
    <t xml:space="preserve">  3- مستشفى الرميلة ومركز قطر لإعادة التأهيل.</t>
  </si>
  <si>
    <t>3- Rumaila Hospital &amp; Qatar Rehabilitation Institute</t>
  </si>
  <si>
    <t>PEOPLE  WITH DISABILITIES (15 YEARS AND ABOVE ) ADMITTED 
TO RUMEILAH HOSPITAL &amp; QATAR REHABILITATION  INSTITUTE  
BY TYPE OF DISABILITY AND GENDER (INPATIENT)</t>
  </si>
  <si>
    <t xml:space="preserve">STAFF PROVIDING SERVICES FOR DISABLED AT  RUMEILAH HOSPITAL 
&amp; QATAR REHABILITATION  INSTITUTE  BY OCCUPATION AND GENDER 
</t>
  </si>
  <si>
    <t>الموظفون الذين يقدمون خدمات للأشخاص ذوي الإعاقات في مستشفى الرميلة 
ومركز قطر لإعادة التاهيل حسب المهنة والنوع</t>
  </si>
  <si>
    <t xml:space="preserve">الموظفون الذين يقدمون خدمات للأشخاص ذوي الإعاقات في مستشفى الرميلة 
ومركز قطر لإعادة التأهيل حسب الأقسام والنوع </t>
  </si>
  <si>
    <t xml:space="preserve">الأفراد ذوو الإعاقات (15 سنة فأكثر) الذين تلقوا خدمات في مستشفى الرميلة 
ومركز قطر لإعادة التأهيل حسب نوع الإعاقة والنوع   </t>
  </si>
  <si>
    <t>2020+B7:O34+X36:Y37</t>
  </si>
  <si>
    <t>* الأعداد المذكورة هي أعداد الأطفال من ذوي الإعاقات الذين تلقوا خدمات في مرافق مستشفى الرميلة  سواء تم إدخالهم للمستشفى أو تحويلهم لتلقي الخدمات.
ملاحظة : الطفل قد يتم تحويله أكثر من مرة خلال العام لتلقي الخدمة ، أو قد يحتاج الخدمة في أكثر من وحدة.</t>
  </si>
  <si>
    <t>* Figures represent the numbers of children with disabilities who received services at the facilities of Rumaila Hospital, whether admitted to hospital or referred for medical services.
Note: A child may be transferred more than once during the year to receive the service, or may need the service in more than one unit.</t>
  </si>
  <si>
    <t>* الأعداد المذكورة هي أعداد الأطفال من ذوي الإعاقات الذين تلقوا خدمات في مرافق مستشفى الرميلة  سواء تم إدخالهم للمستشفى أو تحويلهم لتلقي الخدمات .
ملاحظة : الطفل قد يتم تحويله أكثر من مرة خلال العام لتلقي الخدمة ، أو قد يحتاج الخدمة في أكثر من وحدة.</t>
  </si>
  <si>
    <t>ملاحظة : المريض قد يتم تحويله أكثر من مرة خلال العام لتلقي الخدمة ، أو قد يحتاج الخدمه في أكثر من وحدة.</t>
  </si>
  <si>
    <t>Note: A patient may be transferred more than once during the year to receive the service, or may need the service of more than one unit.</t>
  </si>
  <si>
    <t>ملاحظة : المريض قد يتم تحويله أكثر من مرة خلال العام لتلقي الخدمة ، أو قد يحتاج الخدمه من أكثر من وحدة.</t>
  </si>
  <si>
    <t>* بعض الحالات مسجلة في أكثر من مركز لتلقي الخدمة.</t>
  </si>
  <si>
    <t>* Some cases registered in more than one center to receive service.</t>
  </si>
  <si>
    <t>* بعض المراكز تقدم جلسات فردية للمتقدمين في العمر.</t>
  </si>
  <si>
    <t>* certain centers offer individual sessions for aging individuals.</t>
  </si>
  <si>
    <t>.</t>
  </si>
  <si>
    <r>
      <t>التوحد</t>
    </r>
    <r>
      <rPr>
        <b/>
        <vertAlign val="superscript"/>
        <sz val="11"/>
        <rFont val="Arial"/>
        <family val="2"/>
      </rPr>
      <t>(2)</t>
    </r>
  </si>
  <si>
    <r>
      <t>Autism</t>
    </r>
    <r>
      <rPr>
        <b/>
        <vertAlign val="superscript"/>
        <sz val="10"/>
        <rFont val="Arial"/>
        <family val="2"/>
      </rPr>
      <t>(2)</t>
    </r>
  </si>
  <si>
    <t>(1) بعض الأقسام أغلقت للتوسيع والصيانة.</t>
  </si>
  <si>
    <t>(2) في السنوات السابقة كانت تدرج ضمن الإعاقة الذهنية.</t>
  </si>
  <si>
    <t>(1) Some departments are closed for expansion and maintenance.</t>
  </si>
  <si>
    <t>(2) In previous years she was included in mental disability.</t>
  </si>
  <si>
    <t>0</t>
  </si>
  <si>
    <t>POPULATION, HOUSING &amp; ESTABLISHMENTS CENSUS, DECEMBER 2020</t>
  </si>
  <si>
    <t>التعداد العام للسكان والمساكن والمنشآت، ديسمبر 2020</t>
  </si>
  <si>
    <t>ام صلال</t>
  </si>
  <si>
    <t>Al Khor and Al Thakhira</t>
  </si>
  <si>
    <t>الخور و الذخيرة</t>
  </si>
  <si>
    <t>الشمال</t>
  </si>
  <si>
    <t>Al Daayen</t>
  </si>
  <si>
    <t>Al Sheehaniya</t>
  </si>
  <si>
    <t>الشيحانية</t>
  </si>
  <si>
    <t>الشمال
 Al Shamal</t>
  </si>
  <si>
    <t>الشيحانية
Al Sheehaniya</t>
  </si>
  <si>
    <t>Communication</t>
  </si>
  <si>
    <t>الفهم والتواصل مع الاخرين</t>
  </si>
  <si>
    <t>التذكر والتذكير</t>
  </si>
  <si>
    <t>Seeing</t>
  </si>
  <si>
    <t>Self Care</t>
  </si>
  <si>
    <t>الاعتناء بالنفس</t>
  </si>
  <si>
    <t>Talking</t>
  </si>
  <si>
    <t>Walking and Moving</t>
  </si>
  <si>
    <t>الحركة والتنقل</t>
  </si>
  <si>
    <t>This chapter also includes those with difficulties as per results of 2020 General Population Census.</t>
  </si>
  <si>
    <t>كما يضم هذا الفصل ذوي الصعوبات من نتائج التعداد العام للسكان والمساكن 2020</t>
  </si>
  <si>
    <t>Afaq Primary Private School</t>
  </si>
  <si>
    <r>
      <t xml:space="preserve">ذكور 
</t>
    </r>
    <r>
      <rPr>
        <b/>
        <sz val="8"/>
        <rFont val="Arial"/>
        <family val="2"/>
      </rPr>
      <t>Males</t>
    </r>
  </si>
  <si>
    <r>
      <t xml:space="preserve">إناث 
</t>
    </r>
    <r>
      <rPr>
        <b/>
        <sz val="8"/>
        <rFont val="Arial"/>
        <family val="2"/>
      </rPr>
      <t>Females</t>
    </r>
  </si>
  <si>
    <r>
      <t xml:space="preserve">المجموع  </t>
    </r>
    <r>
      <rPr>
        <b/>
        <sz val="9"/>
        <rFont val="Arial"/>
        <family val="2"/>
      </rPr>
      <t>Total</t>
    </r>
  </si>
  <si>
    <r>
      <rPr>
        <b/>
        <vertAlign val="superscript"/>
        <sz val="12"/>
        <rFont val="Arial"/>
        <family val="2"/>
      </rPr>
      <t xml:space="preserve">(1) </t>
    </r>
    <r>
      <rPr>
        <b/>
        <sz val="10"/>
        <rFont val="Arial"/>
        <family val="2"/>
      </rPr>
      <t>2019</t>
    </r>
  </si>
  <si>
    <t>2019 -2022</t>
  </si>
  <si>
    <t>2019 - 2022</t>
  </si>
  <si>
    <t>2019- 2022</t>
  </si>
  <si>
    <t>مركز قطر للسمع والنطق</t>
  </si>
  <si>
    <t xml:space="preserve">مركز همم لذوي الاحتياجات الخاصة </t>
  </si>
  <si>
    <t xml:space="preserve">مركز مونتسوري لذوي الاحتياجات الخاصة </t>
  </si>
  <si>
    <t>مدرسة فينكس الخاصة</t>
  </si>
  <si>
    <t>The Phoenix Private School</t>
  </si>
  <si>
    <t xml:space="preserve">مركز قطر للنطق والسمع </t>
  </si>
  <si>
    <t>Montessori Center for Special Needs</t>
  </si>
  <si>
    <t>Hemmam Center for Special Needs Education</t>
  </si>
  <si>
    <t>Table No. (204)</t>
  </si>
  <si>
    <t>جدول رقم  (204)</t>
  </si>
  <si>
    <t>Table No.(193)</t>
  </si>
  <si>
    <t>2020/2021</t>
  </si>
  <si>
    <t xml:space="preserve">                         الجنسية والنوع 
المرحلة التعليمية</t>
  </si>
  <si>
    <r>
      <t xml:space="preserve">قطريون </t>
    </r>
    <r>
      <rPr>
        <b/>
        <sz val="8"/>
        <rFont val="Arial"/>
        <family val="2"/>
      </rPr>
      <t>Qataris</t>
    </r>
  </si>
  <si>
    <r>
      <t xml:space="preserve">غيرقطريين </t>
    </r>
    <r>
      <rPr>
        <b/>
        <sz val="8"/>
        <rFont val="Arial"/>
        <family val="2"/>
      </rPr>
      <t>Non- Qataris</t>
    </r>
  </si>
  <si>
    <r>
      <t xml:space="preserve">المجموع </t>
    </r>
    <r>
      <rPr>
        <b/>
        <sz val="8"/>
        <rFont val="Arial"/>
        <family val="2"/>
      </rPr>
      <t>Total</t>
    </r>
  </si>
  <si>
    <r>
      <t xml:space="preserve">المجموع
العام
</t>
    </r>
    <r>
      <rPr>
        <b/>
        <sz val="8"/>
        <rFont val="Arial"/>
        <family val="2"/>
      </rPr>
      <t>G.Total</t>
    </r>
  </si>
  <si>
    <t xml:space="preserve">                    Nationality &amp; Gender
 Education Level </t>
  </si>
  <si>
    <r>
      <t xml:space="preserve">ذكور
</t>
    </r>
    <r>
      <rPr>
        <b/>
        <sz val="8"/>
        <rFont val="Arial"/>
        <family val="2"/>
      </rPr>
      <t>Males</t>
    </r>
  </si>
  <si>
    <r>
      <t xml:space="preserve">إناث
</t>
    </r>
    <r>
      <rPr>
        <b/>
        <sz val="8"/>
        <rFont val="Arial"/>
        <family val="2"/>
      </rPr>
      <t>Females</t>
    </r>
  </si>
  <si>
    <r>
      <t xml:space="preserve">مجموع
</t>
    </r>
    <r>
      <rPr>
        <b/>
        <sz val="8"/>
        <rFont val="Arial"/>
        <family val="2"/>
      </rPr>
      <t>Total</t>
    </r>
  </si>
  <si>
    <t xml:space="preserve">ما قبل الابتدائية (روضة)  </t>
  </si>
  <si>
    <t xml:space="preserve">Pre-Primary (Kindergartens) </t>
  </si>
  <si>
    <t>الإبتدائية</t>
  </si>
  <si>
    <t xml:space="preserve">Primary </t>
  </si>
  <si>
    <t>الإعدادية</t>
  </si>
  <si>
    <t>الثانوية</t>
  </si>
  <si>
    <t xml:space="preserve">Secondery </t>
  </si>
  <si>
    <t xml:space="preserve">المجموع </t>
  </si>
  <si>
    <t>جدول رقم (192)</t>
  </si>
  <si>
    <t>Table No. (192)</t>
  </si>
  <si>
    <t>ملاحظة: انضمت دولة قطر إلى اتفاقية الأمم المتحدة لحقوق الأشخاص ذوي الإعاقة  في 13 مايو  2008.</t>
  </si>
  <si>
    <t>Note: The State of Qatar has joined the United Nations Convention on the Rights of Persons with Disabilities (CRPD) on May 13, 2008.</t>
  </si>
  <si>
    <t>REGISTERED AT DISABLED CENTERS BY NATIONALITY, GENDER
 AND AGE GROUP</t>
  </si>
  <si>
    <t>EMPLOYEES AT DISABLED CENTERS BY NATIONALITY, 
GENDER AND OCCUPATION</t>
  </si>
  <si>
    <t xml:space="preserve">الطلاب من ذوي الإعاقة المدمجين في المدارس الحكومية حسب المرحلة التعليمية
 والجنسية والنوع </t>
  </si>
  <si>
    <t xml:space="preserve"> STUDENTS WITH DISABILITIES WHOSE INTEGRATED INTO PUBLIC 
SCHOOLS BY LEVEL OF EDUCATION, NATIONALITY AND GENDER</t>
  </si>
  <si>
    <t>الأفراد ذوو الإعاقات (أقل من 15 سنة) الذين تم إدخالهم الى مستشفى الرميلة
 ومركز قطر لإعادة التاهيل حسب نوع الإعاقة والنوع (المرضى الداخليون)</t>
  </si>
  <si>
    <t>PEOPLE  WITH DISABILITIES (LESS THAN 15 YEARS) ADMITTED 
TO RUMEILAH HOSPITAL &amp; QATAR REHABILIATION INSTITUE  
BY TYPE OF DISABILITY AND GENDER (INPATIENT)</t>
  </si>
  <si>
    <t>الأفراد ذوو الإعاقات (أقل من 15 سنة) الذين تم إدخالهم إلى مستشفى الرميلة 
ومركز قطر لإعادة التأهيل حسب نوع الإعاقة والنوع والجنسية  (المرضى الداخليون)</t>
  </si>
  <si>
    <t>PEOPLE  WITH DISABILITIES (LESS THAN 15 YEARS) ADMITTED 
TO RUMEILAH HOSPITAL &amp; QATAR REHABILITATION  INSTITUTE  
BY TYPE OF DISABILITY, GENDER AND NATIONALITY (INPATIENT)</t>
  </si>
  <si>
    <t>الأفراد ذوو الإعاقات (أقل من 15 سنة) الذين تلقوا خدمات في مستشفى الرميلة
 ومركز قطر لإعادة التأهيل حسب نوع الإعاقة والنوع والجنسية</t>
  </si>
  <si>
    <t xml:space="preserve">الأفراد ذوو الإعاقات (15 سنة فأكثر) الذين تم إدخالهم إلى مستشفى الرميلة 
ومركز قطر لإعادة التأهيل حسب نوع الإعاقه والنوع (المرضى الداخليون) </t>
  </si>
  <si>
    <t>الأفراد ذوو الإعاقات (15 سنة فأكثر) الذين تم إدخالهم إلى مستشفى الرميلة
 ومركز قطر لإعادة التأهيل حسب نوع الإعاقة والنوع والجنسية  (المرضى الداخليون)</t>
  </si>
  <si>
    <t>PEOPLE  WITH DISABILITIES (15 YEARS AND ABOVE) ADMITTED TO RUMEILAH HOSPITAL
 &amp; QATAR REHABILITATION  INSTITUTE BY TYPE OF DISABILITY, GENDER
 AND NATIONALITY (INPATIENT)</t>
  </si>
  <si>
    <t xml:space="preserve">PEOPLE  WITH DISABILITIES (15 YEARS AND ABOVE)  WHO RECEIVED SERVICES 
 AT RUMEILAH HOSPITAL &amp; QATAR REHABILITATION  INSTITUTE 
BY TYPE OF DISABILITY AND GENDER </t>
  </si>
  <si>
    <t>الأفراد ذوو الإعاقات (15 سنة فأكثر) الذين تلقوا خدمات في مستشفى الرميلة 
ومركز قطر لإعادة التأهيل حسب نوع الاعاقة والنوع والجنسية</t>
  </si>
  <si>
    <t xml:space="preserve">        الموظفون الذين يقدمون خدمات للأشخاص ذوي الإعاقات في مستشفى الرميلة
 ومركز قطر لإعادة التأهيل حسب الأقسام والنوع والجنسية</t>
  </si>
  <si>
    <t xml:space="preserve">STAFF PROVIDING SERVICES FOR PEOPLE WITH DISABILITIES AT RUMEILAH HOSPITAL 
&amp; QATAR REHABILITATION INSTITUTE BY DEPARTMENT AND GENDER 
</t>
  </si>
  <si>
    <t xml:space="preserve">   STAFF PROVIDING SERVICES FOR PEOPLE WITH DISABILITIES AT RUMEILAH HOSPITAL &amp; QATAR 
REHABILITATION INSTITUTE BY DEPARTMENT, GENDER &amp; NATIONALITY </t>
  </si>
  <si>
    <t>Mind Center for special Needs</t>
  </si>
  <si>
    <t xml:space="preserve">مدرسة أفاق الابتدائية الخاصة </t>
  </si>
  <si>
    <t xml:space="preserve"> مركز مايند لذوي الاحتياجات الخاصة</t>
  </si>
  <si>
    <t>Hope Qatar Centre for Special Needs</t>
  </si>
  <si>
    <t>Qatar Centre of Social Cultural for the Deaf</t>
  </si>
  <si>
    <t xml:space="preserve">مدرسة فينكس الخاصة </t>
  </si>
  <si>
    <t>الدوحة</t>
  </si>
  <si>
    <t>1- وزارة التربية والتعليم والتعليم العالي (مصدر إطار المراكز  الخاصة).</t>
  </si>
  <si>
    <t>* Annual Statistics of Education in the State of Qatar for the Academic year 2021-2020</t>
  </si>
  <si>
    <t>* إحصاءات التعليم السنوية في دولة قطر للعام الدراسي 2020-2021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</si>
</sst>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1"/>
      <color theme="1"/>
      <name val="Calibri"/>
      <family val="2"/>
      <charset val="178"/>
      <scheme val="minor"/>
    </font>
    <font>
      <sz val="10"/>
      <name val="Arial"/>
      <family val="2"/>
    </font>
    <font>
      <b/>
      <sz val="14"/>
      <color indexed="12"/>
      <name val="Arial"/>
      <family val="2"/>
    </font>
    <font>
      <b/>
      <sz val="14"/>
      <name val="Arial"/>
      <family val="2"/>
    </font>
    <font>
      <b/>
      <sz val="12"/>
      <color indexed="12"/>
      <name val="Arial"/>
      <family val="2"/>
    </font>
    <font>
      <b/>
      <sz val="12"/>
      <name val="Arial"/>
      <family val="2"/>
    </font>
    <font>
      <b/>
      <sz val="11"/>
      <name val="Arial"/>
      <family val="2"/>
    </font>
    <font>
      <sz val="9"/>
      <name val="Arial"/>
      <family val="2"/>
    </font>
    <font>
      <b/>
      <sz val="10"/>
      <name val="Arial"/>
      <family val="2"/>
    </font>
    <font>
      <b/>
      <sz val="12"/>
      <name val="Arial"/>
      <family val="2"/>
      <charset val="178"/>
    </font>
    <font>
      <b/>
      <sz val="8"/>
      <name val="Arial"/>
      <family val="2"/>
    </font>
    <font>
      <b/>
      <sz val="11"/>
      <name val="Arial"/>
      <family val="2"/>
      <charset val="178"/>
    </font>
    <font>
      <b/>
      <sz val="10"/>
      <color indexed="10"/>
      <name val="Arial"/>
      <family val="2"/>
    </font>
    <font>
      <sz val="10"/>
      <name val="Arial"/>
      <family val="2"/>
    </font>
    <font>
      <sz val="10"/>
      <name val="Arial"/>
      <family val="2"/>
      <charset val="178"/>
    </font>
    <font>
      <sz val="11"/>
      <name val="Arial"/>
      <family val="2"/>
    </font>
    <font>
      <sz val="10"/>
      <color indexed="10"/>
      <name val="Arial"/>
      <family val="2"/>
    </font>
    <font>
      <b/>
      <sz val="12"/>
      <color indexed="10"/>
      <name val="Arial"/>
      <family val="2"/>
      <charset val="178"/>
    </font>
    <font>
      <b/>
      <sz val="9"/>
      <name val="Arial"/>
      <family val="2"/>
    </font>
    <font>
      <b/>
      <sz val="10"/>
      <color indexed="10"/>
      <name val="Arial"/>
      <family val="2"/>
      <charset val="178"/>
    </font>
    <font>
      <sz val="8"/>
      <name val="Arial"/>
      <family val="2"/>
      <charset val="178"/>
    </font>
    <font>
      <sz val="10"/>
      <color indexed="12"/>
      <name val="Arial"/>
      <family val="2"/>
    </font>
    <font>
      <b/>
      <sz val="14"/>
      <name val="Traditional Arabic"/>
      <family val="1"/>
    </font>
    <font>
      <sz val="12"/>
      <name val="Arial"/>
      <family val="2"/>
    </font>
    <font>
      <sz val="8"/>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b/>
      <sz val="16"/>
      <name val="Arial"/>
      <family val="2"/>
      <charset val="178"/>
    </font>
    <font>
      <sz val="8"/>
      <color theme="1"/>
      <name val="Arial"/>
      <family val="2"/>
    </font>
    <font>
      <b/>
      <sz val="13"/>
      <name val="Sakkal Majalla"/>
    </font>
    <font>
      <sz val="11"/>
      <name val="Calibri"/>
      <family val="2"/>
      <scheme val="minor"/>
    </font>
    <font>
      <b/>
      <sz val="10"/>
      <name val="Arial"/>
      <family val="2"/>
      <charset val="178"/>
    </font>
    <font>
      <b/>
      <vertAlign val="superscript"/>
      <sz val="10"/>
      <name val="Arial"/>
      <family val="2"/>
    </font>
    <font>
      <sz val="10"/>
      <color rgb="FFFF0000"/>
      <name val="Arial"/>
      <family val="2"/>
    </font>
    <font>
      <b/>
      <sz val="10"/>
      <color rgb="FFFF0000"/>
      <name val="Arial"/>
      <family val="2"/>
    </font>
    <font>
      <b/>
      <sz val="12"/>
      <name val="Sakkal Majalla"/>
    </font>
    <font>
      <sz val="12"/>
      <name val="Sakkal Majalla"/>
    </font>
    <font>
      <b/>
      <sz val="16"/>
      <name val="Sakkal Majalla"/>
    </font>
    <font>
      <sz val="10"/>
      <color indexed="55"/>
      <name val="Arial"/>
      <family val="2"/>
    </font>
    <font>
      <b/>
      <vertAlign val="superscript"/>
      <sz val="9"/>
      <name val="Arial"/>
      <family val="2"/>
    </font>
    <font>
      <b/>
      <vertAlign val="superscript"/>
      <sz val="11"/>
      <name val="Arial"/>
      <family val="2"/>
    </font>
    <font>
      <b/>
      <sz val="11"/>
      <name val="Arial Black"/>
      <family val="2"/>
    </font>
    <font>
      <sz val="10"/>
      <color theme="1"/>
      <name val="Arial"/>
      <family val="2"/>
    </font>
    <font>
      <b/>
      <vertAlign val="superscript"/>
      <sz val="12"/>
      <name val="Arial"/>
      <family val="2"/>
    </font>
    <font>
      <sz val="16"/>
      <name val="Arial"/>
      <family val="2"/>
    </font>
    <font>
      <sz val="10"/>
      <name val="Segoe UI"/>
      <family val="2"/>
    </font>
    <font>
      <sz val="10"/>
      <name val="Arabic Transparent"/>
      <charset val="178"/>
    </font>
    <font>
      <sz val="10"/>
      <name val="Arial"/>
      <charset val="178"/>
    </font>
  </fonts>
  <fills count="6">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theme="0"/>
        <bgColor indexed="64"/>
      </patternFill>
    </fill>
    <fill>
      <patternFill patternType="solid">
        <fgColor rgb="FFEEECE1"/>
        <bgColor indexed="64"/>
      </patternFill>
    </fill>
  </fills>
  <borders count="72">
    <border>
      <left/>
      <right/>
      <top/>
      <bottom/>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bottom style="thin">
        <color indexed="64"/>
      </bottom>
      <diagonal/>
    </border>
    <border>
      <left/>
      <right/>
      <top style="thin">
        <color indexed="64"/>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right/>
      <top style="medium">
        <color indexed="60"/>
      </top>
      <bottom/>
      <diagonal/>
    </border>
    <border>
      <left style="medium">
        <color theme="0"/>
      </left>
      <right/>
      <top/>
      <bottom/>
      <diagonal/>
    </border>
    <border>
      <left/>
      <right style="medium">
        <color theme="0"/>
      </right>
      <top style="thin">
        <color auto="1"/>
      </top>
      <bottom style="thin">
        <color auto="1"/>
      </bottom>
      <diagonal/>
    </border>
    <border>
      <left style="medium">
        <color theme="0"/>
      </left>
      <right style="medium">
        <color theme="0"/>
      </right>
      <top style="thin">
        <color auto="1"/>
      </top>
      <bottom style="thin">
        <color auto="1"/>
      </bottom>
      <diagonal/>
    </border>
    <border>
      <left style="medium">
        <color theme="0"/>
      </left>
      <right/>
      <top style="thin">
        <color auto="1"/>
      </top>
      <bottom style="thin">
        <color auto="1"/>
      </bottom>
      <diagonal/>
    </border>
    <border>
      <left style="medium">
        <color theme="0"/>
      </left>
      <right style="medium">
        <color theme="0"/>
      </right>
      <top style="medium">
        <color theme="0"/>
      </top>
      <bottom style="thin">
        <color auto="1"/>
      </bottom>
      <diagonal/>
    </border>
    <border>
      <left/>
      <right style="thick">
        <color theme="0"/>
      </right>
      <top style="thick">
        <color theme="0"/>
      </top>
      <bottom style="thick">
        <color theme="0"/>
      </bottom>
      <diagonal/>
    </border>
    <border>
      <left style="thick">
        <color theme="0"/>
      </left>
      <right style="thick">
        <color theme="0"/>
      </right>
      <top style="thick">
        <color theme="0"/>
      </top>
      <bottom style="thick">
        <color theme="0"/>
      </bottom>
      <diagonal/>
    </border>
    <border>
      <left style="thick">
        <color theme="0"/>
      </left>
      <right/>
      <top style="thick">
        <color theme="0"/>
      </top>
      <bottom style="thick">
        <color theme="0"/>
      </bottom>
      <diagonal/>
    </border>
    <border>
      <left/>
      <right style="thick">
        <color theme="0"/>
      </right>
      <top style="thick">
        <color theme="0"/>
      </top>
      <bottom style="thin">
        <color theme="1"/>
      </bottom>
      <diagonal/>
    </border>
    <border>
      <left style="thick">
        <color theme="0"/>
      </left>
      <right style="thick">
        <color theme="0"/>
      </right>
      <top style="thick">
        <color theme="0"/>
      </top>
      <bottom style="thin">
        <color theme="1"/>
      </bottom>
      <diagonal/>
    </border>
    <border>
      <left style="thick">
        <color theme="0"/>
      </left>
      <right/>
      <top style="thick">
        <color theme="0"/>
      </top>
      <bottom style="thin">
        <color theme="1"/>
      </bottom>
      <diagonal/>
    </border>
    <border>
      <left/>
      <right style="thick">
        <color theme="0"/>
      </right>
      <top/>
      <bottom style="thick">
        <color theme="0"/>
      </bottom>
      <diagonal/>
    </border>
    <border>
      <left style="thick">
        <color theme="0"/>
      </left>
      <right style="thick">
        <color theme="0"/>
      </right>
      <top/>
      <bottom style="thick">
        <color theme="0"/>
      </bottom>
      <diagonal/>
    </border>
    <border>
      <left style="thick">
        <color theme="0"/>
      </left>
      <right/>
      <top/>
      <bottom style="thick">
        <color theme="0"/>
      </bottom>
      <diagonal/>
    </border>
    <border>
      <left/>
      <right style="thick">
        <color theme="0"/>
      </right>
      <top style="thin">
        <color theme="1"/>
      </top>
      <bottom style="thin">
        <color theme="1"/>
      </bottom>
      <diagonal/>
    </border>
    <border>
      <left style="thick">
        <color theme="0"/>
      </left>
      <right style="thick">
        <color theme="0"/>
      </right>
      <top style="thin">
        <color theme="1"/>
      </top>
      <bottom style="thin">
        <color theme="1"/>
      </bottom>
      <diagonal/>
    </border>
    <border>
      <left style="thick">
        <color theme="0"/>
      </left>
      <right/>
      <top style="thin">
        <color theme="1"/>
      </top>
      <bottom style="thin">
        <color theme="1"/>
      </bottom>
      <diagonal/>
    </border>
    <border>
      <left/>
      <right style="medium">
        <color theme="0"/>
      </right>
      <top style="thin">
        <color theme="1"/>
      </top>
      <bottom style="thin">
        <color theme="1"/>
      </bottom>
      <diagonal/>
    </border>
    <border>
      <left style="medium">
        <color theme="0"/>
      </left>
      <right style="medium">
        <color theme="0"/>
      </right>
      <top style="thin">
        <color theme="1"/>
      </top>
      <bottom style="thin">
        <color theme="1"/>
      </bottom>
      <diagonal/>
    </border>
    <border>
      <left style="medium">
        <color theme="0"/>
      </left>
      <right/>
      <top style="thin">
        <color theme="1"/>
      </top>
      <bottom style="thin">
        <color theme="1"/>
      </bottom>
      <diagonal/>
    </border>
    <border>
      <left style="medium">
        <color theme="0"/>
      </left>
      <right/>
      <top/>
      <bottom style="thin">
        <color auto="1"/>
      </bottom>
      <diagonal/>
    </border>
    <border>
      <left style="medium">
        <color theme="0"/>
      </left>
      <right/>
      <top style="thin">
        <color theme="1"/>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thick">
        <color theme="0"/>
      </left>
      <right style="thick">
        <color theme="0"/>
      </right>
      <top style="thick">
        <color theme="0"/>
      </top>
      <bottom style="thin">
        <color indexed="64"/>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right style="medium">
        <color theme="0"/>
      </right>
      <top style="medium">
        <color theme="0"/>
      </top>
      <bottom style="thin">
        <color theme="1"/>
      </bottom>
      <diagonal/>
    </border>
    <border>
      <left style="medium">
        <color theme="0"/>
      </left>
      <right style="medium">
        <color theme="0"/>
      </right>
      <top style="medium">
        <color theme="0"/>
      </top>
      <bottom style="thin">
        <color theme="1"/>
      </bottom>
      <diagonal/>
    </border>
    <border>
      <left style="medium">
        <color theme="0"/>
      </left>
      <right/>
      <top style="medium">
        <color theme="0"/>
      </top>
      <bottom style="thin">
        <color theme="1"/>
      </bottom>
      <diagonal/>
    </border>
    <border>
      <left/>
      <right style="medium">
        <color theme="0"/>
      </right>
      <top/>
      <bottom/>
      <diagonal/>
    </border>
    <border>
      <left/>
      <right style="medium">
        <color theme="0"/>
      </right>
      <top style="thin">
        <color auto="1"/>
      </top>
      <bottom/>
      <diagonal/>
    </border>
    <border>
      <left/>
      <right style="medium">
        <color theme="0"/>
      </right>
      <top/>
      <bottom style="thin">
        <color indexed="64"/>
      </bottom>
      <diagonal/>
    </border>
    <border>
      <left style="medium">
        <color theme="0"/>
      </left>
      <right/>
      <top style="thin">
        <color auto="1"/>
      </top>
      <bottom/>
      <diagonal/>
    </border>
    <border>
      <left style="medium">
        <color theme="0"/>
      </left>
      <right style="medium">
        <color theme="0"/>
      </right>
      <top/>
      <bottom/>
      <diagonal/>
    </border>
    <border>
      <left style="medium">
        <color theme="0"/>
      </left>
      <right style="medium">
        <color theme="0"/>
      </right>
      <top/>
      <bottom style="thin">
        <color auto="1"/>
      </bottom>
      <diagonal/>
    </border>
    <border>
      <left/>
      <right/>
      <top style="thin">
        <color indexed="64"/>
      </top>
      <bottom style="thin">
        <color indexed="64"/>
      </bottom>
      <diagonal/>
    </border>
    <border>
      <left style="medium">
        <color theme="0"/>
      </left>
      <right style="medium">
        <color theme="0"/>
      </right>
      <top style="thin">
        <color theme="1"/>
      </top>
      <bottom style="thin">
        <color auto="1"/>
      </bottom>
      <diagonal/>
    </border>
    <border>
      <left/>
      <right style="medium">
        <color theme="0"/>
      </right>
      <top style="thin">
        <color auto="1"/>
      </top>
      <bottom style="medium">
        <color theme="0"/>
      </bottom>
      <diagonal/>
    </border>
    <border>
      <left style="medium">
        <color theme="0"/>
      </left>
      <right/>
      <top style="thin">
        <color auto="1"/>
      </top>
      <bottom style="medium">
        <color theme="0"/>
      </bottom>
      <diagonal/>
    </border>
    <border>
      <left/>
      <right style="medium">
        <color theme="0"/>
      </right>
      <top style="medium">
        <color theme="0"/>
      </top>
      <bottom style="thin">
        <color auto="1"/>
      </bottom>
      <diagonal/>
    </border>
    <border>
      <left style="medium">
        <color theme="0"/>
      </left>
      <right/>
      <top style="medium">
        <color theme="0"/>
      </top>
      <bottom style="thin">
        <color auto="1"/>
      </bottom>
      <diagonal/>
    </border>
    <border>
      <left style="medium">
        <color theme="0"/>
      </left>
      <right style="medium">
        <color theme="0"/>
      </right>
      <top style="thin">
        <color auto="1"/>
      </top>
      <bottom style="medium">
        <color theme="0"/>
      </bottom>
      <diagonal/>
    </border>
    <border>
      <left style="medium">
        <color theme="0"/>
      </left>
      <right style="medium">
        <color theme="0"/>
      </right>
      <top style="thin">
        <color auto="1"/>
      </top>
      <bottom/>
      <diagonal/>
    </border>
    <border>
      <left style="medium">
        <color theme="0"/>
      </left>
      <right/>
      <top style="thin">
        <color theme="1"/>
      </top>
      <bottom style="thin">
        <color auto="1"/>
      </bottom>
      <diagonal/>
    </border>
    <border>
      <left style="medium">
        <color theme="0"/>
      </left>
      <right style="medium">
        <color theme="0"/>
      </right>
      <top style="thin">
        <color indexed="64"/>
      </top>
      <bottom style="thin">
        <color theme="1"/>
      </bottom>
      <diagonal/>
    </border>
    <border>
      <left/>
      <right style="medium">
        <color theme="0"/>
      </right>
      <top style="thin">
        <color theme="1"/>
      </top>
      <bottom/>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diagonal style="medium">
        <color theme="0"/>
      </diagonal>
    </border>
    <border diagonalDown="1">
      <left style="medium">
        <color theme="0"/>
      </left>
      <right style="medium">
        <color theme="0"/>
      </right>
      <top/>
      <bottom style="thin">
        <color auto="1"/>
      </bottom>
      <diagonal style="medium">
        <color theme="0"/>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diagonal style="medium">
        <color theme="0"/>
      </diagonal>
    </border>
    <border diagonalUp="1">
      <left style="medium">
        <color theme="0"/>
      </left>
      <right style="medium">
        <color theme="0"/>
      </right>
      <top/>
      <bottom style="thin">
        <color indexed="64"/>
      </bottom>
      <diagonal style="medium">
        <color theme="0"/>
      </diagonal>
    </border>
  </borders>
  <cellStyleXfs count="32">
    <xf numFmtId="0" fontId="0" fillId="0" borderId="0"/>
    <xf numFmtId="0" fontId="1" fillId="0" borderId="0"/>
    <xf numFmtId="0" fontId="2" fillId="0" borderId="0" applyAlignment="0">
      <alignment horizontal="centerContinuous" vertical="center"/>
    </xf>
    <xf numFmtId="0" fontId="4" fillId="0" borderId="0" applyAlignment="0">
      <alignment horizontal="centerContinuous" vertical="center"/>
    </xf>
    <xf numFmtId="1" fontId="9" fillId="2" borderId="1">
      <alignment horizontal="center" vertical="center"/>
    </xf>
    <xf numFmtId="0" fontId="10" fillId="2" borderId="1">
      <alignment horizontal="center" vertical="center" wrapText="1"/>
    </xf>
    <xf numFmtId="0" fontId="11" fillId="2" borderId="1">
      <alignment horizontal="center" vertical="center" wrapText="1"/>
    </xf>
    <xf numFmtId="0" fontId="5" fillId="2" borderId="2">
      <alignment horizontal="right" vertical="center" wrapText="1" indent="1" readingOrder="2"/>
    </xf>
    <xf numFmtId="0" fontId="14" fillId="0" borderId="2">
      <alignment horizontal="right" vertical="center" indent="1"/>
    </xf>
    <xf numFmtId="0" fontId="14" fillId="2" borderId="2">
      <alignment horizontal="left" vertical="center" wrapText="1" indent="1"/>
    </xf>
    <xf numFmtId="0" fontId="17" fillId="2" borderId="1" applyAlignment="0">
      <alignment horizontal="center" vertical="center"/>
    </xf>
    <xf numFmtId="0" fontId="13" fillId="0" borderId="0"/>
    <xf numFmtId="0" fontId="13" fillId="0" borderId="0"/>
    <xf numFmtId="0" fontId="5" fillId="0" borderId="0">
      <alignment horizontal="right" vertical="center"/>
    </xf>
    <xf numFmtId="0" fontId="13" fillId="0" borderId="0">
      <alignment horizontal="left" vertical="center"/>
    </xf>
    <xf numFmtId="0" fontId="14" fillId="0" borderId="3">
      <alignment horizontal="left" vertical="center"/>
    </xf>
    <xf numFmtId="0" fontId="5" fillId="2" borderId="2">
      <alignment horizontal="right" vertical="center" wrapText="1" indent="1" readingOrder="2"/>
    </xf>
    <xf numFmtId="0" fontId="19" fillId="0" borderId="2">
      <alignment horizontal="right" vertical="center" indent="1"/>
    </xf>
    <xf numFmtId="0" fontId="5" fillId="2" borderId="15">
      <alignment horizontal="right" vertical="center" wrapText="1"/>
    </xf>
    <xf numFmtId="1" fontId="18" fillId="2" borderId="16">
      <alignment horizontal="left" vertical="center" wrapText="1"/>
    </xf>
    <xf numFmtId="0" fontId="13" fillId="0" borderId="0">
      <alignment horizontal="center" vertical="center" readingOrder="2"/>
    </xf>
    <xf numFmtId="0" fontId="20" fillId="0" borderId="0">
      <alignment horizontal="left" vertical="center"/>
    </xf>
    <xf numFmtId="0" fontId="19" fillId="0" borderId="0">
      <alignment horizontal="right" vertical="center"/>
    </xf>
    <xf numFmtId="0" fontId="14" fillId="0" borderId="17">
      <alignment horizontal="left" vertical="center"/>
    </xf>
    <xf numFmtId="0" fontId="5" fillId="2" borderId="15">
      <alignment horizontal="right" vertical="center" wrapText="1"/>
    </xf>
    <xf numFmtId="0" fontId="5" fillId="0" borderId="0">
      <alignment horizontal="right" vertical="center"/>
    </xf>
    <xf numFmtId="0" fontId="5" fillId="2" borderId="2">
      <alignment horizontal="right" vertical="center" wrapText="1" indent="1" readingOrder="2"/>
    </xf>
    <xf numFmtId="0" fontId="1" fillId="0" borderId="0"/>
    <xf numFmtId="0" fontId="2" fillId="0" borderId="0" applyAlignment="0">
      <alignment horizontal="centerContinuous" vertical="center"/>
    </xf>
    <xf numFmtId="0" fontId="4" fillId="0" borderId="0" applyAlignment="0">
      <alignment horizontal="centerContinuous" vertical="center"/>
    </xf>
    <xf numFmtId="0" fontId="1" fillId="0" borderId="0">
      <alignment horizontal="left" vertical="center"/>
    </xf>
    <xf numFmtId="0" fontId="49" fillId="0" borderId="0"/>
  </cellStyleXfs>
  <cellXfs count="550">
    <xf numFmtId="0" fontId="0" fillId="0" borderId="0" xfId="0"/>
    <xf numFmtId="0" fontId="1" fillId="0" borderId="0" xfId="1"/>
    <xf numFmtId="1" fontId="8" fillId="0" borderId="0" xfId="1" applyNumberFormat="1" applyFont="1" applyAlignment="1">
      <alignment horizontal="left" vertical="center"/>
    </xf>
    <xf numFmtId="0" fontId="15" fillId="0" borderId="0" xfId="1" applyFont="1"/>
    <xf numFmtId="0" fontId="7" fillId="0" borderId="0" xfId="1" applyFont="1" applyAlignment="1">
      <alignment horizontal="left"/>
    </xf>
    <xf numFmtId="0" fontId="13" fillId="0" borderId="0" xfId="11"/>
    <xf numFmtId="0" fontId="12" fillId="0" borderId="0" xfId="11" applyFont="1"/>
    <xf numFmtId="0" fontId="8" fillId="0" borderId="0" xfId="1" applyFont="1"/>
    <xf numFmtId="0" fontId="13" fillId="0" borderId="0" xfId="12" applyFont="1"/>
    <xf numFmtId="0" fontId="3" fillId="0" borderId="0" xfId="1" applyFont="1" applyAlignment="1">
      <alignment vertical="center"/>
    </xf>
    <xf numFmtId="0" fontId="8" fillId="0" borderId="0" xfId="1" applyFont="1" applyAlignment="1">
      <alignment vertical="center"/>
    </xf>
    <xf numFmtId="0" fontId="1" fillId="0" borderId="0" xfId="1" applyAlignment="1">
      <alignment vertical="center"/>
    </xf>
    <xf numFmtId="0" fontId="1" fillId="0" borderId="0" xfId="1" applyAlignment="1">
      <alignment horizontal="center" vertical="center"/>
    </xf>
    <xf numFmtId="0" fontId="3" fillId="0" borderId="0" xfId="2" applyFont="1" applyAlignment="1">
      <alignment vertical="center"/>
    </xf>
    <xf numFmtId="0" fontId="5" fillId="0" borderId="0" xfId="3" applyFont="1" applyAlignment="1">
      <alignment vertical="center"/>
    </xf>
    <xf numFmtId="0" fontId="5" fillId="0" borderId="0" xfId="1" applyFont="1" applyBorder="1" applyAlignment="1">
      <alignment horizontal="center" vertical="center"/>
    </xf>
    <xf numFmtId="0" fontId="5" fillId="0" borderId="0" xfId="1" applyFont="1" applyAlignment="1">
      <alignment horizontal="center" vertical="center"/>
    </xf>
    <xf numFmtId="0" fontId="1" fillId="0" borderId="0" xfId="1" applyBorder="1" applyAlignment="1">
      <alignment vertical="center"/>
    </xf>
    <xf numFmtId="0" fontId="3" fillId="0" borderId="0" xfId="1" applyFont="1" applyBorder="1" applyAlignment="1">
      <alignment vertical="center"/>
    </xf>
    <xf numFmtId="1" fontId="8" fillId="0" borderId="0" xfId="1" applyNumberFormat="1" applyFont="1" applyAlignment="1">
      <alignment horizontal="center" vertical="center"/>
    </xf>
    <xf numFmtId="1" fontId="8" fillId="0" borderId="0" xfId="1" applyNumberFormat="1" applyFont="1" applyBorder="1" applyAlignment="1">
      <alignment horizontal="center" vertical="center"/>
    </xf>
    <xf numFmtId="0" fontId="8" fillId="0" borderId="0" xfId="1" applyFont="1" applyBorder="1" applyAlignment="1">
      <alignment vertical="center" wrapText="1"/>
    </xf>
    <xf numFmtId="0" fontId="8" fillId="0" borderId="0" xfId="1" applyFont="1" applyAlignment="1">
      <alignment vertical="center" wrapText="1"/>
    </xf>
    <xf numFmtId="0" fontId="16" fillId="0" borderId="0" xfId="1" applyFont="1" applyBorder="1" applyAlignment="1">
      <alignment horizontal="right" vertical="center" indent="1"/>
    </xf>
    <xf numFmtId="0" fontId="16" fillId="0" borderId="10" xfId="1" applyFont="1" applyBorder="1" applyAlignment="1">
      <alignment vertical="center"/>
    </xf>
    <xf numFmtId="0" fontId="6" fillId="0" borderId="0" xfId="1" applyFont="1" applyBorder="1" applyAlignment="1">
      <alignment horizontal="center" vertical="center"/>
    </xf>
    <xf numFmtId="0" fontId="1" fillId="0" borderId="0" xfId="1" applyBorder="1" applyAlignment="1">
      <alignment horizontal="center" vertical="center"/>
    </xf>
    <xf numFmtId="0" fontId="1" fillId="0" borderId="11" xfId="1" applyBorder="1" applyAlignment="1">
      <alignment horizontal="center" vertical="center"/>
    </xf>
    <xf numFmtId="0" fontId="6" fillId="0" borderId="0" xfId="1" applyFont="1" applyFill="1" applyBorder="1" applyAlignment="1">
      <alignment horizontal="center" vertical="center"/>
    </xf>
    <xf numFmtId="0" fontId="1" fillId="0" borderId="0" xfId="1" applyFill="1" applyBorder="1" applyAlignment="1">
      <alignment horizontal="center" vertical="center"/>
    </xf>
    <xf numFmtId="0" fontId="1" fillId="0" borderId="11" xfId="1" applyFill="1" applyBorder="1" applyAlignment="1">
      <alignment horizontal="center" vertical="center"/>
    </xf>
    <xf numFmtId="0" fontId="21" fillId="0" borderId="0" xfId="1" applyFont="1" applyAlignment="1">
      <alignment vertical="center"/>
    </xf>
    <xf numFmtId="0" fontId="22" fillId="0" borderId="0" xfId="1" applyFont="1" applyAlignment="1">
      <alignment vertical="top"/>
    </xf>
    <xf numFmtId="0" fontId="1" fillId="0" borderId="0" xfId="1" applyAlignment="1">
      <alignment vertical="top"/>
    </xf>
    <xf numFmtId="0" fontId="13" fillId="0" borderId="0" xfId="1" applyFont="1" applyAlignment="1">
      <alignment horizontal="justify" vertical="top"/>
    </xf>
    <xf numFmtId="0" fontId="13" fillId="0" borderId="0" xfId="1" applyFont="1" applyAlignment="1">
      <alignment horizontal="justify" vertical="center"/>
    </xf>
    <xf numFmtId="0" fontId="13" fillId="0" borderId="0" xfId="11" applyFont="1"/>
    <xf numFmtId="0" fontId="23" fillId="0" borderId="0" xfId="1" applyFont="1" applyAlignment="1">
      <alignment vertical="center"/>
    </xf>
    <xf numFmtId="0" fontId="5" fillId="0" borderId="0" xfId="1" applyFont="1" applyAlignment="1">
      <alignment vertical="top"/>
    </xf>
    <xf numFmtId="0" fontId="5" fillId="0" borderId="0" xfId="1" applyFont="1" applyAlignment="1">
      <alignment horizontal="right" vertical="center" wrapText="1" readingOrder="2"/>
    </xf>
    <xf numFmtId="0" fontId="13" fillId="0" borderId="0" xfId="1" applyFont="1" applyBorder="1" applyAlignment="1">
      <alignment horizontal="left" vertical="center" wrapText="1"/>
    </xf>
    <xf numFmtId="0" fontId="23" fillId="0" borderId="0" xfId="1" applyFont="1" applyFill="1" applyAlignment="1">
      <alignment vertical="center"/>
    </xf>
    <xf numFmtId="0" fontId="8" fillId="3" borderId="20" xfId="5" applyFont="1" applyFill="1" applyBorder="1" applyAlignment="1">
      <alignment horizontal="center" vertical="center" wrapText="1"/>
    </xf>
    <xf numFmtId="3" fontId="8" fillId="3" borderId="20" xfId="8" applyNumberFormat="1" applyFont="1" applyFill="1" applyBorder="1" applyAlignment="1">
      <alignment horizontal="right" vertical="center" indent="1"/>
    </xf>
    <xf numFmtId="0" fontId="25" fillId="0" borderId="0" xfId="1" applyFont="1" applyAlignment="1">
      <alignment horizontal="center" vertical="center"/>
    </xf>
    <xf numFmtId="0" fontId="26" fillId="0" borderId="0" xfId="1" applyFont="1" applyAlignment="1">
      <alignment horizontal="center" vertical="center" readingOrder="1"/>
    </xf>
    <xf numFmtId="0" fontId="27" fillId="0" borderId="0" xfId="1" applyFont="1" applyAlignment="1">
      <alignment horizontal="center" vertical="center"/>
    </xf>
    <xf numFmtId="0" fontId="28" fillId="0" borderId="0" xfId="1" applyFont="1" applyAlignment="1">
      <alignment horizontal="center" vertical="center"/>
    </xf>
    <xf numFmtId="0" fontId="29" fillId="0" borderId="0" xfId="1" applyFont="1"/>
    <xf numFmtId="0" fontId="5" fillId="0" borderId="0" xfId="1" applyFont="1" applyFill="1" applyAlignment="1">
      <alignment vertical="top"/>
    </xf>
    <xf numFmtId="3" fontId="8" fillId="0" borderId="5" xfId="8" applyNumberFormat="1" applyFont="1" applyFill="1" applyBorder="1" applyAlignment="1">
      <alignment horizontal="right" vertical="center" indent="1"/>
    </xf>
    <xf numFmtId="3" fontId="8" fillId="0" borderId="8" xfId="8" applyNumberFormat="1" applyFont="1" applyFill="1" applyBorder="1" applyAlignment="1">
      <alignment horizontal="right" vertical="center" indent="1"/>
    </xf>
    <xf numFmtId="0" fontId="8" fillId="4" borderId="21" xfId="10" applyFont="1" applyFill="1" applyBorder="1" applyAlignment="1">
      <alignment horizontal="center" vertical="center"/>
    </xf>
    <xf numFmtId="0" fontId="13" fillId="0" borderId="0" xfId="1" applyFont="1"/>
    <xf numFmtId="0" fontId="8" fillId="3" borderId="36" xfId="5" applyFont="1" applyFill="1" applyBorder="1" applyAlignment="1">
      <alignment horizontal="center" vertical="center" wrapText="1"/>
    </xf>
    <xf numFmtId="0" fontId="24" fillId="0" borderId="8" xfId="8" applyFont="1" applyFill="1" applyBorder="1" applyAlignment="1">
      <alignment horizontal="left" vertical="center" indent="1"/>
    </xf>
    <xf numFmtId="3" fontId="8" fillId="0" borderId="36" xfId="10" applyNumberFormat="1" applyFont="1" applyFill="1" applyBorder="1" applyAlignment="1">
      <alignment horizontal="center" vertical="center"/>
    </xf>
    <xf numFmtId="3" fontId="8" fillId="4" borderId="20" xfId="10" applyNumberFormat="1" applyFont="1" applyFill="1" applyBorder="1" applyAlignment="1">
      <alignment horizontal="center" vertical="center"/>
    </xf>
    <xf numFmtId="0" fontId="8" fillId="3" borderId="8" xfId="7" applyFont="1" applyFill="1" applyBorder="1" applyAlignment="1">
      <alignment horizontal="right" vertical="center" wrapText="1" indent="1" readingOrder="2"/>
    </xf>
    <xf numFmtId="0" fontId="8" fillId="0" borderId="8" xfId="7" applyFont="1" applyFill="1" applyBorder="1" applyAlignment="1">
      <alignment horizontal="right" vertical="center" wrapText="1" indent="1" readingOrder="2"/>
    </xf>
    <xf numFmtId="0" fontId="24" fillId="0" borderId="8" xfId="8" applyFont="1" applyFill="1" applyBorder="1" applyAlignment="1">
      <alignment horizontal="left" vertical="center" wrapText="1" indent="1"/>
    </xf>
    <xf numFmtId="0" fontId="24" fillId="3" borderId="8" xfId="8" applyFont="1" applyFill="1" applyBorder="1" applyAlignment="1">
      <alignment horizontal="left" vertical="center" wrapText="1" indent="1"/>
    </xf>
    <xf numFmtId="0" fontId="8" fillId="0" borderId="5" xfId="7" applyFont="1" applyFill="1" applyBorder="1" applyAlignment="1">
      <alignment horizontal="right" vertical="center" wrapText="1" indent="1" readingOrder="2"/>
    </xf>
    <xf numFmtId="0" fontId="8" fillId="0" borderId="13" xfId="7" applyFont="1" applyFill="1" applyBorder="1" applyAlignment="1">
      <alignment horizontal="right" vertical="center" wrapText="1" indent="1" readingOrder="2"/>
    </xf>
    <xf numFmtId="0" fontId="24" fillId="0" borderId="13" xfId="8" applyFont="1" applyFill="1" applyBorder="1" applyAlignment="1">
      <alignment horizontal="left" vertical="center" wrapText="1" indent="1"/>
    </xf>
    <xf numFmtId="3" fontId="8" fillId="3" borderId="22" xfId="8" applyNumberFormat="1" applyFont="1" applyFill="1" applyBorder="1" applyAlignment="1">
      <alignment horizontal="right" vertical="center" indent="1"/>
    </xf>
    <xf numFmtId="3" fontId="8" fillId="0" borderId="20" xfId="10" applyNumberFormat="1" applyFont="1" applyFill="1" applyBorder="1" applyAlignment="1">
      <alignment horizontal="center" vertical="center"/>
    </xf>
    <xf numFmtId="0" fontId="8" fillId="3" borderId="41" xfId="12" applyFont="1" applyFill="1" applyBorder="1" applyAlignment="1">
      <alignment horizontal="center" wrapText="1"/>
    </xf>
    <xf numFmtId="0" fontId="10" fillId="3" borderId="42" xfId="12" applyFont="1" applyFill="1" applyBorder="1" applyAlignment="1">
      <alignment horizontal="center" vertical="top" wrapText="1"/>
    </xf>
    <xf numFmtId="0" fontId="10" fillId="4" borderId="30" xfId="12" applyFont="1" applyFill="1" applyBorder="1" applyAlignment="1">
      <alignment horizontal="left" vertical="center" wrapText="1" indent="1" shrinkToFit="1"/>
    </xf>
    <xf numFmtId="0" fontId="5" fillId="0" borderId="0" xfId="12" applyFont="1" applyAlignment="1">
      <alignment horizontal="center" vertical="center"/>
    </xf>
    <xf numFmtId="0" fontId="10" fillId="3" borderId="24" xfId="12" applyFont="1" applyFill="1" applyBorder="1" applyAlignment="1">
      <alignment horizontal="left" vertical="center" wrapText="1" indent="1" shrinkToFit="1"/>
    </xf>
    <xf numFmtId="0" fontId="10" fillId="4" borderId="44" xfId="12" applyFont="1" applyFill="1" applyBorder="1" applyAlignment="1">
      <alignment horizontal="left" vertical="center" wrapText="1" indent="1" shrinkToFit="1"/>
    </xf>
    <xf numFmtId="0" fontId="8" fillId="3" borderId="45" xfId="12" applyFont="1" applyFill="1" applyBorder="1" applyAlignment="1">
      <alignment horizontal="center" vertical="center" wrapText="1"/>
    </xf>
    <xf numFmtId="0" fontId="7" fillId="0" borderId="8" xfId="7" applyFont="1" applyFill="1" applyBorder="1" applyAlignment="1">
      <alignment horizontal="right" vertical="center" wrapText="1" indent="1" readingOrder="2"/>
    </xf>
    <xf numFmtId="0" fontId="7" fillId="3" borderId="8" xfId="7" applyFont="1" applyFill="1" applyBorder="1" applyAlignment="1">
      <alignment horizontal="right" vertical="center" wrapText="1" indent="1" readingOrder="2"/>
    </xf>
    <xf numFmtId="0" fontId="5" fillId="3" borderId="19" xfId="10" applyFont="1" applyFill="1" applyBorder="1" applyAlignment="1">
      <alignment horizontal="center" vertical="center" wrapText="1"/>
    </xf>
    <xf numFmtId="3" fontId="8" fillId="3" borderId="20" xfId="10" applyNumberFormat="1" applyFont="1" applyFill="1" applyBorder="1" applyAlignment="1">
      <alignment horizontal="center" vertical="center"/>
    </xf>
    <xf numFmtId="0" fontId="6" fillId="3" borderId="21" xfId="10" applyFont="1" applyFill="1" applyBorder="1" applyAlignment="1">
      <alignment horizontal="center" vertical="center"/>
    </xf>
    <xf numFmtId="0" fontId="8" fillId="0" borderId="4" xfId="7" applyFont="1" applyFill="1" applyBorder="1" applyAlignment="1">
      <alignment horizontal="right" vertical="center" wrapText="1" indent="1" readingOrder="2"/>
    </xf>
    <xf numFmtId="0" fontId="8" fillId="3" borderId="7" xfId="7" applyFont="1" applyFill="1" applyBorder="1" applyAlignment="1">
      <alignment horizontal="right" vertical="center" wrapText="1" indent="1" readingOrder="2"/>
    </xf>
    <xf numFmtId="0" fontId="8" fillId="0" borderId="7" xfId="7" applyFont="1" applyFill="1" applyBorder="1" applyAlignment="1">
      <alignment horizontal="right" vertical="center" wrapText="1" indent="1" readingOrder="2"/>
    </xf>
    <xf numFmtId="49" fontId="8" fillId="3" borderId="7" xfId="7" applyNumberFormat="1" applyFont="1" applyFill="1" applyBorder="1" applyAlignment="1">
      <alignment horizontal="right" vertical="center" wrapText="1" indent="1" readingOrder="2"/>
    </xf>
    <xf numFmtId="49" fontId="8" fillId="0" borderId="7" xfId="7" applyNumberFormat="1" applyFont="1" applyFill="1" applyBorder="1" applyAlignment="1">
      <alignment horizontal="right" vertical="center" wrapText="1" indent="1" readingOrder="2"/>
    </xf>
    <xf numFmtId="49" fontId="8" fillId="0" borderId="12" xfId="7" applyNumberFormat="1" applyFont="1" applyFill="1" applyBorder="1" applyAlignment="1">
      <alignment horizontal="right" vertical="center" wrapText="1" indent="1" readingOrder="2"/>
    </xf>
    <xf numFmtId="0" fontId="7" fillId="0" borderId="6" xfId="1" applyFont="1" applyFill="1" applyBorder="1" applyAlignment="1">
      <alignment horizontal="left" vertical="center" wrapText="1" indent="1"/>
    </xf>
    <xf numFmtId="0" fontId="7" fillId="3" borderId="9" xfId="1" applyFont="1" applyFill="1" applyBorder="1" applyAlignment="1">
      <alignment horizontal="left" vertical="center" wrapText="1" indent="1"/>
    </xf>
    <xf numFmtId="0" fontId="7" fillId="0" borderId="9" xfId="1" applyFont="1" applyFill="1" applyBorder="1" applyAlignment="1">
      <alignment horizontal="left" vertical="center" wrapText="1" indent="1"/>
    </xf>
    <xf numFmtId="0" fontId="7" fillId="0" borderId="14" xfId="1" applyFont="1" applyFill="1" applyBorder="1" applyAlignment="1">
      <alignment horizontal="left" vertical="center" wrapText="1" indent="1"/>
    </xf>
    <xf numFmtId="0" fontId="13" fillId="0" borderId="6" xfId="9" applyFont="1" applyFill="1" applyBorder="1" applyAlignment="1">
      <alignment horizontal="left" vertical="center" wrapText="1" indent="1"/>
    </xf>
    <xf numFmtId="0" fontId="13" fillId="3" borderId="9" xfId="9" applyFont="1" applyFill="1" applyBorder="1" applyAlignment="1">
      <alignment horizontal="left" vertical="center" wrapText="1" indent="1"/>
    </xf>
    <xf numFmtId="0" fontId="13" fillId="0" borderId="9" xfId="9" applyFont="1" applyFill="1" applyBorder="1" applyAlignment="1">
      <alignment horizontal="left" vertical="center" wrapText="1" indent="1"/>
    </xf>
    <xf numFmtId="0" fontId="13" fillId="0" borderId="14" xfId="9" applyFont="1" applyFill="1" applyBorder="1" applyAlignment="1">
      <alignment horizontal="left" vertical="center" wrapText="1" indent="1"/>
    </xf>
    <xf numFmtId="0" fontId="8" fillId="0" borderId="12" xfId="7" applyFont="1" applyFill="1" applyBorder="1" applyAlignment="1">
      <alignment horizontal="right" vertical="center" wrapText="1" indent="1" readingOrder="2"/>
    </xf>
    <xf numFmtId="1" fontId="6" fillId="4" borderId="0" xfId="1" applyNumberFormat="1" applyFont="1" applyFill="1" applyAlignment="1">
      <alignment horizontal="right" vertical="center"/>
    </xf>
    <xf numFmtId="1" fontId="6" fillId="4" borderId="0" xfId="1" applyNumberFormat="1" applyFont="1" applyFill="1" applyAlignment="1">
      <alignment horizontal="center" vertical="center"/>
    </xf>
    <xf numFmtId="1" fontId="8" fillId="4" borderId="0" xfId="1" applyNumberFormat="1" applyFont="1" applyFill="1" applyAlignment="1">
      <alignment horizontal="left" vertical="center"/>
    </xf>
    <xf numFmtId="3" fontId="1" fillId="0" borderId="5" xfId="8" applyNumberFormat="1" applyFont="1" applyFill="1" applyBorder="1" applyAlignment="1">
      <alignment horizontal="right" vertical="center" indent="1"/>
    </xf>
    <xf numFmtId="3" fontId="1" fillId="3" borderId="8" xfId="8" applyNumberFormat="1" applyFont="1" applyFill="1" applyBorder="1" applyAlignment="1">
      <alignment horizontal="right" vertical="center" indent="1"/>
    </xf>
    <xf numFmtId="3" fontId="1" fillId="0" borderId="8" xfId="8" applyNumberFormat="1" applyFont="1" applyFill="1" applyBorder="1" applyAlignment="1">
      <alignment horizontal="right" vertical="center" indent="1"/>
    </xf>
    <xf numFmtId="0" fontId="1" fillId="0" borderId="29" xfId="1" applyFont="1" applyFill="1" applyBorder="1" applyAlignment="1">
      <alignment horizontal="right" vertical="center" wrapText="1" indent="1"/>
    </xf>
    <xf numFmtId="0" fontId="1" fillId="3" borderId="23" xfId="1" applyFont="1" applyFill="1" applyBorder="1" applyAlignment="1">
      <alignment horizontal="right" vertical="center" wrapText="1" indent="1"/>
    </xf>
    <xf numFmtId="0" fontId="1" fillId="0" borderId="23" xfId="1" applyFont="1" applyFill="1" applyBorder="1" applyAlignment="1">
      <alignment horizontal="right" vertical="center" wrapText="1" indent="1"/>
    </xf>
    <xf numFmtId="0" fontId="1" fillId="3" borderId="26" xfId="1" applyFont="1" applyFill="1" applyBorder="1" applyAlignment="1">
      <alignment horizontal="right" vertical="center" wrapText="1" indent="1"/>
    </xf>
    <xf numFmtId="0" fontId="8" fillId="3" borderId="32" xfId="1" applyFont="1" applyFill="1" applyBorder="1" applyAlignment="1">
      <alignment horizontal="center" vertical="center" wrapText="1"/>
    </xf>
    <xf numFmtId="0" fontId="8" fillId="3" borderId="33" xfId="1" applyFont="1" applyFill="1" applyBorder="1" applyAlignment="1">
      <alignment horizontal="center" vertical="center" wrapText="1" readingOrder="1"/>
    </xf>
    <xf numFmtId="0" fontId="8" fillId="3" borderId="34" xfId="1" applyFont="1" applyFill="1" applyBorder="1" applyAlignment="1">
      <alignment horizontal="center" vertical="center" wrapText="1"/>
    </xf>
    <xf numFmtId="0" fontId="1" fillId="0" borderId="30" xfId="1" applyFont="1" applyFill="1" applyBorder="1" applyAlignment="1">
      <alignment horizontal="center" vertical="center"/>
    </xf>
    <xf numFmtId="0" fontId="1" fillId="3" borderId="24" xfId="1" applyFont="1" applyFill="1" applyBorder="1" applyAlignment="1">
      <alignment horizontal="center" vertical="center"/>
    </xf>
    <xf numFmtId="0" fontId="1" fillId="0" borderId="24" xfId="1" applyFont="1" applyFill="1" applyBorder="1" applyAlignment="1">
      <alignment horizontal="center" vertical="center"/>
    </xf>
    <xf numFmtId="0" fontId="1" fillId="3" borderId="27" xfId="1" applyFont="1" applyFill="1" applyBorder="1" applyAlignment="1">
      <alignment horizontal="center" vertical="center"/>
    </xf>
    <xf numFmtId="0" fontId="30" fillId="0" borderId="31" xfId="0" applyFont="1" applyFill="1" applyBorder="1" applyAlignment="1">
      <alignment horizontal="left" vertical="center" wrapText="1" indent="1"/>
    </xf>
    <xf numFmtId="0" fontId="30" fillId="3" borderId="25" xfId="0" applyFont="1" applyFill="1" applyBorder="1" applyAlignment="1">
      <alignment horizontal="left" vertical="center" wrapText="1" indent="1"/>
    </xf>
    <xf numFmtId="0" fontId="30" fillId="0" borderId="25" xfId="0" applyFont="1" applyFill="1" applyBorder="1" applyAlignment="1">
      <alignment horizontal="left" vertical="center" wrapText="1" indent="1"/>
    </xf>
    <xf numFmtId="0" fontId="30" fillId="3" borderId="28" xfId="0" applyFont="1" applyFill="1" applyBorder="1" applyAlignment="1">
      <alignment horizontal="left" vertical="center" wrapText="1" indent="1"/>
    </xf>
    <xf numFmtId="0" fontId="1" fillId="0" borderId="6" xfId="9" applyFont="1" applyFill="1" applyBorder="1" applyAlignment="1">
      <alignment horizontal="left" vertical="center" wrapText="1" indent="1"/>
    </xf>
    <xf numFmtId="0" fontId="1" fillId="3" borderId="9" xfId="9" applyFont="1" applyFill="1" applyBorder="1" applyAlignment="1">
      <alignment horizontal="left" vertical="center" wrapText="1" indent="1"/>
    </xf>
    <xf numFmtId="0" fontId="1" fillId="0" borderId="9" xfId="9" applyFont="1" applyFill="1" applyBorder="1" applyAlignment="1">
      <alignment horizontal="left" vertical="center" wrapText="1" indent="1"/>
    </xf>
    <xf numFmtId="0" fontId="1" fillId="0" borderId="14" xfId="9" applyFont="1" applyFill="1" applyBorder="1" applyAlignment="1">
      <alignment horizontal="left" vertical="center" wrapText="1" indent="1"/>
    </xf>
    <xf numFmtId="0" fontId="8" fillId="3" borderId="21" xfId="9" applyFont="1" applyFill="1" applyBorder="1" applyAlignment="1">
      <alignment horizontal="center" vertical="center" wrapText="1"/>
    </xf>
    <xf numFmtId="0" fontId="1" fillId="3" borderId="14" xfId="9" applyFont="1" applyFill="1" applyBorder="1" applyAlignment="1">
      <alignment horizontal="left" vertical="center" wrapText="1" indent="1"/>
    </xf>
    <xf numFmtId="0" fontId="24" fillId="3" borderId="8" xfId="8" applyFont="1" applyFill="1" applyBorder="1" applyAlignment="1">
      <alignment horizontal="left" vertical="center" indent="1"/>
    </xf>
    <xf numFmtId="0" fontId="7" fillId="3" borderId="47" xfId="7" applyFont="1" applyFill="1" applyBorder="1" applyAlignment="1">
      <alignment horizontal="right" vertical="center" wrapText="1" indent="1" readingOrder="2"/>
    </xf>
    <xf numFmtId="0" fontId="24" fillId="3" borderId="47" xfId="8" applyFont="1" applyFill="1" applyBorder="1" applyAlignment="1">
      <alignment horizontal="left" vertical="center" indent="1"/>
    </xf>
    <xf numFmtId="0" fontId="8" fillId="0" borderId="21" xfId="9" applyFont="1" applyFill="1" applyBorder="1" applyAlignment="1">
      <alignment horizontal="center" vertical="center" wrapText="1"/>
    </xf>
    <xf numFmtId="3" fontId="8" fillId="0" borderId="20" xfId="8" applyNumberFormat="1" applyFont="1" applyFill="1" applyBorder="1" applyAlignment="1">
      <alignment horizontal="right" vertical="center" indent="1"/>
    </xf>
    <xf numFmtId="3" fontId="8" fillId="0" borderId="53" xfId="8" applyNumberFormat="1" applyFont="1" applyFill="1" applyBorder="1" applyAlignment="1">
      <alignment horizontal="right" vertical="center" indent="1"/>
    </xf>
    <xf numFmtId="3" fontId="1" fillId="0" borderId="53" xfId="8" applyNumberFormat="1" applyFont="1" applyFill="1" applyBorder="1" applyAlignment="1">
      <alignment horizontal="right" vertical="center" indent="1"/>
    </xf>
    <xf numFmtId="0" fontId="8" fillId="0" borderId="49" xfId="7" applyFont="1" applyFill="1" applyBorder="1" applyAlignment="1">
      <alignment horizontal="right" vertical="center" wrapText="1" indent="1" readingOrder="2"/>
    </xf>
    <xf numFmtId="0" fontId="8" fillId="3" borderId="12" xfId="7" applyFont="1" applyFill="1" applyBorder="1" applyAlignment="1">
      <alignment horizontal="right" vertical="center" wrapText="1" indent="1" readingOrder="2"/>
    </xf>
    <xf numFmtId="0" fontId="7" fillId="0" borderId="5" xfId="7" applyFont="1" applyFill="1" applyBorder="1" applyAlignment="1">
      <alignment horizontal="right" vertical="center" wrapText="1" indent="1" readingOrder="2"/>
    </xf>
    <xf numFmtId="0" fontId="24" fillId="0" borderId="5" xfId="8" applyFont="1" applyFill="1" applyBorder="1" applyAlignment="1">
      <alignment horizontal="left" vertical="center" indent="1"/>
    </xf>
    <xf numFmtId="3" fontId="1" fillId="3" borderId="13" xfId="8" applyNumberFormat="1" applyFont="1" applyFill="1" applyBorder="1" applyAlignment="1">
      <alignment horizontal="right" vertical="center" indent="1"/>
    </xf>
    <xf numFmtId="0" fontId="8" fillId="0" borderId="19" xfId="7" applyFont="1" applyFill="1" applyBorder="1" applyAlignment="1">
      <alignment horizontal="center" vertical="center" wrapText="1" readingOrder="2"/>
    </xf>
    <xf numFmtId="3" fontId="1" fillId="0" borderId="0" xfId="1" applyNumberFormat="1" applyAlignment="1">
      <alignment vertical="center"/>
    </xf>
    <xf numFmtId="3" fontId="8" fillId="0" borderId="54" xfId="8" applyNumberFormat="1" applyFont="1" applyFill="1" applyBorder="1" applyAlignment="1">
      <alignment horizontal="right" vertical="center" indent="1"/>
    </xf>
    <xf numFmtId="0" fontId="8" fillId="3" borderId="19" xfId="7" applyFont="1" applyFill="1" applyBorder="1" applyAlignment="1">
      <alignment horizontal="center" vertical="center" wrapText="1" readingOrder="2"/>
    </xf>
    <xf numFmtId="0" fontId="8" fillId="4" borderId="19" xfId="10" applyFont="1" applyFill="1" applyBorder="1" applyAlignment="1">
      <alignment horizontal="center" vertical="center" wrapText="1"/>
    </xf>
    <xf numFmtId="0" fontId="8" fillId="4" borderId="30" xfId="12" applyFont="1" applyFill="1" applyBorder="1" applyAlignment="1">
      <alignment horizontal="right" vertical="center" indent="1" shrinkToFit="1"/>
    </xf>
    <xf numFmtId="0" fontId="8" fillId="3" borderId="24" xfId="12" applyFont="1" applyFill="1" applyBorder="1" applyAlignment="1">
      <alignment horizontal="right" vertical="center" indent="1" shrinkToFit="1"/>
    </xf>
    <xf numFmtId="0" fontId="8" fillId="4" borderId="44" xfId="12" applyFont="1" applyFill="1" applyBorder="1" applyAlignment="1">
      <alignment horizontal="right" vertical="center" indent="1" shrinkToFit="1"/>
    </xf>
    <xf numFmtId="3" fontId="1" fillId="0" borderId="0" xfId="1" applyNumberFormat="1" applyAlignment="1">
      <alignment horizontal="center" vertical="center"/>
    </xf>
    <xf numFmtId="49" fontId="8" fillId="0" borderId="49" xfId="7" applyNumberFormat="1" applyFont="1" applyFill="1" applyBorder="1" applyAlignment="1">
      <alignment horizontal="right" vertical="center" wrapText="1" indent="1" readingOrder="2"/>
    </xf>
    <xf numFmtId="49" fontId="8" fillId="0" borderId="4" xfId="7" applyNumberFormat="1" applyFont="1" applyFill="1" applyBorder="1" applyAlignment="1">
      <alignment horizontal="right" vertical="center" wrapText="1" indent="1" readingOrder="2"/>
    </xf>
    <xf numFmtId="0" fontId="1" fillId="0" borderId="0" xfId="27"/>
    <xf numFmtId="3" fontId="8" fillId="0" borderId="0" xfId="8" applyNumberFormat="1" applyFont="1" applyFill="1" applyBorder="1" applyAlignment="1">
      <alignment horizontal="right" vertical="center" indent="1"/>
    </xf>
    <xf numFmtId="0" fontId="1" fillId="0" borderId="0" xfId="27" applyBorder="1"/>
    <xf numFmtId="49" fontId="8" fillId="3" borderId="12" xfId="7" applyNumberFormat="1" applyFont="1" applyFill="1" applyBorder="1" applyAlignment="1">
      <alignment horizontal="right" vertical="center" wrapText="1" indent="1" readingOrder="2"/>
    </xf>
    <xf numFmtId="49" fontId="1" fillId="0" borderId="0" xfId="1" applyNumberFormat="1" applyAlignment="1">
      <alignment vertical="center"/>
    </xf>
    <xf numFmtId="0" fontId="8" fillId="3" borderId="21" xfId="5" applyFont="1" applyFill="1" applyBorder="1" applyAlignment="1">
      <alignment vertical="center"/>
    </xf>
    <xf numFmtId="0" fontId="8" fillId="3" borderId="55" xfId="5" applyFont="1" applyFill="1" applyBorder="1" applyAlignment="1">
      <alignment vertical="center"/>
    </xf>
    <xf numFmtId="0" fontId="8" fillId="3" borderId="19" xfId="5" applyFont="1" applyFill="1" applyBorder="1" applyAlignment="1">
      <alignment vertical="center"/>
    </xf>
    <xf numFmtId="3" fontId="8" fillId="3" borderId="5" xfId="8" applyNumberFormat="1" applyFont="1" applyFill="1" applyBorder="1" applyAlignment="1">
      <alignment horizontal="right" vertical="center" indent="1"/>
    </xf>
    <xf numFmtId="49" fontId="1" fillId="0" borderId="0" xfId="1" applyNumberFormat="1" applyAlignment="1">
      <alignment vertical="center" wrapText="1"/>
    </xf>
    <xf numFmtId="3" fontId="13" fillId="0" borderId="0" xfId="11" applyNumberFormat="1"/>
    <xf numFmtId="3" fontId="8" fillId="3" borderId="4" xfId="8" applyNumberFormat="1" applyFont="1" applyFill="1" applyBorder="1" applyAlignment="1">
      <alignment horizontal="right" vertical="center" indent="1"/>
    </xf>
    <xf numFmtId="3" fontId="1" fillId="3" borderId="5" xfId="8" applyNumberFormat="1" applyFont="1" applyFill="1" applyBorder="1" applyAlignment="1">
      <alignment horizontal="right" vertical="center" indent="1"/>
    </xf>
    <xf numFmtId="0" fontId="8" fillId="3" borderId="4" xfId="7" applyFont="1" applyFill="1" applyBorder="1" applyAlignment="1">
      <alignment horizontal="right" vertical="center" wrapText="1" indent="1" readingOrder="2"/>
    </xf>
    <xf numFmtId="3" fontId="8" fillId="3" borderId="53" xfId="8" applyNumberFormat="1" applyFont="1" applyFill="1" applyBorder="1" applyAlignment="1">
      <alignment horizontal="right" vertical="center" indent="1"/>
    </xf>
    <xf numFmtId="0" fontId="7" fillId="0" borderId="13" xfId="7" applyFont="1" applyFill="1" applyBorder="1" applyAlignment="1">
      <alignment horizontal="right" vertical="center" wrapText="1" indent="1" readingOrder="2"/>
    </xf>
    <xf numFmtId="0" fontId="7" fillId="3" borderId="5" xfId="7" applyFont="1" applyFill="1" applyBorder="1" applyAlignment="1">
      <alignment horizontal="right" vertical="center" wrapText="1" indent="1" readingOrder="2"/>
    </xf>
    <xf numFmtId="0" fontId="7" fillId="3" borderId="13" xfId="7" applyFont="1" applyFill="1" applyBorder="1" applyAlignment="1">
      <alignment horizontal="right" vertical="center" wrapText="1" indent="1" readingOrder="2"/>
    </xf>
    <xf numFmtId="0" fontId="24" fillId="0" borderId="13" xfId="8" applyFont="1" applyFill="1" applyBorder="1" applyAlignment="1">
      <alignment horizontal="left" vertical="center" indent="1"/>
    </xf>
    <xf numFmtId="0" fontId="24" fillId="3" borderId="5" xfId="8" applyFont="1" applyFill="1" applyBorder="1" applyAlignment="1">
      <alignment horizontal="left" vertical="center" indent="1"/>
    </xf>
    <xf numFmtId="0" fontId="24" fillId="3" borderId="13" xfId="8" applyFont="1" applyFill="1" applyBorder="1" applyAlignment="1">
      <alignment horizontal="left" vertical="center" indent="1"/>
    </xf>
    <xf numFmtId="0" fontId="1" fillId="0" borderId="0" xfId="11" applyFont="1" applyAlignment="1">
      <alignment wrapText="1"/>
    </xf>
    <xf numFmtId="1" fontId="5" fillId="4" borderId="0" xfId="11" applyNumberFormat="1" applyFont="1" applyFill="1" applyAlignment="1">
      <alignment horizontal="right" vertical="center"/>
    </xf>
    <xf numFmtId="1" fontId="6" fillId="4" borderId="0" xfId="11" applyNumberFormat="1" applyFont="1" applyFill="1" applyAlignment="1">
      <alignment horizontal="center" vertical="center"/>
    </xf>
    <xf numFmtId="1" fontId="8" fillId="4" borderId="0" xfId="11" applyNumberFormat="1" applyFont="1" applyFill="1" applyAlignment="1">
      <alignment horizontal="left" vertical="center"/>
    </xf>
    <xf numFmtId="1" fontId="5" fillId="4" borderId="0" xfId="1" applyNumberFormat="1" applyFont="1" applyFill="1" applyAlignment="1">
      <alignment horizontal="right" vertical="center"/>
    </xf>
    <xf numFmtId="1" fontId="7" fillId="4" borderId="0" xfId="1" applyNumberFormat="1" applyFont="1" applyFill="1" applyAlignment="1">
      <alignment horizontal="left" vertical="center"/>
    </xf>
    <xf numFmtId="1" fontId="8" fillId="4" borderId="0" xfId="1" applyNumberFormat="1" applyFont="1" applyFill="1" applyAlignment="1">
      <alignment horizontal="center" vertical="center"/>
    </xf>
    <xf numFmtId="3" fontId="1" fillId="4" borderId="5" xfId="8" applyNumberFormat="1" applyFont="1" applyFill="1" applyBorder="1" applyAlignment="1">
      <alignment horizontal="right" vertical="center" indent="1"/>
    </xf>
    <xf numFmtId="3" fontId="8" fillId="4" borderId="5" xfId="8" applyNumberFormat="1" applyFont="1" applyFill="1" applyBorder="1" applyAlignment="1">
      <alignment horizontal="right" vertical="center" indent="1"/>
    </xf>
    <xf numFmtId="0" fontId="3" fillId="0" borderId="0" xfId="1" applyFont="1" applyBorder="1" applyAlignment="1">
      <alignment horizontal="center" vertical="center"/>
    </xf>
    <xf numFmtId="0" fontId="3" fillId="0" borderId="0" xfId="1" applyFont="1" applyAlignment="1">
      <alignment horizontal="center" vertical="center"/>
    </xf>
    <xf numFmtId="0" fontId="6" fillId="0" borderId="0" xfId="1" applyFont="1" applyBorder="1" applyAlignment="1">
      <alignment horizontal="center" vertical="center" wrapText="1"/>
    </xf>
    <xf numFmtId="0" fontId="8" fillId="0" borderId="0" xfId="1" applyFont="1" applyBorder="1" applyAlignment="1">
      <alignment horizontal="center" vertical="center" wrapText="1"/>
    </xf>
    <xf numFmtId="0" fontId="8" fillId="0" borderId="0" xfId="1" applyFont="1" applyAlignment="1">
      <alignment horizontal="center" vertical="center" wrapText="1"/>
    </xf>
    <xf numFmtId="0" fontId="8" fillId="0" borderId="57" xfId="7" applyFont="1" applyFill="1" applyBorder="1" applyAlignment="1">
      <alignment horizontal="right" vertical="center" wrapText="1" indent="1" readingOrder="2"/>
    </xf>
    <xf numFmtId="0" fontId="8" fillId="3" borderId="59" xfId="7" applyFont="1" applyFill="1" applyBorder="1" applyAlignment="1">
      <alignment horizontal="right" vertical="center" wrapText="1" indent="1" readingOrder="2"/>
    </xf>
    <xf numFmtId="3" fontId="1" fillId="3" borderId="22" xfId="8" applyNumberFormat="1" applyFont="1" applyFill="1" applyBorder="1" applyAlignment="1">
      <alignment horizontal="right" vertical="center" indent="1"/>
    </xf>
    <xf numFmtId="0" fontId="6" fillId="0" borderId="0" xfId="1" applyFont="1" applyAlignment="1">
      <alignment horizontal="center" vertical="center"/>
    </xf>
    <xf numFmtId="3" fontId="1" fillId="0" borderId="61" xfId="8" applyNumberFormat="1" applyFont="1" applyFill="1" applyBorder="1" applyAlignment="1">
      <alignment horizontal="right" vertical="center" indent="1"/>
    </xf>
    <xf numFmtId="3" fontId="8" fillId="0" borderId="61" xfId="8" applyNumberFormat="1" applyFont="1" applyFill="1" applyBorder="1" applyAlignment="1">
      <alignment horizontal="right" vertical="center" indent="1"/>
    </xf>
    <xf numFmtId="3" fontId="8" fillId="3" borderId="61" xfId="8" applyNumberFormat="1" applyFont="1" applyFill="1" applyBorder="1" applyAlignment="1">
      <alignment horizontal="right" vertical="center" indent="1"/>
    </xf>
    <xf numFmtId="1" fontId="6" fillId="0" borderId="0" xfId="1" applyNumberFormat="1" applyFont="1" applyBorder="1" applyAlignment="1">
      <alignment horizontal="center" vertical="center"/>
    </xf>
    <xf numFmtId="3" fontId="8" fillId="3" borderId="20" xfId="10" applyNumberFormat="1" applyFont="1" applyFill="1" applyBorder="1" applyAlignment="1">
      <alignment horizontal="right" vertical="center" indent="1"/>
    </xf>
    <xf numFmtId="0" fontId="6" fillId="0" borderId="0" xfId="1" applyFont="1" applyAlignment="1">
      <alignment horizontal="center" vertical="center" wrapText="1"/>
    </xf>
    <xf numFmtId="0" fontId="10" fillId="0" borderId="0" xfId="1" applyFont="1" applyAlignment="1">
      <alignment vertical="center"/>
    </xf>
    <xf numFmtId="3" fontId="1" fillId="0" borderId="6" xfId="8" applyNumberFormat="1" applyFont="1" applyFill="1" applyBorder="1" applyAlignment="1">
      <alignment horizontal="right" vertical="center" indent="1"/>
    </xf>
    <xf numFmtId="3" fontId="1" fillId="3" borderId="9" xfId="8" applyNumberFormat="1" applyFont="1" applyFill="1" applyBorder="1" applyAlignment="1">
      <alignment horizontal="right" vertical="center" indent="1"/>
    </xf>
    <xf numFmtId="3" fontId="1" fillId="0" borderId="9" xfId="8" applyNumberFormat="1" applyFont="1" applyFill="1" applyBorder="1" applyAlignment="1">
      <alignment horizontal="right" vertical="center" indent="1"/>
    </xf>
    <xf numFmtId="3" fontId="1" fillId="0" borderId="14" xfId="8" applyNumberFormat="1" applyFont="1" applyFill="1" applyBorder="1" applyAlignment="1">
      <alignment horizontal="right" vertical="center" indent="1"/>
    </xf>
    <xf numFmtId="3" fontId="8" fillId="0" borderId="22" xfId="8" applyNumberFormat="1" applyFont="1" applyFill="1" applyBorder="1" applyAlignment="1">
      <alignment horizontal="right" vertical="center" indent="1"/>
    </xf>
    <xf numFmtId="3" fontId="8" fillId="3" borderId="54" xfId="8" applyNumberFormat="1" applyFont="1" applyFill="1" applyBorder="1" applyAlignment="1">
      <alignment horizontal="right" vertical="center" indent="1"/>
    </xf>
    <xf numFmtId="0" fontId="1" fillId="0" borderId="0" xfId="1" applyFont="1" applyBorder="1" applyAlignment="1">
      <alignment horizontal="center" vertical="center"/>
    </xf>
    <xf numFmtId="0" fontId="1" fillId="0" borderId="11" xfId="1" applyFont="1" applyBorder="1" applyAlignment="1">
      <alignment horizontal="center" vertical="center"/>
    </xf>
    <xf numFmtId="0" fontId="1" fillId="0" borderId="0" xfId="1" applyFont="1" applyFill="1" applyBorder="1" applyAlignment="1">
      <alignment horizontal="center" vertical="center"/>
    </xf>
    <xf numFmtId="0" fontId="1" fillId="0" borderId="11" xfId="1" applyFont="1" applyFill="1" applyBorder="1" applyAlignment="1">
      <alignment horizontal="center" vertical="center"/>
    </xf>
    <xf numFmtId="0" fontId="1" fillId="0" borderId="0" xfId="1" applyFont="1" applyAlignment="1">
      <alignment horizontal="center" vertical="center"/>
    </xf>
    <xf numFmtId="0" fontId="8" fillId="0" borderId="59" xfId="7" applyFont="1" applyFill="1" applyBorder="1" applyAlignment="1">
      <alignment horizontal="right" vertical="center" wrapText="1" indent="1" readingOrder="2"/>
    </xf>
    <xf numFmtId="0" fontId="6" fillId="0" borderId="0" xfId="1" applyFont="1" applyBorder="1" applyAlignment="1">
      <alignment horizontal="center" vertical="center" readingOrder="2"/>
    </xf>
    <xf numFmtId="0" fontId="3" fillId="0" borderId="0" xfId="1" applyFont="1" applyBorder="1" applyAlignment="1">
      <alignment horizontal="center" vertical="center" readingOrder="2"/>
    </xf>
    <xf numFmtId="0" fontId="3" fillId="0" borderId="0" xfId="1" applyFont="1" applyAlignment="1">
      <alignment horizontal="center" vertical="center" readingOrder="2"/>
    </xf>
    <xf numFmtId="0" fontId="8" fillId="0" borderId="50" xfId="7" applyFont="1" applyFill="1" applyBorder="1" applyAlignment="1">
      <alignment horizontal="right" vertical="center" wrapText="1" indent="1" readingOrder="2"/>
    </xf>
    <xf numFmtId="3" fontId="8" fillId="0" borderId="5" xfId="8" applyNumberFormat="1" applyFont="1" applyFill="1" applyBorder="1" applyAlignment="1">
      <alignment horizontal="center" vertical="center"/>
    </xf>
    <xf numFmtId="3" fontId="8" fillId="3" borderId="5" xfId="8" applyNumberFormat="1" applyFont="1" applyFill="1" applyBorder="1" applyAlignment="1">
      <alignment horizontal="center" vertical="center"/>
    </xf>
    <xf numFmtId="3" fontId="8" fillId="3" borderId="8" xfId="8" applyNumberFormat="1" applyFont="1" applyFill="1" applyBorder="1" applyAlignment="1">
      <alignment horizontal="center" vertical="center"/>
    </xf>
    <xf numFmtId="3" fontId="8" fillId="0" borderId="8" xfId="8" applyNumberFormat="1" applyFont="1" applyFill="1" applyBorder="1" applyAlignment="1">
      <alignment horizontal="center" vertical="center"/>
    </xf>
    <xf numFmtId="3" fontId="8" fillId="3" borderId="20" xfId="8" applyNumberFormat="1" applyFont="1" applyFill="1" applyBorder="1" applyAlignment="1">
      <alignment horizontal="center" vertical="center"/>
    </xf>
    <xf numFmtId="3" fontId="8" fillId="3" borderId="56" xfId="8" applyNumberFormat="1" applyFont="1" applyFill="1" applyBorder="1" applyAlignment="1">
      <alignment horizontal="center" vertical="center"/>
    </xf>
    <xf numFmtId="3" fontId="8" fillId="0" borderId="13" xfId="8" applyNumberFormat="1" applyFont="1" applyFill="1" applyBorder="1" applyAlignment="1">
      <alignment horizontal="center" vertical="center"/>
    </xf>
    <xf numFmtId="3" fontId="8" fillId="0" borderId="20" xfId="8" applyNumberFormat="1" applyFont="1" applyFill="1" applyBorder="1" applyAlignment="1">
      <alignment horizontal="center" vertical="center"/>
    </xf>
    <xf numFmtId="3" fontId="8" fillId="0" borderId="54" xfId="8" applyNumberFormat="1" applyFont="1" applyFill="1" applyBorder="1" applyAlignment="1">
      <alignment horizontal="center" vertical="center"/>
    </xf>
    <xf numFmtId="3" fontId="13" fillId="0" borderId="5" xfId="8" applyNumberFormat="1" applyFont="1" applyFill="1" applyBorder="1" applyAlignment="1">
      <alignment horizontal="center" vertical="center"/>
    </xf>
    <xf numFmtId="3" fontId="13" fillId="3" borderId="8" xfId="8" applyNumberFormat="1" applyFont="1" applyFill="1" applyBorder="1" applyAlignment="1">
      <alignment horizontal="center" vertical="center"/>
    </xf>
    <xf numFmtId="3" fontId="13" fillId="0" borderId="8" xfId="8" applyNumberFormat="1" applyFont="1" applyFill="1" applyBorder="1" applyAlignment="1">
      <alignment horizontal="center" vertical="center"/>
    </xf>
    <xf numFmtId="3" fontId="13" fillId="0" borderId="13" xfId="8" applyNumberFormat="1" applyFont="1" applyFill="1" applyBorder="1" applyAlignment="1">
      <alignment horizontal="center" vertical="center"/>
    </xf>
    <xf numFmtId="3" fontId="13" fillId="4" borderId="30" xfId="12" applyNumberFormat="1" applyFont="1" applyFill="1" applyBorder="1" applyAlignment="1">
      <alignment horizontal="center" vertical="center" shrinkToFit="1"/>
    </xf>
    <xf numFmtId="3" fontId="8" fillId="4" borderId="30" xfId="12" applyNumberFormat="1" applyFont="1" applyFill="1" applyBorder="1" applyAlignment="1">
      <alignment horizontal="center" vertical="center" shrinkToFit="1"/>
    </xf>
    <xf numFmtId="3" fontId="13" fillId="3" borderId="24" xfId="12" applyNumberFormat="1" applyFont="1" applyFill="1" applyBorder="1" applyAlignment="1">
      <alignment horizontal="center" vertical="center" shrinkToFit="1"/>
    </xf>
    <xf numFmtId="3" fontId="8" fillId="3" borderId="24" xfId="12" applyNumberFormat="1" applyFont="1" applyFill="1" applyBorder="1" applyAlignment="1">
      <alignment horizontal="center" vertical="center" shrinkToFit="1"/>
    </xf>
    <xf numFmtId="3" fontId="13" fillId="4" borderId="44" xfId="12" applyNumberFormat="1" applyFont="1" applyFill="1" applyBorder="1" applyAlignment="1">
      <alignment horizontal="center" vertical="center" shrinkToFit="1"/>
    </xf>
    <xf numFmtId="3" fontId="8" fillId="4" borderId="44" xfId="12" applyNumberFormat="1" applyFont="1" applyFill="1" applyBorder="1" applyAlignment="1">
      <alignment horizontal="center" vertical="center" shrinkToFit="1"/>
    </xf>
    <xf numFmtId="3" fontId="8" fillId="3" borderId="45" xfId="12" applyNumberFormat="1" applyFont="1" applyFill="1" applyBorder="1" applyAlignment="1">
      <alignment horizontal="center" vertical="center" wrapText="1" readingOrder="1"/>
    </xf>
    <xf numFmtId="3" fontId="13" fillId="3" borderId="13" xfId="8" applyNumberFormat="1" applyFont="1" applyFill="1" applyBorder="1" applyAlignment="1">
      <alignment horizontal="center" vertical="center"/>
    </xf>
    <xf numFmtId="3" fontId="8" fillId="3" borderId="13" xfId="8" applyNumberFormat="1" applyFont="1" applyFill="1" applyBorder="1" applyAlignment="1">
      <alignment horizontal="center" vertical="center"/>
    </xf>
    <xf numFmtId="3" fontId="8" fillId="0" borderId="56" xfId="8" applyNumberFormat="1" applyFont="1" applyFill="1" applyBorder="1" applyAlignment="1">
      <alignment horizontal="center" vertical="center"/>
    </xf>
    <xf numFmtId="3" fontId="13" fillId="3" borderId="5" xfId="8" applyNumberFormat="1" applyFont="1" applyFill="1" applyBorder="1" applyAlignment="1">
      <alignment horizontal="center" vertical="center"/>
    </xf>
    <xf numFmtId="3" fontId="13" fillId="3" borderId="47" xfId="8" applyNumberFormat="1" applyFont="1" applyFill="1" applyBorder="1" applyAlignment="1">
      <alignment horizontal="center" vertical="center"/>
    </xf>
    <xf numFmtId="3" fontId="8" fillId="3" borderId="47" xfId="8" applyNumberFormat="1" applyFont="1" applyFill="1" applyBorder="1" applyAlignment="1">
      <alignment horizontal="center" vertical="center"/>
    </xf>
    <xf numFmtId="0" fontId="1" fillId="0" borderId="11" xfId="1" applyBorder="1" applyAlignment="1">
      <alignment vertical="center"/>
    </xf>
    <xf numFmtId="0" fontId="5" fillId="4" borderId="10" xfId="3" applyFont="1" applyFill="1" applyBorder="1" applyAlignment="1">
      <alignment vertical="center"/>
    </xf>
    <xf numFmtId="49" fontId="10" fillId="0" borderId="8" xfId="9" applyNumberFormat="1" applyFont="1" applyFill="1" applyBorder="1" applyAlignment="1">
      <alignment horizontal="left" vertical="center" wrapText="1" indent="1"/>
    </xf>
    <xf numFmtId="49" fontId="10" fillId="3" borderId="8" xfId="9" applyNumberFormat="1" applyFont="1" applyFill="1" applyBorder="1" applyAlignment="1">
      <alignment horizontal="left" vertical="center" wrapText="1" indent="1"/>
    </xf>
    <xf numFmtId="49" fontId="10" fillId="4" borderId="8" xfId="9" applyNumberFormat="1" applyFont="1" applyFill="1" applyBorder="1" applyAlignment="1">
      <alignment horizontal="left" vertical="center" wrapText="1" indent="1"/>
    </xf>
    <xf numFmtId="49" fontId="10" fillId="0" borderId="5" xfId="9" applyNumberFormat="1" applyFont="1" applyFill="1" applyBorder="1" applyAlignment="1">
      <alignment horizontal="left" vertical="center" wrapText="1" indent="1"/>
    </xf>
    <xf numFmtId="0" fontId="8" fillId="3" borderId="20" xfId="1" applyFont="1" applyFill="1" applyBorder="1" applyAlignment="1">
      <alignment horizontal="center" vertical="center"/>
    </xf>
    <xf numFmtId="49" fontId="18" fillId="3" borderId="20" xfId="9" applyNumberFormat="1" applyFont="1" applyFill="1" applyBorder="1" applyAlignment="1">
      <alignment horizontal="center" vertical="center" wrapText="1"/>
    </xf>
    <xf numFmtId="0" fontId="10" fillId="3" borderId="20" xfId="9" applyFont="1" applyFill="1" applyBorder="1" applyAlignment="1">
      <alignment horizontal="center" vertical="center" wrapText="1"/>
    </xf>
    <xf numFmtId="0" fontId="24" fillId="0" borderId="11" xfId="1" applyFont="1" applyBorder="1" applyAlignment="1">
      <alignment vertical="center"/>
    </xf>
    <xf numFmtId="0" fontId="10" fillId="0" borderId="6" xfId="9" applyFont="1" applyFill="1" applyBorder="1" applyAlignment="1">
      <alignment horizontal="left" vertical="center" wrapText="1" indent="1"/>
    </xf>
    <xf numFmtId="0" fontId="10" fillId="3" borderId="6" xfId="9" applyFont="1" applyFill="1" applyBorder="1" applyAlignment="1">
      <alignment horizontal="left" vertical="center" wrapText="1" indent="1"/>
    </xf>
    <xf numFmtId="0" fontId="10" fillId="0" borderId="9" xfId="9" applyFont="1" applyFill="1" applyBorder="1" applyAlignment="1">
      <alignment horizontal="left" vertical="center" wrapText="1" indent="1"/>
    </xf>
    <xf numFmtId="0" fontId="10" fillId="3" borderId="9" xfId="9" applyFont="1" applyFill="1" applyBorder="1" applyAlignment="1">
      <alignment horizontal="left" vertical="center" wrapText="1" indent="1"/>
    </xf>
    <xf numFmtId="0" fontId="10" fillId="0" borderId="18" xfId="9" applyFont="1" applyFill="1" applyBorder="1" applyAlignment="1">
      <alignment horizontal="left" vertical="center" wrapText="1" indent="1"/>
    </xf>
    <xf numFmtId="0" fontId="10" fillId="0" borderId="58" xfId="9" applyFont="1" applyFill="1" applyBorder="1" applyAlignment="1">
      <alignment horizontal="left" vertical="center" wrapText="1" indent="1"/>
    </xf>
    <xf numFmtId="0" fontId="10" fillId="3" borderId="60" xfId="9" applyFont="1" applyFill="1" applyBorder="1" applyAlignment="1">
      <alignment horizontal="left" vertical="center" wrapText="1" indent="1"/>
    </xf>
    <xf numFmtId="0" fontId="10" fillId="0" borderId="14" xfId="9" applyFont="1" applyFill="1" applyBorder="1" applyAlignment="1">
      <alignment horizontal="left" vertical="center" wrapText="1" indent="1"/>
    </xf>
    <xf numFmtId="0" fontId="10" fillId="0" borderId="60" xfId="9" applyFont="1" applyFill="1" applyBorder="1" applyAlignment="1">
      <alignment horizontal="left" vertical="center" wrapText="1" indent="1"/>
    </xf>
    <xf numFmtId="3" fontId="1" fillId="4" borderId="8" xfId="8" applyNumberFormat="1" applyFont="1" applyFill="1" applyBorder="1" applyAlignment="1">
      <alignment horizontal="right" vertical="center" indent="1"/>
    </xf>
    <xf numFmtId="49" fontId="8" fillId="3" borderId="49" xfId="7" applyNumberFormat="1" applyFont="1" applyFill="1" applyBorder="1" applyAlignment="1">
      <alignment horizontal="right" vertical="center" wrapText="1" indent="1" readingOrder="2"/>
    </xf>
    <xf numFmtId="0" fontId="5" fillId="4" borderId="19" xfId="10" applyFont="1" applyFill="1" applyBorder="1" applyAlignment="1">
      <alignment horizontal="center" vertical="center" wrapText="1"/>
    </xf>
    <xf numFmtId="0" fontId="8" fillId="0" borderId="6" xfId="9" applyFont="1" applyFill="1" applyBorder="1" applyAlignment="1">
      <alignment horizontal="left" vertical="center" wrapText="1" indent="1"/>
    </xf>
    <xf numFmtId="0" fontId="8" fillId="3" borderId="9" xfId="9" applyFont="1" applyFill="1" applyBorder="1" applyAlignment="1">
      <alignment horizontal="left" vertical="center" wrapText="1" indent="1"/>
    </xf>
    <xf numFmtId="0" fontId="8" fillId="0" borderId="9" xfId="9" applyFont="1" applyFill="1" applyBorder="1" applyAlignment="1">
      <alignment horizontal="left" vertical="center" wrapText="1" indent="1"/>
    </xf>
    <xf numFmtId="0" fontId="8" fillId="3" borderId="14" xfId="9" applyFont="1" applyFill="1" applyBorder="1" applyAlignment="1">
      <alignment horizontal="left" vertical="center" wrapText="1" indent="1"/>
    </xf>
    <xf numFmtId="3" fontId="35" fillId="0" borderId="0" xfId="11" applyNumberFormat="1" applyFont="1"/>
    <xf numFmtId="3" fontId="36" fillId="0" borderId="0" xfId="11" applyNumberFormat="1" applyFont="1"/>
    <xf numFmtId="0" fontId="35" fillId="0" borderId="0" xfId="11" applyFont="1"/>
    <xf numFmtId="0" fontId="10" fillId="3" borderId="20" xfId="5" applyFont="1" applyFill="1" applyBorder="1" applyAlignment="1">
      <alignment horizontal="center" vertical="center" wrapText="1"/>
    </xf>
    <xf numFmtId="0" fontId="1" fillId="4" borderId="0" xfId="1" applyFill="1" applyAlignment="1">
      <alignment vertical="center"/>
    </xf>
    <xf numFmtId="0" fontId="13" fillId="4" borderId="0" xfId="1" applyFont="1" applyFill="1" applyAlignment="1">
      <alignment horizontal="justify" vertical="center"/>
    </xf>
    <xf numFmtId="0" fontId="1" fillId="4" borderId="0" xfId="0" applyFont="1" applyFill="1" applyAlignment="1">
      <alignment vertical="center"/>
    </xf>
    <xf numFmtId="0" fontId="32" fillId="4" borderId="0" xfId="1" applyFont="1" applyFill="1" applyBorder="1" applyAlignment="1">
      <alignment horizontal="justify" vertical="center"/>
    </xf>
    <xf numFmtId="0" fontId="31" fillId="4" borderId="0" xfId="0" applyFont="1" applyFill="1" applyAlignment="1">
      <alignment horizontal="right" vertical="top" wrapText="1" indent="1"/>
    </xf>
    <xf numFmtId="0" fontId="22" fillId="4" borderId="0" xfId="1" applyFont="1" applyFill="1" applyAlignment="1">
      <alignment vertical="top"/>
    </xf>
    <xf numFmtId="0" fontId="38" fillId="4" borderId="0" xfId="1" applyFont="1" applyFill="1" applyAlignment="1">
      <alignment vertical="center"/>
    </xf>
    <xf numFmtId="0" fontId="37" fillId="4" borderId="0" xfId="0" applyFont="1" applyFill="1" applyAlignment="1">
      <alignment horizontal="right" vertical="top" wrapText="1" indent="1"/>
    </xf>
    <xf numFmtId="0" fontId="39" fillId="4" borderId="0" xfId="0" applyFont="1" applyFill="1" applyAlignment="1">
      <alignment horizontal="center" vertical="center"/>
    </xf>
    <xf numFmtId="0" fontId="1" fillId="4" borderId="0" xfId="1" applyNumberFormat="1" applyFont="1" applyFill="1" applyAlignment="1">
      <alignment horizontal="left" vertical="top" wrapText="1" indent="1"/>
    </xf>
    <xf numFmtId="0" fontId="10" fillId="3" borderId="20" xfId="5" applyFont="1" applyFill="1" applyBorder="1" applyAlignment="1">
      <alignment horizontal="center" vertical="center" wrapText="1"/>
    </xf>
    <xf numFmtId="0" fontId="1" fillId="4" borderId="0" xfId="1" applyNumberFormat="1" applyFont="1" applyFill="1" applyAlignment="1">
      <alignment horizontal="left" vertical="center" wrapText="1" indent="1" readingOrder="1"/>
    </xf>
    <xf numFmtId="0" fontId="37" fillId="4" borderId="0" xfId="0" applyFont="1" applyFill="1" applyAlignment="1">
      <alignment horizontal="right" vertical="center" wrapText="1" indent="1" readingOrder="2"/>
    </xf>
    <xf numFmtId="0" fontId="8" fillId="4" borderId="0" xfId="1" applyNumberFormat="1" applyFont="1" applyFill="1" applyAlignment="1">
      <alignment horizontal="left" vertical="center" wrapText="1" indent="1"/>
    </xf>
    <xf numFmtId="3" fontId="8" fillId="3" borderId="8" xfId="8" applyNumberFormat="1" applyFont="1" applyFill="1" applyBorder="1" applyAlignment="1">
      <alignment horizontal="right" vertical="center" indent="1"/>
    </xf>
    <xf numFmtId="0" fontId="1" fillId="3" borderId="8" xfId="1" applyFont="1" applyFill="1" applyBorder="1" applyAlignment="1">
      <alignment horizontal="right" vertical="center" indent="1"/>
    </xf>
    <xf numFmtId="0" fontId="1" fillId="4" borderId="8" xfId="1" applyFont="1" applyFill="1" applyBorder="1" applyAlignment="1">
      <alignment horizontal="right" vertical="center" indent="1"/>
    </xf>
    <xf numFmtId="3" fontId="8" fillId="4" borderId="8" xfId="8" applyNumberFormat="1" applyFont="1" applyFill="1" applyBorder="1" applyAlignment="1">
      <alignment horizontal="right" vertical="center" indent="1"/>
    </xf>
    <xf numFmtId="3" fontId="8" fillId="3" borderId="13" xfId="8" applyNumberFormat="1" applyFont="1" applyFill="1" applyBorder="1" applyAlignment="1">
      <alignment horizontal="right" vertical="center" indent="1"/>
    </xf>
    <xf numFmtId="0" fontId="18" fillId="3" borderId="21" xfId="9" applyFont="1" applyFill="1" applyBorder="1" applyAlignment="1">
      <alignment horizontal="center" vertical="center" wrapText="1"/>
    </xf>
    <xf numFmtId="49" fontId="6" fillId="3" borderId="19" xfId="7" applyNumberFormat="1" applyFont="1" applyFill="1" applyBorder="1" applyAlignment="1">
      <alignment horizontal="center" vertical="center" wrapText="1" readingOrder="2"/>
    </xf>
    <xf numFmtId="0" fontId="18" fillId="0" borderId="21" xfId="9" applyFont="1" applyFill="1" applyBorder="1" applyAlignment="1">
      <alignment horizontal="center" vertical="center" wrapText="1"/>
    </xf>
    <xf numFmtId="49" fontId="6" fillId="0" borderId="19" xfId="7" applyNumberFormat="1" applyFont="1" applyFill="1" applyBorder="1" applyAlignment="1">
      <alignment horizontal="center" vertical="center" wrapText="1" readingOrder="2"/>
    </xf>
    <xf numFmtId="0" fontId="6" fillId="3" borderId="19" xfId="7" applyFont="1" applyFill="1" applyBorder="1" applyAlignment="1">
      <alignment horizontal="center" vertical="center" wrapText="1" readingOrder="2"/>
    </xf>
    <xf numFmtId="0" fontId="6" fillId="0" borderId="19" xfId="7" applyFont="1" applyFill="1" applyBorder="1" applyAlignment="1">
      <alignment horizontal="center" vertical="center" wrapText="1" readingOrder="2"/>
    </xf>
    <xf numFmtId="0" fontId="6" fillId="3" borderId="19" xfId="10" applyFont="1" applyFill="1" applyBorder="1" applyAlignment="1">
      <alignment horizontal="center" vertical="center" wrapText="1"/>
    </xf>
    <xf numFmtId="0" fontId="18" fillId="3" borderId="21" xfId="10" applyFont="1" applyFill="1" applyBorder="1" applyAlignment="1">
      <alignment horizontal="center" vertical="center"/>
    </xf>
    <xf numFmtId="0" fontId="6" fillId="3" borderId="51" xfId="7" applyFont="1" applyFill="1" applyBorder="1" applyAlignment="1">
      <alignment horizontal="center" vertical="center" wrapText="1" readingOrder="2"/>
    </xf>
    <xf numFmtId="0" fontId="18" fillId="3" borderId="38" xfId="9" applyFont="1" applyFill="1" applyBorder="1" applyAlignment="1">
      <alignment horizontal="left" vertical="center" wrapText="1" indent="1"/>
    </xf>
    <xf numFmtId="0" fontId="6" fillId="3" borderId="35" xfId="7" applyFont="1" applyFill="1" applyBorder="1" applyAlignment="1">
      <alignment horizontal="center" vertical="center" wrapText="1" readingOrder="2"/>
    </xf>
    <xf numFmtId="0" fontId="18" fillId="3" borderId="37" xfId="9" applyFont="1" applyFill="1" applyBorder="1" applyAlignment="1">
      <alignment horizontal="center" vertical="center" wrapText="1"/>
    </xf>
    <xf numFmtId="0" fontId="18" fillId="3" borderId="63" xfId="9" applyFont="1" applyFill="1" applyBorder="1" applyAlignment="1">
      <alignment horizontal="center" vertical="center" wrapText="1" readingOrder="2"/>
    </xf>
    <xf numFmtId="0" fontId="9" fillId="3" borderId="20" xfId="6" applyFont="1" applyFill="1" applyBorder="1" applyAlignment="1">
      <alignment horizontal="center" vertical="center" wrapText="1"/>
    </xf>
    <xf numFmtId="3" fontId="1" fillId="0" borderId="13" xfId="8" applyNumberFormat="1" applyFont="1" applyFill="1" applyBorder="1" applyAlignment="1">
      <alignment horizontal="right" vertical="center" indent="1"/>
    </xf>
    <xf numFmtId="3" fontId="8" fillId="0" borderId="13" xfId="8" applyNumberFormat="1" applyFont="1" applyFill="1" applyBorder="1" applyAlignment="1">
      <alignment horizontal="right" vertical="center" indent="1"/>
    </xf>
    <xf numFmtId="3" fontId="1" fillId="0" borderId="22" xfId="8" applyNumberFormat="1" applyFont="1" applyFill="1" applyBorder="1" applyAlignment="1">
      <alignment horizontal="right" vertical="center" indent="1"/>
    </xf>
    <xf numFmtId="3" fontId="1" fillId="0" borderId="62" xfId="8" applyNumberFormat="1" applyFont="1" applyFill="1" applyBorder="1" applyAlignment="1">
      <alignment horizontal="right" vertical="center" indent="1"/>
    </xf>
    <xf numFmtId="3" fontId="8" fillId="0" borderId="62" xfId="8" applyNumberFormat="1" applyFont="1" applyFill="1" applyBorder="1" applyAlignment="1">
      <alignment horizontal="right" vertical="center" indent="1"/>
    </xf>
    <xf numFmtId="3" fontId="1" fillId="0" borderId="18" xfId="8" applyNumberFormat="1" applyFont="1" applyFill="1" applyBorder="1" applyAlignment="1">
      <alignment horizontal="right" vertical="center" indent="1"/>
    </xf>
    <xf numFmtId="3" fontId="8" fillId="3" borderId="56" xfId="8" applyNumberFormat="1" applyFont="1" applyFill="1" applyBorder="1" applyAlignment="1">
      <alignment horizontal="right" vertical="center" indent="1"/>
    </xf>
    <xf numFmtId="3" fontId="1" fillId="4" borderId="61" xfId="8" applyNumberFormat="1" applyFont="1" applyFill="1" applyBorder="1" applyAlignment="1">
      <alignment horizontal="right" vertical="center" indent="1"/>
    </xf>
    <xf numFmtId="3" fontId="8" fillId="4" borderId="61" xfId="8" applyNumberFormat="1" applyFont="1" applyFill="1" applyBorder="1" applyAlignment="1">
      <alignment horizontal="right" vertical="center" indent="1"/>
    </xf>
    <xf numFmtId="0" fontId="10" fillId="3" borderId="14" xfId="9" applyFont="1" applyFill="1" applyBorder="1" applyAlignment="1">
      <alignment horizontal="left" vertical="center" wrapText="1" indent="1"/>
    </xf>
    <xf numFmtId="0" fontId="10" fillId="4" borderId="9" xfId="9" applyFont="1" applyFill="1" applyBorder="1" applyAlignment="1">
      <alignment horizontal="left" vertical="center" wrapText="1" indent="1"/>
    </xf>
    <xf numFmtId="0" fontId="10" fillId="3" borderId="18" xfId="9" applyFont="1" applyFill="1" applyBorder="1" applyAlignment="1">
      <alignment horizontal="left" vertical="center" wrapText="1" indent="1"/>
    </xf>
    <xf numFmtId="0" fontId="24" fillId="0" borderId="0" xfId="1" applyFont="1" applyAlignment="1">
      <alignment vertical="center"/>
    </xf>
    <xf numFmtId="49" fontId="8" fillId="0" borderId="6" xfId="9" applyNumberFormat="1" applyFont="1" applyFill="1" applyBorder="1" applyAlignment="1">
      <alignment horizontal="center" vertical="center" wrapText="1"/>
    </xf>
    <xf numFmtId="49" fontId="8" fillId="3" borderId="9" xfId="9" applyNumberFormat="1" applyFont="1" applyFill="1" applyBorder="1" applyAlignment="1">
      <alignment horizontal="center" vertical="center" wrapText="1"/>
    </xf>
    <xf numFmtId="49" fontId="8" fillId="3" borderId="14" xfId="9" applyNumberFormat="1" applyFont="1" applyFill="1" applyBorder="1" applyAlignment="1">
      <alignment horizontal="center" vertical="center" wrapText="1"/>
    </xf>
    <xf numFmtId="49" fontId="5" fillId="0" borderId="4" xfId="7" applyNumberFormat="1" applyFont="1" applyFill="1" applyBorder="1" applyAlignment="1">
      <alignment horizontal="center" vertical="center" wrapText="1" readingOrder="2"/>
    </xf>
    <xf numFmtId="49" fontId="5" fillId="3" borderId="7" xfId="7" applyNumberFormat="1" applyFont="1" applyFill="1" applyBorder="1" applyAlignment="1">
      <alignment horizontal="center" vertical="center" wrapText="1" readingOrder="2"/>
    </xf>
    <xf numFmtId="49" fontId="5" fillId="3" borderId="12" xfId="7" applyNumberFormat="1" applyFont="1" applyFill="1" applyBorder="1" applyAlignment="1">
      <alignment horizontal="center" vertical="center" wrapText="1" readingOrder="2"/>
    </xf>
    <xf numFmtId="3" fontId="8" fillId="3" borderId="36" xfId="8" applyNumberFormat="1" applyFont="1" applyFill="1" applyBorder="1" applyAlignment="1">
      <alignment horizontal="right" vertical="center" indent="1"/>
    </xf>
    <xf numFmtId="3" fontId="1" fillId="0" borderId="20" xfId="8" applyNumberFormat="1" applyFont="1" applyFill="1" applyBorder="1" applyAlignment="1">
      <alignment horizontal="right" vertical="center" indent="1"/>
    </xf>
    <xf numFmtId="0" fontId="8" fillId="4" borderId="4" xfId="7" applyFont="1" applyFill="1" applyBorder="1" applyAlignment="1">
      <alignment horizontal="right" vertical="center" wrapText="1" indent="1" readingOrder="2"/>
    </xf>
    <xf numFmtId="0" fontId="8" fillId="4" borderId="59" xfId="7" applyFont="1" applyFill="1" applyBorder="1" applyAlignment="1">
      <alignment horizontal="right" vertical="center" wrapText="1" indent="1" readingOrder="2"/>
    </xf>
    <xf numFmtId="3" fontId="1" fillId="4" borderId="62" xfId="8" applyNumberFormat="1" applyFont="1" applyFill="1" applyBorder="1" applyAlignment="1">
      <alignment horizontal="right" vertical="center" indent="1"/>
    </xf>
    <xf numFmtId="3" fontId="8" fillId="4" borderId="62" xfId="8" applyNumberFormat="1" applyFont="1" applyFill="1" applyBorder="1" applyAlignment="1">
      <alignment horizontal="right" vertical="center" indent="1"/>
    </xf>
    <xf numFmtId="0" fontId="10" fillId="4" borderId="18" xfId="9" applyFont="1" applyFill="1" applyBorder="1" applyAlignment="1">
      <alignment horizontal="left" vertical="center" wrapText="1" indent="1"/>
    </xf>
    <xf numFmtId="3" fontId="1" fillId="0" borderId="0" xfId="1" applyNumberFormat="1" applyAlignment="1">
      <alignment horizontal="right" vertical="center" wrapText="1" readingOrder="1"/>
    </xf>
    <xf numFmtId="49" fontId="10" fillId="0" borderId="6" xfId="9" applyNumberFormat="1" applyFont="1" applyFill="1" applyBorder="1" applyAlignment="1">
      <alignment horizontal="left" vertical="center" wrapText="1" indent="1"/>
    </xf>
    <xf numFmtId="49" fontId="10" fillId="3" borderId="9" xfId="9" applyNumberFormat="1" applyFont="1" applyFill="1" applyBorder="1" applyAlignment="1">
      <alignment horizontal="left" vertical="center" wrapText="1" indent="1"/>
    </xf>
    <xf numFmtId="49" fontId="10" fillId="0" borderId="18" xfId="9" applyNumberFormat="1" applyFont="1" applyFill="1" applyBorder="1" applyAlignment="1">
      <alignment horizontal="left" vertical="center" wrapText="1" indent="1"/>
    </xf>
    <xf numFmtId="0" fontId="24" fillId="0" borderId="0" xfId="1" applyFont="1" applyBorder="1" applyAlignment="1">
      <alignment horizontal="left" vertical="center"/>
    </xf>
    <xf numFmtId="0" fontId="8" fillId="0" borderId="0" xfId="1" applyFont="1" applyAlignment="1">
      <alignment horizontal="right" vertical="center" readingOrder="2"/>
    </xf>
    <xf numFmtId="0" fontId="43" fillId="4" borderId="0" xfId="0" applyFont="1" applyFill="1" applyAlignment="1">
      <alignment horizontal="center" vertical="center" wrapText="1"/>
    </xf>
    <xf numFmtId="0" fontId="10" fillId="4" borderId="6" xfId="9" applyFont="1" applyFill="1" applyBorder="1" applyAlignment="1">
      <alignment horizontal="left" vertical="center" wrapText="1" indent="1"/>
    </xf>
    <xf numFmtId="0" fontId="10" fillId="3" borderId="60" xfId="1" applyFont="1" applyFill="1" applyBorder="1" applyAlignment="1">
      <alignment horizontal="left" vertical="center" indent="1" readingOrder="1"/>
    </xf>
    <xf numFmtId="0" fontId="18" fillId="0" borderId="56" xfId="7" applyFont="1" applyFill="1" applyBorder="1" applyAlignment="1">
      <alignment horizontal="right" vertical="center" wrapText="1" indent="1" readingOrder="2"/>
    </xf>
    <xf numFmtId="0" fontId="10" fillId="0" borderId="56" xfId="8" applyFont="1" applyFill="1" applyBorder="1" applyAlignment="1">
      <alignment horizontal="left" vertical="center" indent="1"/>
    </xf>
    <xf numFmtId="0" fontId="18" fillId="3" borderId="56" xfId="7" applyFont="1" applyFill="1" applyBorder="1" applyAlignment="1">
      <alignment horizontal="right" vertical="center" wrapText="1" indent="1" readingOrder="2"/>
    </xf>
    <xf numFmtId="0" fontId="10" fillId="3" borderId="56" xfId="8" applyFont="1" applyFill="1" applyBorder="1" applyAlignment="1">
      <alignment horizontal="left" vertical="center" indent="1"/>
    </xf>
    <xf numFmtId="0" fontId="18" fillId="0" borderId="20" xfId="7" applyFont="1" applyFill="1" applyBorder="1" applyAlignment="1">
      <alignment horizontal="right" vertical="center" wrapText="1" indent="1" readingOrder="2"/>
    </xf>
    <xf numFmtId="0" fontId="10" fillId="0" borderId="20" xfId="8" applyFont="1" applyFill="1" applyBorder="1" applyAlignment="1">
      <alignment horizontal="left" vertical="center" indent="1"/>
    </xf>
    <xf numFmtId="0" fontId="18" fillId="0" borderId="54" xfId="7" applyFont="1" applyFill="1" applyBorder="1" applyAlignment="1">
      <alignment horizontal="right" vertical="center" wrapText="1" indent="1" readingOrder="2"/>
    </xf>
    <xf numFmtId="0" fontId="10" fillId="0" borderId="54" xfId="8" applyFont="1" applyFill="1" applyBorder="1" applyAlignment="1">
      <alignment horizontal="left" vertical="center" indent="1"/>
    </xf>
    <xf numFmtId="0" fontId="8" fillId="3" borderId="5" xfId="7" applyFont="1" applyFill="1" applyBorder="1" applyAlignment="1">
      <alignment horizontal="right" vertical="center" wrapText="1" indent="1" readingOrder="2"/>
    </xf>
    <xf numFmtId="0" fontId="24" fillId="3" borderId="5" xfId="8" applyFont="1" applyFill="1" applyBorder="1" applyAlignment="1">
      <alignment horizontal="left" vertical="center" wrapText="1" indent="1"/>
    </xf>
    <xf numFmtId="0" fontId="8" fillId="0" borderId="64" xfId="7" applyFont="1" applyFill="1" applyBorder="1" applyAlignment="1">
      <alignment horizontal="right" vertical="center" wrapText="1" indent="1" readingOrder="2"/>
    </xf>
    <xf numFmtId="3" fontId="8" fillId="0" borderId="64" xfId="8" applyNumberFormat="1" applyFont="1" applyFill="1" applyBorder="1" applyAlignment="1">
      <alignment horizontal="center" vertical="center"/>
    </xf>
    <xf numFmtId="0" fontId="10" fillId="0" borderId="64" xfId="8" applyFont="1" applyFill="1" applyBorder="1" applyAlignment="1">
      <alignment horizontal="left" vertical="center" wrapText="1" indent="1"/>
    </xf>
    <xf numFmtId="0" fontId="24" fillId="0" borderId="5" xfId="8" applyFont="1" applyFill="1" applyBorder="1" applyAlignment="1">
      <alignment horizontal="left" vertical="center" wrapText="1" indent="1"/>
    </xf>
    <xf numFmtId="0" fontId="8" fillId="3" borderId="64" xfId="7" applyFont="1" applyFill="1" applyBorder="1" applyAlignment="1">
      <alignment horizontal="right" vertical="center" wrapText="1" indent="1" readingOrder="2"/>
    </xf>
    <xf numFmtId="3" fontId="8" fillId="3" borderId="64" xfId="8" applyNumberFormat="1" applyFont="1" applyFill="1" applyBorder="1" applyAlignment="1">
      <alignment horizontal="center" vertical="center"/>
    </xf>
    <xf numFmtId="0" fontId="10" fillId="3" borderId="64" xfId="8" applyFont="1" applyFill="1" applyBorder="1" applyAlignment="1">
      <alignment horizontal="left" vertical="center" wrapText="1" indent="1"/>
    </xf>
    <xf numFmtId="0" fontId="1" fillId="4" borderId="5" xfId="1" applyFont="1" applyFill="1" applyBorder="1" applyAlignment="1">
      <alignment horizontal="right" vertical="center" indent="1"/>
    </xf>
    <xf numFmtId="0" fontId="10" fillId="0" borderId="52" xfId="9" applyFont="1" applyFill="1" applyBorder="1" applyAlignment="1">
      <alignment horizontal="left" vertical="center" wrapText="1" indent="1"/>
    </xf>
    <xf numFmtId="0" fontId="5" fillId="0" borderId="0" xfId="1" applyFont="1" applyBorder="1" applyAlignment="1">
      <alignment vertical="center"/>
    </xf>
    <xf numFmtId="49" fontId="10" fillId="3" borderId="13" xfId="9" applyNumberFormat="1" applyFont="1" applyFill="1" applyBorder="1" applyAlignment="1">
      <alignment horizontal="left" vertical="center" wrapText="1" indent="1"/>
    </xf>
    <xf numFmtId="3" fontId="44" fillId="4" borderId="5" xfId="8" applyNumberFormat="1" applyFont="1" applyFill="1" applyBorder="1" applyAlignment="1">
      <alignment horizontal="right" vertical="center" indent="1"/>
    </xf>
    <xf numFmtId="3" fontId="1" fillId="3" borderId="47" xfId="8" applyNumberFormat="1" applyFont="1" applyFill="1" applyBorder="1" applyAlignment="1">
      <alignment horizontal="right" vertical="center" indent="1"/>
    </xf>
    <xf numFmtId="3" fontId="8" fillId="3" borderId="47" xfId="8" applyNumberFormat="1" applyFont="1" applyFill="1" applyBorder="1" applyAlignment="1">
      <alignment horizontal="right" vertical="center" indent="1"/>
    </xf>
    <xf numFmtId="0" fontId="18" fillId="3" borderId="21" xfId="9" applyFont="1" applyFill="1" applyBorder="1" applyAlignment="1">
      <alignment horizontal="center" vertical="center" wrapText="1" readingOrder="2"/>
    </xf>
    <xf numFmtId="0" fontId="1" fillId="0" borderId="0" xfId="1" applyAlignment="1">
      <alignment horizontal="right" vertical="center" readingOrder="2"/>
    </xf>
    <xf numFmtId="0" fontId="1" fillId="0" borderId="11" xfId="1" applyFont="1" applyBorder="1" applyAlignment="1">
      <alignment horizontal="right" vertical="center" readingOrder="2"/>
    </xf>
    <xf numFmtId="0" fontId="8" fillId="3" borderId="20" xfId="5" applyFont="1" applyFill="1" applyBorder="1" applyAlignment="1">
      <alignment horizontal="center" vertical="center" wrapText="1"/>
    </xf>
    <xf numFmtId="3" fontId="1" fillId="3" borderId="5" xfId="8" applyNumberFormat="1" applyFont="1" applyFill="1" applyBorder="1" applyAlignment="1">
      <alignment horizontal="center" vertical="center"/>
    </xf>
    <xf numFmtId="3" fontId="1" fillId="3" borderId="8" xfId="8" applyNumberFormat="1" applyFont="1" applyFill="1" applyBorder="1" applyAlignment="1">
      <alignment horizontal="center" vertical="center"/>
    </xf>
    <xf numFmtId="0" fontId="8" fillId="4" borderId="19" xfId="7" applyFont="1" applyFill="1" applyBorder="1" applyAlignment="1">
      <alignment horizontal="center" vertical="center" wrapText="1" readingOrder="2"/>
    </xf>
    <xf numFmtId="3" fontId="8" fillId="4" borderId="20" xfId="8" applyNumberFormat="1" applyFont="1" applyFill="1" applyBorder="1" applyAlignment="1">
      <alignment horizontal="center" vertical="center"/>
    </xf>
    <xf numFmtId="0" fontId="8" fillId="4" borderId="21" xfId="9" applyFont="1" applyFill="1" applyBorder="1" applyAlignment="1">
      <alignment horizontal="center" vertical="center" wrapText="1"/>
    </xf>
    <xf numFmtId="0" fontId="8" fillId="4" borderId="30" xfId="12" applyFont="1" applyFill="1" applyBorder="1" applyAlignment="1">
      <alignment horizontal="right" vertical="center" wrapText="1" indent="1"/>
    </xf>
    <xf numFmtId="3" fontId="1" fillId="0" borderId="5" xfId="8" applyNumberFormat="1" applyFont="1" applyBorder="1" applyAlignment="1">
      <alignment horizontal="center" vertical="center"/>
    </xf>
    <xf numFmtId="3" fontId="1" fillId="3" borderId="13" xfId="8" applyNumberFormat="1" applyFont="1" applyFill="1" applyBorder="1" applyAlignment="1">
      <alignment horizontal="center" vertical="center"/>
    </xf>
    <xf numFmtId="3" fontId="1" fillId="0" borderId="8" xfId="8" applyNumberFormat="1" applyFont="1" applyBorder="1" applyAlignment="1">
      <alignment horizontal="center" vertical="center"/>
    </xf>
    <xf numFmtId="3" fontId="1" fillId="0" borderId="13" xfId="8" applyNumberFormat="1" applyFont="1" applyBorder="1" applyAlignment="1">
      <alignment horizontal="center" vertical="center"/>
    </xf>
    <xf numFmtId="3" fontId="1" fillId="4" borderId="30" xfId="12" applyNumberFormat="1" applyFont="1" applyFill="1" applyBorder="1" applyAlignment="1">
      <alignment horizontal="center" vertical="center" shrinkToFit="1"/>
    </xf>
    <xf numFmtId="3" fontId="1" fillId="3" borderId="24" xfId="12" applyNumberFormat="1" applyFont="1" applyFill="1" applyBorder="1" applyAlignment="1">
      <alignment horizontal="center" vertical="center" shrinkToFit="1"/>
    </xf>
    <xf numFmtId="3" fontId="1" fillId="4" borderId="44" xfId="12" applyNumberFormat="1" applyFont="1" applyFill="1" applyBorder="1" applyAlignment="1">
      <alignment horizontal="center" vertical="center" shrinkToFit="1"/>
    </xf>
    <xf numFmtId="49" fontId="10" fillId="4" borderId="13" xfId="9" applyNumberFormat="1" applyFont="1" applyFill="1" applyBorder="1" applyAlignment="1">
      <alignment horizontal="left" vertical="center" wrapText="1" indent="1"/>
    </xf>
    <xf numFmtId="49" fontId="8" fillId="3" borderId="4" xfId="7" applyNumberFormat="1" applyFont="1" applyFill="1" applyBorder="1" applyAlignment="1">
      <alignment horizontal="right" vertical="center" wrapText="1" indent="1" readingOrder="2"/>
    </xf>
    <xf numFmtId="3" fontId="44" fillId="3" borderId="5" xfId="8" applyNumberFormat="1" applyFont="1" applyFill="1" applyBorder="1" applyAlignment="1">
      <alignment horizontal="right" vertical="center" indent="1"/>
    </xf>
    <xf numFmtId="49" fontId="8" fillId="4" borderId="7" xfId="7" applyNumberFormat="1" applyFont="1" applyFill="1" applyBorder="1" applyAlignment="1">
      <alignment horizontal="right" vertical="center" wrapText="1" indent="1" readingOrder="2"/>
    </xf>
    <xf numFmtId="49" fontId="10" fillId="3" borderId="5" xfId="9" applyNumberFormat="1" applyFont="1" applyFill="1" applyBorder="1" applyAlignment="1">
      <alignment horizontal="left" vertical="center" wrapText="1" indent="1"/>
    </xf>
    <xf numFmtId="3" fontId="8" fillId="4" borderId="9" xfId="8" applyNumberFormat="1" applyFont="1" applyFill="1" applyBorder="1" applyAlignment="1">
      <alignment horizontal="right" vertical="center" indent="1"/>
    </xf>
    <xf numFmtId="49" fontId="10" fillId="4" borderId="0" xfId="9" applyNumberFormat="1" applyFont="1" applyFill="1" applyBorder="1" applyAlignment="1">
      <alignment horizontal="left" vertical="center" wrapText="1" indent="1"/>
    </xf>
    <xf numFmtId="3" fontId="1" fillId="4" borderId="7" xfId="8" applyNumberFormat="1" applyFont="1" applyFill="1" applyBorder="1" applyAlignment="1">
      <alignment horizontal="right" vertical="center" indent="1"/>
    </xf>
    <xf numFmtId="49" fontId="8" fillId="4" borderId="0" xfId="7" applyNumberFormat="1" applyFont="1" applyFill="1" applyBorder="1" applyAlignment="1">
      <alignment horizontal="right" vertical="center" wrapText="1" indent="1" readingOrder="2"/>
    </xf>
    <xf numFmtId="49" fontId="10" fillId="3" borderId="22" xfId="9" applyNumberFormat="1" applyFont="1" applyFill="1" applyBorder="1" applyAlignment="1">
      <alignment horizontal="left" vertical="center" wrapText="1" indent="1"/>
    </xf>
    <xf numFmtId="49" fontId="8" fillId="4" borderId="49" xfId="7" applyNumberFormat="1" applyFont="1" applyFill="1" applyBorder="1" applyAlignment="1">
      <alignment horizontal="right" vertical="center" wrapText="1" indent="1" readingOrder="2"/>
    </xf>
    <xf numFmtId="0" fontId="5" fillId="0" borderId="0" xfId="13" applyFont="1">
      <alignment horizontal="right" vertical="center"/>
    </xf>
    <xf numFmtId="0" fontId="6" fillId="0" borderId="5" xfId="16" applyFont="1" applyFill="1" applyBorder="1" applyAlignment="1">
      <alignment horizontal="right" vertical="center" wrapText="1" indent="1" readingOrder="2"/>
    </xf>
    <xf numFmtId="3" fontId="1" fillId="0" borderId="5" xfId="8" applyNumberFormat="1" applyFont="1" applyFill="1" applyBorder="1">
      <alignment horizontal="right" vertical="center" indent="1"/>
    </xf>
    <xf numFmtId="3" fontId="8" fillId="0" borderId="5" xfId="8" applyNumberFormat="1" applyFont="1" applyFill="1" applyBorder="1">
      <alignment horizontal="right" vertical="center" indent="1"/>
    </xf>
    <xf numFmtId="3" fontId="8" fillId="0" borderId="5" xfId="17" applyNumberFormat="1" applyFont="1" applyFill="1" applyBorder="1">
      <alignment horizontal="right" vertical="center" indent="1"/>
    </xf>
    <xf numFmtId="0" fontId="18" fillId="0" borderId="61" xfId="9" applyFont="1" applyFill="1" applyBorder="1" applyAlignment="1">
      <alignment horizontal="left" vertical="center" wrapText="1" indent="1"/>
    </xf>
    <xf numFmtId="0" fontId="6" fillId="5" borderId="8" xfId="16" applyFont="1" applyFill="1" applyBorder="1" applyAlignment="1">
      <alignment horizontal="right" vertical="center" wrapText="1" indent="1" readingOrder="2"/>
    </xf>
    <xf numFmtId="3" fontId="1" fillId="5" borderId="5" xfId="8" applyNumberFormat="1" applyFont="1" applyFill="1" applyBorder="1">
      <alignment horizontal="right" vertical="center" indent="1"/>
    </xf>
    <xf numFmtId="3" fontId="8" fillId="5" borderId="5" xfId="8" applyNumberFormat="1" applyFont="1" applyFill="1" applyBorder="1">
      <alignment horizontal="right" vertical="center" indent="1"/>
    </xf>
    <xf numFmtId="3" fontId="8" fillId="5" borderId="5" xfId="17" applyNumberFormat="1" applyFont="1" applyFill="1" applyBorder="1">
      <alignment horizontal="right" vertical="center" indent="1"/>
    </xf>
    <xf numFmtId="0" fontId="18" fillId="5" borderId="8" xfId="9" applyFont="1" applyFill="1" applyBorder="1" applyAlignment="1">
      <alignment horizontal="left" vertical="center" wrapText="1" indent="1"/>
    </xf>
    <xf numFmtId="0" fontId="6" fillId="0" borderId="8" xfId="16" applyFont="1" applyFill="1" applyBorder="1" applyAlignment="1">
      <alignment horizontal="right" vertical="center" wrapText="1" indent="1" readingOrder="2"/>
    </xf>
    <xf numFmtId="0" fontId="18" fillId="0" borderId="8" xfId="9" applyFont="1" applyFill="1" applyBorder="1" applyAlignment="1">
      <alignment horizontal="left" vertical="center" wrapText="1" indent="1"/>
    </xf>
    <xf numFmtId="0" fontId="6" fillId="5" borderId="13" xfId="16" applyFont="1" applyFill="1" applyBorder="1" applyAlignment="1">
      <alignment horizontal="right" vertical="center" wrapText="1" indent="1" readingOrder="2"/>
    </xf>
    <xf numFmtId="3" fontId="1" fillId="5" borderId="53" xfId="8" applyNumberFormat="1" applyFont="1" applyFill="1" applyBorder="1">
      <alignment horizontal="right" vertical="center" indent="1"/>
    </xf>
    <xf numFmtId="3" fontId="8" fillId="5" borderId="53" xfId="8" applyNumberFormat="1" applyFont="1" applyFill="1" applyBorder="1">
      <alignment horizontal="right" vertical="center" indent="1"/>
    </xf>
    <xf numFmtId="3" fontId="8" fillId="5" borderId="53" xfId="17" applyNumberFormat="1" applyFont="1" applyFill="1" applyBorder="1">
      <alignment horizontal="right" vertical="center" indent="1"/>
    </xf>
    <xf numFmtId="0" fontId="18" fillId="5" borderId="53" xfId="9" applyFont="1" applyFill="1" applyBorder="1" applyAlignment="1">
      <alignment horizontal="left" vertical="center" wrapText="1" indent="1"/>
    </xf>
    <xf numFmtId="0" fontId="6" fillId="0" borderId="45" xfId="10" applyFont="1" applyFill="1" applyBorder="1" applyAlignment="1">
      <alignment horizontal="center" vertical="center"/>
    </xf>
    <xf numFmtId="3" fontId="8" fillId="0" borderId="45" xfId="10" applyNumberFormat="1" applyFont="1" applyFill="1" applyBorder="1" applyAlignment="1">
      <alignment horizontal="right" vertical="center" indent="1"/>
    </xf>
    <xf numFmtId="0" fontId="18" fillId="0" borderId="45" xfId="10" applyFont="1" applyFill="1" applyBorder="1" applyAlignment="1">
      <alignment horizontal="center" vertical="center"/>
    </xf>
    <xf numFmtId="0" fontId="46" fillId="0" borderId="0" xfId="31" applyFont="1" applyAlignment="1"/>
    <xf numFmtId="0" fontId="46" fillId="0" borderId="0" xfId="31" applyFont="1" applyAlignment="1">
      <alignment vertical="center"/>
    </xf>
    <xf numFmtId="0" fontId="1" fillId="0" borderId="0" xfId="31" applyFont="1" applyAlignment="1">
      <alignment vertical="center"/>
    </xf>
    <xf numFmtId="0" fontId="47" fillId="0" borderId="0" xfId="31" applyFont="1" applyAlignment="1">
      <alignment vertical="center"/>
    </xf>
    <xf numFmtId="0" fontId="1" fillId="0" borderId="0" xfId="31" applyFont="1" applyAlignment="1">
      <alignment horizontal="center" vertical="center"/>
    </xf>
    <xf numFmtId="0" fontId="8" fillId="0" borderId="0" xfId="31" applyFont="1" applyAlignment="1">
      <alignment horizontal="left" vertical="center"/>
    </xf>
    <xf numFmtId="0" fontId="1" fillId="0" borderId="0" xfId="31" applyFont="1" applyBorder="1"/>
    <xf numFmtId="1" fontId="33" fillId="5" borderId="0" xfId="31" applyNumberFormat="1" applyFont="1" applyFill="1" applyAlignment="1">
      <alignment horizontal="center" vertical="center"/>
    </xf>
    <xf numFmtId="1" fontId="14" fillId="0" borderId="0" xfId="31" applyNumberFormat="1" applyFont="1" applyAlignment="1">
      <alignment vertical="center"/>
    </xf>
    <xf numFmtId="0" fontId="14" fillId="0" borderId="0" xfId="31" applyFont="1" applyAlignment="1">
      <alignment vertical="center"/>
    </xf>
    <xf numFmtId="49" fontId="48" fillId="0" borderId="0" xfId="31" applyNumberFormat="1" applyFont="1" applyAlignment="1">
      <alignment vertical="center"/>
    </xf>
    <xf numFmtId="0" fontId="1" fillId="4" borderId="0" xfId="1" applyFill="1" applyAlignment="1">
      <alignment horizontal="right" readingOrder="2"/>
    </xf>
    <xf numFmtId="0" fontId="1" fillId="4" borderId="0" xfId="1" applyFill="1" applyAlignment="1">
      <alignment horizontal="center"/>
    </xf>
    <xf numFmtId="0" fontId="1" fillId="4" borderId="0" xfId="1" applyFill="1" applyAlignment="1"/>
    <xf numFmtId="49" fontId="8" fillId="4" borderId="4" xfId="7" applyNumberFormat="1" applyFont="1" applyFill="1" applyBorder="1" applyAlignment="1">
      <alignment horizontal="right" vertical="center" wrapText="1" indent="1" readingOrder="2"/>
    </xf>
    <xf numFmtId="49" fontId="8" fillId="3" borderId="46" xfId="7" applyNumberFormat="1" applyFont="1" applyFill="1" applyBorder="1" applyAlignment="1">
      <alignment horizontal="right" vertical="center" wrapText="1" indent="1" readingOrder="2"/>
    </xf>
    <xf numFmtId="49" fontId="10" fillId="4" borderId="5" xfId="9" applyNumberFormat="1" applyFont="1" applyFill="1" applyBorder="1" applyAlignment="1">
      <alignment horizontal="left" vertical="center" wrapText="1" indent="1"/>
    </xf>
    <xf numFmtId="49" fontId="6" fillId="0" borderId="20" xfId="7" applyNumberFormat="1" applyFont="1" applyFill="1" applyBorder="1" applyAlignment="1">
      <alignment horizontal="center" vertical="center" wrapText="1" readingOrder="2"/>
    </xf>
    <xf numFmtId="49" fontId="18" fillId="0" borderId="20" xfId="9" applyNumberFormat="1" applyFont="1" applyFill="1" applyBorder="1" applyAlignment="1">
      <alignment horizontal="center" vertical="center" wrapText="1"/>
    </xf>
    <xf numFmtId="0" fontId="13" fillId="3" borderId="0" xfId="11" applyFill="1"/>
    <xf numFmtId="0" fontId="8" fillId="3" borderId="49" xfId="7" applyFont="1" applyFill="1" applyBorder="1" applyAlignment="1">
      <alignment horizontal="right" vertical="center" wrapText="1" indent="1" readingOrder="2"/>
    </xf>
    <xf numFmtId="3" fontId="1" fillId="3" borderId="53" xfId="8" applyNumberFormat="1" applyFont="1" applyFill="1" applyBorder="1" applyAlignment="1">
      <alignment horizontal="right" vertical="center" indent="1"/>
    </xf>
    <xf numFmtId="0" fontId="1" fillId="0" borderId="0" xfId="1" applyFill="1" applyAlignment="1">
      <alignment vertical="center"/>
    </xf>
    <xf numFmtId="0" fontId="14" fillId="0" borderId="0" xfId="31" applyFont="1" applyAlignment="1"/>
    <xf numFmtId="3" fontId="44" fillId="0" borderId="5" xfId="8" applyNumberFormat="1" applyFont="1" applyFill="1" applyBorder="1" applyAlignment="1">
      <alignment horizontal="right" vertical="center" indent="1"/>
    </xf>
    <xf numFmtId="49" fontId="8" fillId="0" borderId="59" xfId="7" applyNumberFormat="1" applyFont="1" applyFill="1" applyBorder="1" applyAlignment="1">
      <alignment horizontal="right" vertical="center" wrapText="1" indent="1" readingOrder="2"/>
    </xf>
    <xf numFmtId="49" fontId="10" fillId="0" borderId="22" xfId="9" applyNumberFormat="1" applyFont="1" applyFill="1" applyBorder="1" applyAlignment="1">
      <alignment horizontal="left" vertical="center" wrapText="1" indent="1"/>
    </xf>
    <xf numFmtId="49" fontId="10" fillId="0" borderId="13" xfId="9" applyNumberFormat="1" applyFont="1" applyFill="1" applyBorder="1" applyAlignment="1">
      <alignment horizontal="left" vertical="center" wrapText="1" indent="1"/>
    </xf>
    <xf numFmtId="0" fontId="6" fillId="3" borderId="0" xfId="1" applyFont="1" applyFill="1" applyBorder="1" applyAlignment="1">
      <alignment horizontal="center" vertical="center"/>
    </xf>
    <xf numFmtId="0" fontId="1" fillId="3" borderId="0" xfId="1" applyFill="1" applyBorder="1" applyAlignment="1">
      <alignment horizontal="center" vertical="center"/>
    </xf>
    <xf numFmtId="0" fontId="1" fillId="3" borderId="11" xfId="1" applyFill="1" applyBorder="1" applyAlignment="1">
      <alignment horizontal="center" vertical="center"/>
    </xf>
    <xf numFmtId="0" fontId="1" fillId="3" borderId="0" xfId="1" applyFill="1" applyAlignment="1">
      <alignment vertical="center"/>
    </xf>
    <xf numFmtId="0" fontId="1" fillId="3" borderId="0" xfId="1" applyFill="1" applyBorder="1" applyAlignment="1">
      <alignment vertical="center"/>
    </xf>
    <xf numFmtId="3" fontId="1" fillId="4" borderId="0" xfId="1" applyNumberFormat="1" applyFill="1" applyAlignment="1">
      <alignment horizontal="center"/>
    </xf>
    <xf numFmtId="0" fontId="8" fillId="4" borderId="0" xfId="1" applyFont="1" applyFill="1" applyAlignment="1"/>
    <xf numFmtId="0" fontId="24" fillId="4" borderId="0" xfId="1" applyFont="1" applyFill="1" applyAlignment="1"/>
    <xf numFmtId="0" fontId="1" fillId="0" borderId="0" xfId="1" applyAlignment="1"/>
    <xf numFmtId="0" fontId="24" fillId="4" borderId="0" xfId="1" applyFont="1" applyFill="1" applyAlignment="1">
      <alignment readingOrder="1"/>
    </xf>
    <xf numFmtId="0" fontId="3" fillId="4" borderId="0" xfId="2" applyFont="1" applyFill="1" applyAlignment="1">
      <alignment horizontal="center" vertical="center"/>
    </xf>
    <xf numFmtId="0" fontId="5" fillId="4" borderId="0" xfId="3" applyFont="1" applyFill="1" applyAlignment="1">
      <alignment horizontal="center" vertical="center" wrapText="1"/>
    </xf>
    <xf numFmtId="0" fontId="5" fillId="4" borderId="0" xfId="3" applyFont="1" applyFill="1" applyAlignment="1">
      <alignment horizontal="center" vertical="center"/>
    </xf>
    <xf numFmtId="0" fontId="3" fillId="4" borderId="0" xfId="3" applyFont="1" applyFill="1" applyAlignment="1">
      <alignment horizontal="center" vertical="center"/>
    </xf>
    <xf numFmtId="1" fontId="5" fillId="3" borderId="19" xfId="4" applyFont="1" applyFill="1" applyBorder="1" applyAlignment="1">
      <alignment horizontal="center" vertical="center"/>
    </xf>
    <xf numFmtId="0" fontId="8" fillId="3" borderId="20" xfId="5" applyFont="1" applyFill="1" applyBorder="1" applyAlignment="1">
      <alignment horizontal="center" vertical="center"/>
    </xf>
    <xf numFmtId="0" fontId="8" fillId="3" borderId="21" xfId="6" applyFont="1" applyFill="1" applyBorder="1" applyAlignment="1">
      <alignment horizontal="center" vertical="center" wrapText="1"/>
    </xf>
    <xf numFmtId="0" fontId="8" fillId="3" borderId="20" xfId="5" applyFont="1" applyFill="1" applyBorder="1" applyAlignment="1">
      <alignment horizontal="center" vertical="center" wrapText="1"/>
    </xf>
    <xf numFmtId="0" fontId="8" fillId="3" borderId="9" xfId="9" applyFont="1" applyFill="1" applyBorder="1" applyAlignment="1">
      <alignment horizontal="center" vertical="top" wrapText="1"/>
    </xf>
    <xf numFmtId="0" fontId="8" fillId="3" borderId="48" xfId="9" applyFont="1" applyFill="1" applyBorder="1" applyAlignment="1">
      <alignment horizontal="center" vertical="top" wrapText="1"/>
    </xf>
    <xf numFmtId="0" fontId="8" fillId="0" borderId="6" xfId="9" applyFont="1" applyFill="1" applyBorder="1" applyAlignment="1">
      <alignment horizontal="center" vertical="top" wrapText="1"/>
    </xf>
    <xf numFmtId="0" fontId="8" fillId="0" borderId="9" xfId="9" applyFont="1" applyFill="1" applyBorder="1" applyAlignment="1">
      <alignment horizontal="center" vertical="top" wrapText="1"/>
    </xf>
    <xf numFmtId="0" fontId="8" fillId="3" borderId="7" xfId="7" applyFont="1" applyFill="1" applyBorder="1" applyAlignment="1">
      <alignment horizontal="center" vertical="top" wrapText="1" readingOrder="2"/>
    </xf>
    <xf numFmtId="0" fontId="8" fillId="0" borderId="7" xfId="7" applyFont="1" applyFill="1" applyBorder="1" applyAlignment="1">
      <alignment horizontal="center" vertical="top" wrapText="1" readingOrder="2"/>
    </xf>
    <xf numFmtId="0" fontId="8" fillId="3" borderId="46" xfId="7" applyFont="1" applyFill="1" applyBorder="1" applyAlignment="1">
      <alignment horizontal="center" vertical="top" wrapText="1" readingOrder="2"/>
    </xf>
    <xf numFmtId="0" fontId="8" fillId="0" borderId="4" xfId="7" applyFont="1" applyFill="1" applyBorder="1" applyAlignment="1">
      <alignment horizontal="center" vertical="top" wrapText="1" readingOrder="2"/>
    </xf>
    <xf numFmtId="0" fontId="8" fillId="0" borderId="39" xfId="9" applyFont="1" applyFill="1" applyBorder="1" applyAlignment="1">
      <alignment horizontal="center" vertical="top" wrapText="1"/>
    </xf>
    <xf numFmtId="0" fontId="8" fillId="0" borderId="18" xfId="9" applyFont="1" applyFill="1" applyBorder="1" applyAlignment="1">
      <alignment horizontal="center" vertical="top" wrapText="1"/>
    </xf>
    <xf numFmtId="0" fontId="8" fillId="0" borderId="65" xfId="7" applyFont="1" applyFill="1" applyBorder="1" applyAlignment="1">
      <alignment horizontal="center" vertical="top" wrapText="1" readingOrder="2"/>
    </xf>
    <xf numFmtId="0" fontId="8" fillId="0" borderId="49" xfId="7" applyFont="1" applyFill="1" applyBorder="1" applyAlignment="1">
      <alignment horizontal="center" vertical="top" wrapText="1" readingOrder="2"/>
    </xf>
    <xf numFmtId="0" fontId="8" fillId="0" borderId="35" xfId="10" applyFont="1" applyFill="1" applyBorder="1" applyAlignment="1">
      <alignment horizontal="center" vertical="center" wrapText="1"/>
    </xf>
    <xf numFmtId="0" fontId="8" fillId="0" borderId="36" xfId="10" applyFont="1" applyFill="1" applyBorder="1" applyAlignment="1">
      <alignment horizontal="center" vertical="center" wrapText="1"/>
    </xf>
    <xf numFmtId="0" fontId="8" fillId="0" borderId="36" xfId="10" applyFont="1" applyFill="1" applyBorder="1" applyAlignment="1">
      <alignment horizontal="center" vertical="center"/>
    </xf>
    <xf numFmtId="0" fontId="8" fillId="0" borderId="37" xfId="10" applyFont="1" applyFill="1" applyBorder="1" applyAlignment="1">
      <alignment horizontal="center" vertical="center"/>
    </xf>
    <xf numFmtId="1" fontId="5" fillId="3" borderId="35" xfId="4" applyFont="1" applyFill="1" applyBorder="1" applyAlignment="1">
      <alignment horizontal="center" vertical="center"/>
    </xf>
    <xf numFmtId="1" fontId="6" fillId="3" borderId="36" xfId="4" applyFont="1" applyFill="1" applyBorder="1" applyAlignment="1">
      <alignment horizontal="center" vertical="center"/>
    </xf>
    <xf numFmtId="0" fontId="8" fillId="3" borderId="36" xfId="5" applyFont="1" applyFill="1" applyBorder="1" applyAlignment="1">
      <alignment horizontal="center" vertical="center"/>
    </xf>
    <xf numFmtId="0" fontId="8" fillId="3" borderId="37" xfId="6" applyFont="1" applyFill="1" applyBorder="1" applyAlignment="1">
      <alignment horizontal="center" vertical="center" wrapText="1"/>
    </xf>
    <xf numFmtId="0" fontId="8" fillId="3" borderId="36" xfId="5" applyFont="1" applyFill="1" applyBorder="1" applyAlignment="1">
      <alignment horizontal="center" vertical="center" wrapText="1"/>
    </xf>
    <xf numFmtId="1" fontId="5" fillId="3" borderId="20" xfId="4" applyFont="1" applyFill="1" applyBorder="1" applyAlignment="1">
      <alignment horizontal="center" vertical="center"/>
    </xf>
    <xf numFmtId="0" fontId="8" fillId="3" borderId="21" xfId="5" applyFont="1" applyFill="1" applyBorder="1" applyAlignment="1">
      <alignment horizontal="center" vertical="center"/>
    </xf>
    <xf numFmtId="0" fontId="8" fillId="0" borderId="19" xfId="10" applyFont="1" applyFill="1" applyBorder="1" applyAlignment="1">
      <alignment horizontal="center" vertical="center" wrapText="1"/>
    </xf>
    <xf numFmtId="0" fontId="8" fillId="0" borderId="20" xfId="10" applyFont="1" applyFill="1" applyBorder="1" applyAlignment="1">
      <alignment horizontal="center" vertical="center" wrapText="1"/>
    </xf>
    <xf numFmtId="0" fontId="18" fillId="0" borderId="20" xfId="10" applyFont="1" applyFill="1" applyBorder="1" applyAlignment="1">
      <alignment horizontal="center" vertical="center"/>
    </xf>
    <xf numFmtId="0" fontId="18" fillId="0" borderId="21" xfId="10" applyFont="1" applyFill="1" applyBorder="1" applyAlignment="1">
      <alignment horizontal="center" vertical="center"/>
    </xf>
    <xf numFmtId="0" fontId="8" fillId="0" borderId="18" xfId="7" applyFont="1" applyFill="1" applyBorder="1" applyAlignment="1">
      <alignment horizontal="center" vertical="center" wrapText="1" readingOrder="2"/>
    </xf>
    <xf numFmtId="0" fontId="18" fillId="0" borderId="18" xfId="9" applyFont="1" applyFill="1" applyBorder="1" applyAlignment="1">
      <alignment horizontal="center" vertical="center" wrapText="1" readingOrder="2"/>
    </xf>
    <xf numFmtId="0" fontId="8" fillId="4" borderId="39" xfId="7" applyFont="1" applyFill="1" applyBorder="1" applyAlignment="1">
      <alignment horizontal="center" vertical="center" wrapText="1" readingOrder="2"/>
    </xf>
    <xf numFmtId="0" fontId="8" fillId="4" borderId="18" xfId="7" applyFont="1" applyFill="1" applyBorder="1" applyAlignment="1">
      <alignment horizontal="center" vertical="center" wrapText="1" readingOrder="2"/>
    </xf>
    <xf numFmtId="0" fontId="18" fillId="4" borderId="39" xfId="9" applyFont="1" applyFill="1" applyBorder="1" applyAlignment="1">
      <alignment horizontal="center" vertical="center" wrapText="1" readingOrder="2"/>
    </xf>
    <xf numFmtId="0" fontId="18" fillId="4" borderId="18" xfId="9" applyFont="1" applyFill="1" applyBorder="1" applyAlignment="1">
      <alignment horizontal="center" vertical="center" wrapText="1" readingOrder="2"/>
    </xf>
    <xf numFmtId="0" fontId="8" fillId="3" borderId="40" xfId="12" applyFont="1" applyFill="1" applyBorder="1" applyAlignment="1">
      <alignment horizontal="center" vertical="center" wrapText="1"/>
    </xf>
    <xf numFmtId="0" fontId="8" fillId="3" borderId="24" xfId="12" applyFont="1" applyFill="1" applyBorder="1" applyAlignment="1">
      <alignment horizontal="center" vertical="center" wrapText="1"/>
    </xf>
    <xf numFmtId="0" fontId="8" fillId="3" borderId="43" xfId="12" applyFont="1" applyFill="1" applyBorder="1" applyAlignment="1">
      <alignment horizontal="center" vertical="center" wrapText="1"/>
    </xf>
    <xf numFmtId="0" fontId="8" fillId="3" borderId="41" xfId="12" applyFont="1" applyFill="1" applyBorder="1" applyAlignment="1">
      <alignment horizontal="center" wrapText="1"/>
    </xf>
    <xf numFmtId="0" fontId="10" fillId="3" borderId="42" xfId="12" applyFont="1" applyFill="1" applyBorder="1" applyAlignment="1">
      <alignment horizontal="center" vertical="top"/>
    </xf>
    <xf numFmtId="0" fontId="8" fillId="3" borderId="21" xfId="5" applyFont="1" applyFill="1" applyBorder="1" applyAlignment="1">
      <alignment horizontal="center" vertical="center" wrapText="1"/>
    </xf>
    <xf numFmtId="0" fontId="8" fillId="3" borderId="55" xfId="5" applyFont="1" applyFill="1" applyBorder="1" applyAlignment="1">
      <alignment horizontal="center" vertical="center" wrapText="1"/>
    </xf>
    <xf numFmtId="0" fontId="8" fillId="3" borderId="19" xfId="5" applyFont="1" applyFill="1" applyBorder="1" applyAlignment="1">
      <alignment horizontal="center" vertical="center" wrapText="1"/>
    </xf>
    <xf numFmtId="0" fontId="3" fillId="4" borderId="0" xfId="2" applyFont="1" applyFill="1" applyAlignment="1">
      <alignment horizontal="center" vertical="center" readingOrder="2"/>
    </xf>
    <xf numFmtId="1" fontId="8" fillId="4" borderId="10" xfId="1" applyNumberFormat="1" applyFont="1" applyFill="1" applyBorder="1" applyAlignment="1">
      <alignment horizontal="center" vertical="center"/>
    </xf>
    <xf numFmtId="1" fontId="9" fillId="3" borderId="50" xfId="4" applyFont="1" applyFill="1" applyBorder="1" applyAlignment="1">
      <alignment horizontal="center" vertical="center"/>
    </xf>
    <xf numFmtId="1" fontId="9" fillId="3" borderId="49" xfId="4" applyFont="1" applyFill="1" applyBorder="1" applyAlignment="1">
      <alignment horizontal="center" vertical="center"/>
    </xf>
    <xf numFmtId="1" fontId="9" fillId="3" borderId="51" xfId="4" applyFont="1" applyFill="1" applyBorder="1" applyAlignment="1">
      <alignment horizontal="center" vertical="center"/>
    </xf>
    <xf numFmtId="0" fontId="8" fillId="3" borderId="55" xfId="5" applyFont="1" applyFill="1" applyBorder="1" applyAlignment="1">
      <alignment horizontal="center" vertical="center"/>
    </xf>
    <xf numFmtId="0" fontId="8" fillId="3" borderId="19" xfId="5" applyFont="1" applyFill="1" applyBorder="1" applyAlignment="1">
      <alignment horizontal="center" vertical="center"/>
    </xf>
    <xf numFmtId="0" fontId="33" fillId="3" borderId="52" xfId="6" applyFont="1" applyFill="1" applyBorder="1" applyAlignment="1">
      <alignment horizontal="center" vertical="center" wrapText="1"/>
    </xf>
    <xf numFmtId="0" fontId="33" fillId="3" borderId="18" xfId="6" applyFont="1" applyFill="1" applyBorder="1" applyAlignment="1">
      <alignment horizontal="center" vertical="center" wrapText="1"/>
    </xf>
    <xf numFmtId="0" fontId="33" fillId="3" borderId="38" xfId="6" applyFont="1" applyFill="1" applyBorder="1" applyAlignment="1">
      <alignment horizontal="center" vertical="center" wrapText="1"/>
    </xf>
    <xf numFmtId="0" fontId="24" fillId="0" borderId="0" xfId="1" applyFont="1" applyBorder="1" applyAlignment="1">
      <alignment horizontal="left" vertical="center"/>
    </xf>
    <xf numFmtId="0" fontId="24" fillId="0" borderId="11" xfId="1" applyFont="1" applyBorder="1" applyAlignment="1">
      <alignment horizontal="left" vertical="center"/>
    </xf>
    <xf numFmtId="0" fontId="7" fillId="0" borderId="11" xfId="1" applyFont="1" applyBorder="1" applyAlignment="1">
      <alignment horizontal="right" vertical="center" readingOrder="2"/>
    </xf>
    <xf numFmtId="0" fontId="3" fillId="0" borderId="0" xfId="2" applyFont="1" applyAlignment="1">
      <alignment horizontal="center" wrapText="1"/>
    </xf>
    <xf numFmtId="0" fontId="3" fillId="0" borderId="0" xfId="2" applyFont="1" applyAlignment="1">
      <alignment horizontal="center"/>
    </xf>
    <xf numFmtId="0" fontId="5" fillId="0" borderId="0" xfId="31" applyFont="1" applyAlignment="1">
      <alignment horizontal="center" vertical="center" wrapText="1"/>
    </xf>
    <xf numFmtId="0" fontId="5" fillId="0" borderId="0" xfId="3" applyFont="1" applyAlignment="1">
      <alignment horizontal="center" vertical="top"/>
    </xf>
    <xf numFmtId="0" fontId="6" fillId="5" borderId="69" xfId="18" applyFont="1" applyFill="1" applyBorder="1" applyAlignment="1">
      <alignment horizontal="right" vertical="center" wrapText="1"/>
    </xf>
    <xf numFmtId="0" fontId="6" fillId="5" borderId="70" xfId="18" applyFont="1" applyFill="1" applyBorder="1" applyAlignment="1">
      <alignment horizontal="right" vertical="center" wrapText="1"/>
    </xf>
    <xf numFmtId="0" fontId="6" fillId="5" borderId="71" xfId="18" applyFont="1" applyFill="1" applyBorder="1" applyAlignment="1">
      <alignment horizontal="right" vertical="center" wrapText="1"/>
    </xf>
    <xf numFmtId="0" fontId="8" fillId="5" borderId="21" xfId="6" applyFont="1" applyFill="1" applyBorder="1" applyAlignment="1">
      <alignment horizontal="center" vertical="center" wrapText="1"/>
    </xf>
    <xf numFmtId="0" fontId="8" fillId="5" borderId="55" xfId="6" applyFont="1" applyFill="1" applyBorder="1" applyAlignment="1">
      <alignment horizontal="center" vertical="center" wrapText="1"/>
    </xf>
    <xf numFmtId="0" fontId="8" fillId="5" borderId="19" xfId="6" applyFont="1" applyFill="1" applyBorder="1" applyAlignment="1">
      <alignment horizontal="center" vertical="center" wrapText="1"/>
    </xf>
    <xf numFmtId="0" fontId="8" fillId="5" borderId="21" xfId="10" applyFont="1" applyFill="1" applyBorder="1" applyAlignment="1">
      <alignment horizontal="center" vertical="center" wrapText="1"/>
    </xf>
    <xf numFmtId="0" fontId="8" fillId="5" borderId="19" xfId="10" applyFont="1" applyFill="1" applyBorder="1" applyAlignment="1">
      <alignment horizontal="center" vertical="center" wrapText="1"/>
    </xf>
    <xf numFmtId="0" fontId="8" fillId="5" borderId="62" xfId="10" applyFont="1" applyFill="1" applyBorder="1" applyAlignment="1">
      <alignment horizontal="center" vertical="center" wrapText="1"/>
    </xf>
    <xf numFmtId="0" fontId="8" fillId="5" borderId="53" xfId="10" applyFont="1" applyFill="1" applyBorder="1" applyAlignment="1">
      <alignment horizontal="center" vertical="center" wrapText="1"/>
    </xf>
    <xf numFmtId="0" fontId="8" fillId="5" borderId="54" xfId="10" applyFont="1" applyFill="1" applyBorder="1" applyAlignment="1">
      <alignment horizontal="center" vertical="center" wrapText="1"/>
    </xf>
    <xf numFmtId="1" fontId="18" fillId="5" borderId="66" xfId="19" applyFill="1" applyBorder="1">
      <alignment horizontal="left" vertical="center" wrapText="1"/>
    </xf>
    <xf numFmtId="1" fontId="18" fillId="5" borderId="67" xfId="19" applyFill="1" applyBorder="1">
      <alignment horizontal="left" vertical="center" wrapText="1"/>
    </xf>
    <xf numFmtId="1" fontId="18" fillId="5" borderId="68" xfId="19" applyFill="1" applyBorder="1">
      <alignment horizontal="left" vertical="center" wrapText="1"/>
    </xf>
    <xf numFmtId="0" fontId="8" fillId="5" borderId="62" xfId="6" applyFont="1" applyFill="1" applyBorder="1">
      <alignment horizontal="center" vertical="center" wrapText="1"/>
    </xf>
    <xf numFmtId="0" fontId="8" fillId="5" borderId="54" xfId="6" applyFont="1" applyFill="1" applyBorder="1">
      <alignment horizontal="center" vertical="center" wrapText="1"/>
    </xf>
    <xf numFmtId="0" fontId="8" fillId="5" borderId="62" xfId="6" applyFont="1" applyFill="1" applyBorder="1" applyAlignment="1">
      <alignment horizontal="center" vertical="center" wrapText="1"/>
    </xf>
    <xf numFmtId="0" fontId="8" fillId="5" borderId="54" xfId="6" applyFont="1" applyFill="1" applyBorder="1" applyAlignment="1">
      <alignment horizontal="center" vertical="center" wrapText="1"/>
    </xf>
    <xf numFmtId="0" fontId="5" fillId="0" borderId="0" xfId="3" applyFont="1" applyAlignment="1">
      <alignment horizontal="center" vertical="top" readingOrder="2"/>
    </xf>
    <xf numFmtId="0" fontId="7" fillId="0" borderId="11" xfId="1" applyFont="1" applyBorder="1" applyAlignment="1">
      <alignment horizontal="right" vertical="center" wrapText="1" readingOrder="2"/>
    </xf>
    <xf numFmtId="0" fontId="24" fillId="0" borderId="11" xfId="1" applyFont="1" applyBorder="1" applyAlignment="1">
      <alignment horizontal="left" vertical="center" wrapText="1"/>
    </xf>
    <xf numFmtId="0" fontId="8" fillId="3" borderId="11" xfId="5" applyFont="1" applyFill="1" applyBorder="1" applyAlignment="1">
      <alignment horizontal="center" vertical="center" wrapText="1"/>
    </xf>
    <xf numFmtId="0" fontId="8" fillId="3" borderId="50" xfId="5" applyFont="1" applyFill="1" applyBorder="1" applyAlignment="1">
      <alignment horizontal="center" vertical="center" wrapText="1"/>
    </xf>
    <xf numFmtId="0" fontId="3" fillId="4" borderId="0" xfId="2" applyFont="1" applyFill="1" applyAlignment="1">
      <alignment horizontal="center" vertical="center" wrapText="1"/>
    </xf>
    <xf numFmtId="1" fontId="5" fillId="3" borderId="57" xfId="4" applyFont="1" applyFill="1" applyBorder="1" applyAlignment="1">
      <alignment horizontal="center" vertical="center"/>
    </xf>
    <xf numFmtId="1" fontId="5" fillId="3" borderId="59" xfId="4" applyFont="1" applyFill="1" applyBorder="1" applyAlignment="1">
      <alignment horizontal="center" vertical="center"/>
    </xf>
    <xf numFmtId="0" fontId="8" fillId="3" borderId="58" xfId="6" applyFont="1" applyFill="1" applyBorder="1" applyAlignment="1">
      <alignment horizontal="center" vertical="center" wrapText="1"/>
    </xf>
    <xf numFmtId="0" fontId="8" fillId="3" borderId="60" xfId="6" applyFont="1" applyFill="1" applyBorder="1" applyAlignment="1">
      <alignment horizontal="center" vertical="center" wrapText="1"/>
    </xf>
    <xf numFmtId="0" fontId="18" fillId="0" borderId="0" xfId="1" applyFont="1" applyAlignment="1">
      <alignment horizontal="left" vertical="center" wrapText="1"/>
    </xf>
    <xf numFmtId="1" fontId="5" fillId="3" borderId="7" xfId="4" applyFont="1" applyFill="1" applyBorder="1" applyAlignment="1">
      <alignment horizontal="center" vertical="center"/>
    </xf>
    <xf numFmtId="0" fontId="8" fillId="3" borderId="62" xfId="5" applyFont="1" applyFill="1" applyBorder="1" applyAlignment="1">
      <alignment horizontal="center" vertical="center"/>
    </xf>
    <xf numFmtId="0" fontId="8" fillId="3" borderId="9" xfId="6" applyFont="1" applyFill="1" applyBorder="1" applyAlignment="1">
      <alignment horizontal="center" vertical="center" wrapText="1"/>
    </xf>
    <xf numFmtId="0" fontId="7" fillId="0" borderId="0" xfId="1" applyFont="1" applyBorder="1" applyAlignment="1">
      <alignment horizontal="right" vertical="center" wrapText="1" readingOrder="2"/>
    </xf>
    <xf numFmtId="0" fontId="24" fillId="0" borderId="0" xfId="1" applyFont="1" applyAlignment="1">
      <alignment horizontal="left" vertical="center" wrapText="1"/>
    </xf>
    <xf numFmtId="0" fontId="24" fillId="0" borderId="11" xfId="1" applyFont="1" applyBorder="1" applyAlignment="1">
      <alignment horizontal="left" vertical="center" wrapText="1" readingOrder="1"/>
    </xf>
    <xf numFmtId="0" fontId="3" fillId="4" borderId="0" xfId="2" applyFont="1" applyFill="1" applyAlignment="1">
      <alignment horizontal="center" vertical="center" wrapText="1" readingOrder="2"/>
    </xf>
    <xf numFmtId="0" fontId="8" fillId="0" borderId="0" xfId="1" applyFont="1" applyBorder="1" applyAlignment="1">
      <alignment horizontal="right" vertical="center" wrapText="1"/>
    </xf>
    <xf numFmtId="0" fontId="24" fillId="0" borderId="0" xfId="1" applyFont="1" applyBorder="1" applyAlignment="1">
      <alignment horizontal="left" vertical="center" wrapText="1"/>
    </xf>
    <xf numFmtId="0" fontId="7" fillId="0" borderId="11" xfId="1" applyFont="1" applyBorder="1" applyAlignment="1">
      <alignment horizontal="right" vertical="center" wrapText="1"/>
    </xf>
    <xf numFmtId="0" fontId="3" fillId="4" borderId="0" xfId="3" applyFont="1" applyFill="1" applyAlignment="1">
      <alignment horizontal="center" vertical="center" readingOrder="2"/>
    </xf>
    <xf numFmtId="0" fontId="8" fillId="3" borderId="52" xfId="5" applyFont="1" applyFill="1" applyBorder="1" applyAlignment="1">
      <alignment horizontal="center" vertical="center"/>
    </xf>
    <xf numFmtId="0" fontId="14" fillId="0" borderId="11" xfId="31" applyFont="1" applyBorder="1" applyAlignment="1">
      <alignment horizontal="right" vertical="center" readingOrder="2"/>
    </xf>
    <xf numFmtId="0" fontId="20" fillId="0" borderId="11" xfId="31" applyFont="1" applyBorder="1" applyAlignment="1">
      <alignment horizontal="left" vertical="center" readingOrder="1"/>
    </xf>
  </cellXfs>
  <cellStyles count="32">
    <cellStyle name="H1" xfId="2" xr:uid="{00000000-0005-0000-0000-000000000000}"/>
    <cellStyle name="H1 2" xfId="28" xr:uid="{00000000-0005-0000-0000-000001000000}"/>
    <cellStyle name="H2" xfId="3" xr:uid="{00000000-0005-0000-0000-000002000000}"/>
    <cellStyle name="H2 2" xfId="29" xr:uid="{00000000-0005-0000-0000-000003000000}"/>
    <cellStyle name="had" xfId="18" xr:uid="{00000000-0005-0000-0000-000004000000}"/>
    <cellStyle name="had 2" xfId="24" xr:uid="{00000000-0005-0000-0000-000005000000}"/>
    <cellStyle name="had0" xfId="19" xr:uid="{00000000-0005-0000-0000-000006000000}"/>
    <cellStyle name="Had1" xfId="4" xr:uid="{00000000-0005-0000-0000-000007000000}"/>
    <cellStyle name="Had2" xfId="6" xr:uid="{00000000-0005-0000-0000-000008000000}"/>
    <cellStyle name="Had3" xfId="5" xr:uid="{00000000-0005-0000-0000-000009000000}"/>
    <cellStyle name="inxa" xfId="20" xr:uid="{00000000-0005-0000-0000-00000A000000}"/>
    <cellStyle name="inxe" xfId="21" xr:uid="{00000000-0005-0000-0000-00000B000000}"/>
    <cellStyle name="Normal" xfId="0" builtinId="0"/>
    <cellStyle name="Normal 2" xfId="1" xr:uid="{00000000-0005-0000-0000-00000D000000}"/>
    <cellStyle name="Normal 2 2" xfId="11" xr:uid="{00000000-0005-0000-0000-00000E000000}"/>
    <cellStyle name="Normal 2 2 2" xfId="27" xr:uid="{00000000-0005-0000-0000-00000F000000}"/>
    <cellStyle name="Normal 3" xfId="31" xr:uid="{7D8A1A13-BD96-4D53-B62E-3608DF6082BF}"/>
    <cellStyle name="Normal_ذوي الاحتياجات-بعد التعديل" xfId="12" xr:uid="{00000000-0005-0000-0000-000010000000}"/>
    <cellStyle name="NotA" xfId="22" xr:uid="{00000000-0005-0000-0000-000011000000}"/>
    <cellStyle name="T1" xfId="13" xr:uid="{00000000-0005-0000-0000-000012000000}"/>
    <cellStyle name="T1 2" xfId="25" xr:uid="{00000000-0005-0000-0000-000013000000}"/>
    <cellStyle name="T2" xfId="14" xr:uid="{00000000-0005-0000-0000-000014000000}"/>
    <cellStyle name="T2 3" xfId="30" xr:uid="{00000000-0005-0000-0000-000015000000}"/>
    <cellStyle name="Total 2" xfId="10" xr:uid="{00000000-0005-0000-0000-000016000000}"/>
    <cellStyle name="Total1" xfId="17" xr:uid="{00000000-0005-0000-0000-000017000000}"/>
    <cellStyle name="TXT1" xfId="16" xr:uid="{00000000-0005-0000-0000-000018000000}"/>
    <cellStyle name="TXT1 2" xfId="26" xr:uid="{00000000-0005-0000-0000-000019000000}"/>
    <cellStyle name="TXT1_فصل ذوي الإعاقة- 2009" xfId="7" xr:uid="{00000000-0005-0000-0000-00001A000000}"/>
    <cellStyle name="TXT2" xfId="8" xr:uid="{00000000-0005-0000-0000-00001B000000}"/>
    <cellStyle name="TXT3" xfId="9" xr:uid="{00000000-0005-0000-0000-00001C000000}"/>
    <cellStyle name="TXT4" xfId="15" xr:uid="{00000000-0005-0000-0000-00001D000000}"/>
    <cellStyle name="TXT5" xfId="23" xr:uid="{00000000-0005-0000-0000-00001E000000}"/>
  </cellStyles>
  <dxfs count="0"/>
  <tableStyles count="0" defaultTableStyle="TableStyleMedium9" defaultPivotStyle="PivotStyleLight16"/>
  <colors>
    <mruColors>
      <color rgb="FF993366"/>
      <color rgb="FF99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6.xml"/><Relationship Id="rId26" Type="http://schemas.openxmlformats.org/officeDocument/2006/relationships/worksheet" Target="worksheets/sheet23.xml"/><Relationship Id="rId39" Type="http://schemas.openxmlformats.org/officeDocument/2006/relationships/customXml" Target="../customXml/item1.xml"/><Relationship Id="rId21" Type="http://schemas.openxmlformats.org/officeDocument/2006/relationships/worksheet" Target="worksheets/sheet18.xml"/><Relationship Id="rId34" Type="http://schemas.openxmlformats.org/officeDocument/2006/relationships/externalLink" Target="externalLinks/externalLink1.xml"/><Relationship Id="rId7" Type="http://schemas.openxmlformats.org/officeDocument/2006/relationships/worksheet" Target="worksheets/sheet6.xml"/><Relationship Id="rId2" Type="http://schemas.openxmlformats.org/officeDocument/2006/relationships/worksheet" Target="worksheets/sheet2.xml"/><Relationship Id="rId16" Type="http://schemas.openxmlformats.org/officeDocument/2006/relationships/chartsheet" Target="chartsheets/sheet2.xml"/><Relationship Id="rId20" Type="http://schemas.openxmlformats.org/officeDocument/2006/relationships/worksheet" Target="worksheets/sheet17.xml"/><Relationship Id="rId29" Type="http://schemas.openxmlformats.org/officeDocument/2006/relationships/worksheet" Target="worksheets/sheet26.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1.xml"/><Relationship Id="rId32" Type="http://schemas.openxmlformats.org/officeDocument/2006/relationships/worksheet" Target="worksheets/sheet29.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chartsheet" Target="chartsheets/sheet1.xml"/><Relationship Id="rId15" Type="http://schemas.openxmlformats.org/officeDocument/2006/relationships/worksheet" Target="worksheets/sheet14.xml"/><Relationship Id="rId23" Type="http://schemas.openxmlformats.org/officeDocument/2006/relationships/worksheet" Target="worksheets/sheet20.xml"/><Relationship Id="rId28" Type="http://schemas.openxmlformats.org/officeDocument/2006/relationships/worksheet" Target="worksheets/sheet25.xml"/><Relationship Id="rId36" Type="http://schemas.openxmlformats.org/officeDocument/2006/relationships/styles" Target="styles.xml"/><Relationship Id="rId10" Type="http://schemas.openxmlformats.org/officeDocument/2006/relationships/worksheet" Target="worksheets/sheet9.xml"/><Relationship Id="rId19" Type="http://schemas.openxmlformats.org/officeDocument/2006/relationships/chartsheet" Target="chartsheets/sheet3.xml"/><Relationship Id="rId31" Type="http://schemas.openxmlformats.org/officeDocument/2006/relationships/worksheet" Target="worksheets/sheet28.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19.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theme" Target="theme/theme1.xml"/><Relationship Id="rId8" Type="http://schemas.openxmlformats.org/officeDocument/2006/relationships/worksheet" Target="worksheets/sheet7.xml"/><Relationship Id="rId3" Type="http://schemas.openxmlformats.org/officeDocument/2006/relationships/worksheet" Target="worksheets/sheet3.xml"/><Relationship Id="rId12" Type="http://schemas.openxmlformats.org/officeDocument/2006/relationships/worksheet" Target="worksheets/sheet11.xml"/><Relationship Id="rId17" Type="http://schemas.openxmlformats.org/officeDocument/2006/relationships/worksheet" Target="worksheets/sheet15.xml"/><Relationship Id="rId25" Type="http://schemas.openxmlformats.org/officeDocument/2006/relationships/worksheet" Target="worksheets/sheet22.xml"/><Relationship Id="rId33" Type="http://schemas.openxmlformats.org/officeDocument/2006/relationships/worksheet" Target="worksheets/sheet30.xml"/><Relationship Id="rId3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400" b="1">
                <a:effectLst/>
              </a:rPr>
              <a:t>الأفراد ذوو الصعوبات حسب الجنسية والنوع والبلدية</a:t>
            </a:r>
            <a:endParaRPr lang="en-US" sz="1400">
              <a:effectLst/>
            </a:endParaRPr>
          </a:p>
          <a:p>
            <a:pPr>
              <a:defRPr/>
            </a:pPr>
            <a:r>
              <a:rPr lang="ar-QA" sz="1400" b="1">
                <a:effectLst/>
              </a:rPr>
              <a:t>التعداد العام للسكان والمساكن والمنشآت، ديسمبر 2020</a:t>
            </a:r>
            <a:endParaRPr lang="en-US" sz="1400">
              <a:effectLst/>
            </a:endParaRPr>
          </a:p>
          <a:p>
            <a:pPr>
              <a:defRPr/>
            </a:pPr>
            <a:r>
              <a:rPr lang="en-US" sz="1200" b="1">
                <a:effectLst/>
                <a:latin typeface="Arial" panose="020B0604020202020204" pitchFamily="34" charset="0"/>
                <a:cs typeface="Arial" panose="020B0604020202020204" pitchFamily="34" charset="0"/>
              </a:rPr>
              <a:t>PEOPLE WITH DIFFICULTIES BY NATIONALITY, GENDER, AND MUNICIPALITY</a:t>
            </a:r>
            <a:endParaRPr lang="en-US" sz="1200">
              <a:effectLst/>
              <a:latin typeface="Arial" panose="020B0604020202020204" pitchFamily="34" charset="0"/>
              <a:cs typeface="Arial" panose="020B0604020202020204" pitchFamily="34" charset="0"/>
            </a:endParaRPr>
          </a:p>
          <a:p>
            <a:pPr>
              <a:defRPr/>
            </a:pPr>
            <a:r>
              <a:rPr lang="en-US" sz="1200">
                <a:effectLst/>
                <a:latin typeface="Arial" panose="020B0604020202020204" pitchFamily="34" charset="0"/>
                <a:cs typeface="Arial" panose="020B0604020202020204" pitchFamily="34" charset="0"/>
              </a:rPr>
              <a:t>POPULATION, HOUSING &amp; ESTABLISHMENTS CENSUS, DECEMBER</a:t>
            </a:r>
            <a:r>
              <a:rPr lang="en-US" sz="1200" baseline="0">
                <a:effectLst/>
                <a:latin typeface="Arial" panose="020B0604020202020204" pitchFamily="34" charset="0"/>
                <a:cs typeface="Arial" panose="020B0604020202020204" pitchFamily="34" charset="0"/>
              </a:rPr>
              <a:t> </a:t>
            </a:r>
            <a:r>
              <a:rPr lang="en-US" sz="1200">
                <a:effectLst/>
                <a:latin typeface="Arial" panose="020B0604020202020204" pitchFamily="34" charset="0"/>
                <a:cs typeface="Arial" panose="020B0604020202020204" pitchFamily="34" charset="0"/>
              </a:rPr>
              <a:t>2020</a:t>
            </a:r>
            <a:endParaRPr lang="en-US" sz="1200">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8.6665878369300411E-2"/>
          <c:y val="0.21530560638144774"/>
          <c:w val="0.87519679664615568"/>
          <c:h val="0.65103381920602199"/>
        </c:manualLayout>
      </c:layout>
      <c:barChart>
        <c:barDir val="col"/>
        <c:grouping val="clustered"/>
        <c:varyColors val="0"/>
        <c:ser>
          <c:idx val="0"/>
          <c:order val="0"/>
          <c:tx>
            <c:strRef>
              <c:f>'178'!$B$21</c:f>
              <c:strCache>
                <c:ptCount val="1"/>
                <c:pt idx="0">
                  <c:v>Qatari   قطري</c:v>
                </c:pt>
              </c:strCache>
            </c:strRef>
          </c:tx>
          <c:spPr>
            <a:solidFill>
              <a:srgbClr val="993366"/>
            </a:solidFill>
            <a:ln w="28575">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'178'!$A$22:$A$29</c:f>
              <c:strCache>
                <c:ptCount val="8"/>
                <c:pt idx="0">
                  <c:v>الدوحة
 Doha</c:v>
                </c:pt>
                <c:pt idx="1">
                  <c:v>الريان
 Al Rayyan</c:v>
                </c:pt>
                <c:pt idx="2">
                  <c:v>الوكرة
 Al Wakra</c:v>
                </c:pt>
                <c:pt idx="3">
                  <c:v>أم صلال
 Umm Slal</c:v>
                </c:pt>
                <c:pt idx="4">
                  <c:v>الخور والذخيرة
 Al Khor &amp; Al Zakhira</c:v>
                </c:pt>
                <c:pt idx="5">
                  <c:v>الشمال
 Al Shamal</c:v>
                </c:pt>
                <c:pt idx="6">
                  <c:v>الظعاين
 Al Dayyan</c:v>
                </c:pt>
                <c:pt idx="7">
                  <c:v>الشيحانية
Al Sheehaniya</c:v>
                </c:pt>
              </c:strCache>
            </c:strRef>
          </c:cat>
          <c:val>
            <c:numRef>
              <c:f>'178'!$B$22:$B$29</c:f>
              <c:numCache>
                <c:formatCode>#,##0</c:formatCode>
                <c:ptCount val="8"/>
                <c:pt idx="0">
                  <c:v>1512</c:v>
                </c:pt>
                <c:pt idx="1">
                  <c:v>3550</c:v>
                </c:pt>
                <c:pt idx="2">
                  <c:v>629</c:v>
                </c:pt>
                <c:pt idx="3">
                  <c:v>758</c:v>
                </c:pt>
                <c:pt idx="4">
                  <c:v>245</c:v>
                </c:pt>
                <c:pt idx="5">
                  <c:v>36</c:v>
                </c:pt>
                <c:pt idx="6">
                  <c:v>678</c:v>
                </c:pt>
                <c:pt idx="7">
                  <c:v>154</c:v>
                </c:pt>
              </c:numCache>
            </c:numRef>
          </c:val>
          <c:extLst>
            <c:ext xmlns:c16="http://schemas.microsoft.com/office/drawing/2014/chart" uri="{C3380CC4-5D6E-409C-BE32-E72D297353CC}">
              <c16:uniqueId val="{00000000-BB4B-492C-921A-DBEDD1C9C76E}"/>
            </c:ext>
          </c:extLst>
        </c:ser>
        <c:ser>
          <c:idx val="1"/>
          <c:order val="1"/>
          <c:tx>
            <c:strRef>
              <c:f>'178'!$C$21</c:f>
              <c:strCache>
                <c:ptCount val="1"/>
                <c:pt idx="0">
                  <c:v>Non- Qatari   غير قطري </c:v>
                </c:pt>
              </c:strCache>
            </c:strRef>
          </c:tx>
          <c:spPr>
            <a:solidFill>
              <a:schemeClr val="bg1">
                <a:lumMod val="75000"/>
              </a:schemeClr>
            </a:solidFill>
            <a:ln w="28575">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'178'!$A$22:$A$29</c:f>
              <c:strCache>
                <c:ptCount val="8"/>
                <c:pt idx="0">
                  <c:v>الدوحة
 Doha</c:v>
                </c:pt>
                <c:pt idx="1">
                  <c:v>الريان
 Al Rayyan</c:v>
                </c:pt>
                <c:pt idx="2">
                  <c:v>الوكرة
 Al Wakra</c:v>
                </c:pt>
                <c:pt idx="3">
                  <c:v>أم صلال
 Umm Slal</c:v>
                </c:pt>
                <c:pt idx="4">
                  <c:v>الخور والذخيرة
 Al Khor &amp; Al Zakhira</c:v>
                </c:pt>
                <c:pt idx="5">
                  <c:v>الشمال
 Al Shamal</c:v>
                </c:pt>
                <c:pt idx="6">
                  <c:v>الظعاين
 Al Dayyan</c:v>
                </c:pt>
                <c:pt idx="7">
                  <c:v>الشيحانية
Al Sheehaniya</c:v>
                </c:pt>
              </c:strCache>
            </c:strRef>
          </c:cat>
          <c:val>
            <c:numRef>
              <c:f>'178'!$C$22:$C$29</c:f>
              <c:numCache>
                <c:formatCode>#,##0</c:formatCode>
                <c:ptCount val="8"/>
                <c:pt idx="0">
                  <c:v>4297</c:v>
                </c:pt>
                <c:pt idx="1">
                  <c:v>3653</c:v>
                </c:pt>
                <c:pt idx="2">
                  <c:v>1208</c:v>
                </c:pt>
                <c:pt idx="3">
                  <c:v>614</c:v>
                </c:pt>
                <c:pt idx="4">
                  <c:v>439</c:v>
                </c:pt>
                <c:pt idx="5">
                  <c:v>35</c:v>
                </c:pt>
                <c:pt idx="6">
                  <c:v>452</c:v>
                </c:pt>
                <c:pt idx="7">
                  <c:v>100</c:v>
                </c:pt>
              </c:numCache>
            </c:numRef>
          </c:val>
          <c:extLst>
            <c:ext xmlns:c16="http://schemas.microsoft.com/office/drawing/2014/chart" uri="{C3380CC4-5D6E-409C-BE32-E72D297353CC}">
              <c16:uniqueId val="{00000001-BB4B-492C-921A-DBEDD1C9C76E}"/>
            </c:ext>
          </c:extLst>
        </c:ser>
        <c:dLbls>
          <c:showLegendKey val="0"/>
          <c:showVal val="0"/>
          <c:showCatName val="0"/>
          <c:showSerName val="0"/>
          <c:showPercent val="0"/>
          <c:showBubbleSize val="0"/>
        </c:dLbls>
        <c:gapWidth val="150"/>
        <c:axId val="138984448"/>
        <c:axId val="138998528"/>
      </c:barChart>
      <c:catAx>
        <c:axId val="138984448"/>
        <c:scaling>
          <c:orientation val="minMax"/>
        </c:scaling>
        <c:delete val="0"/>
        <c:axPos val="b"/>
        <c:majorGridlines>
          <c:spPr>
            <a:ln w="15875">
              <a:solidFill>
                <a:schemeClr val="bg1">
                  <a:lumMod val="75000"/>
                </a:schemeClr>
              </a:solidFill>
            </a:ln>
          </c:spPr>
        </c:majorGridlines>
        <c:numFmt formatCode="General" sourceLinked="0"/>
        <c:majorTickMark val="none"/>
        <c:minorTickMark val="none"/>
        <c:tickLblPos val="nextTo"/>
        <c:txPr>
          <a:bodyPr/>
          <a:lstStyle/>
          <a:p>
            <a:pPr>
              <a:defRPr sz="1000">
                <a:latin typeface="Arial" pitchFamily="34" charset="0"/>
                <a:cs typeface="Arial" pitchFamily="34" charset="0"/>
              </a:defRPr>
            </a:pPr>
            <a:endParaRPr lang="en-US"/>
          </a:p>
        </c:txPr>
        <c:crossAx val="138998528"/>
        <c:crosses val="autoZero"/>
        <c:auto val="1"/>
        <c:lblAlgn val="ctr"/>
        <c:lblOffset val="100"/>
        <c:noMultiLvlLbl val="0"/>
      </c:catAx>
      <c:valAx>
        <c:axId val="138998528"/>
        <c:scaling>
          <c:orientation val="minMax"/>
        </c:scaling>
        <c:delete val="0"/>
        <c:axPos val="l"/>
        <c:majorGridlines>
          <c:spPr>
            <a:ln w="15875">
              <a:solidFill>
                <a:sysClr val="window" lastClr="FFFFFF">
                  <a:lumMod val="75000"/>
                </a:sysClr>
              </a:solidFill>
            </a:ln>
          </c:spPr>
        </c:majorGridlines>
        <c:numFmt formatCode="#,##0" sourceLinked="1"/>
        <c:majorTickMark val="none"/>
        <c:minorTickMark val="none"/>
        <c:tickLblPos val="nextTo"/>
        <c:txPr>
          <a:bodyPr/>
          <a:lstStyle/>
          <a:p>
            <a:pPr>
              <a:defRPr>
                <a:latin typeface="Arial" pitchFamily="34" charset="0"/>
                <a:cs typeface="Arial" pitchFamily="34" charset="0"/>
              </a:defRPr>
            </a:pPr>
            <a:endParaRPr lang="en-US"/>
          </a:p>
        </c:txPr>
        <c:crossAx val="138984448"/>
        <c:crosses val="autoZero"/>
        <c:crossBetween val="between"/>
      </c:valAx>
    </c:plotArea>
    <c:legend>
      <c:legendPos val="r"/>
      <c:layout>
        <c:manualLayout>
          <c:xMode val="edge"/>
          <c:yMode val="edge"/>
          <c:x val="0.59908193014334732"/>
          <c:y val="0.16452215773497797"/>
          <c:w val="0.3606286291136685"/>
          <c:h val="4.2070163764740681E-2"/>
        </c:manualLayout>
      </c:layout>
      <c:overlay val="0"/>
      <c:spPr>
        <a:noFill/>
      </c:spPr>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600">
                <a:cs typeface="+mn-cs"/>
              </a:rPr>
              <a:t>المسجلون في مراكز ذوي الإعاقة حسب الجنسية ونوع الإعاقة</a:t>
            </a:r>
            <a:endParaRPr lang="en-US" sz="1600">
              <a:cs typeface="+mn-cs"/>
            </a:endParaRPr>
          </a:p>
          <a:p>
            <a:pPr>
              <a:defRPr sz="1400"/>
            </a:pPr>
            <a:r>
              <a:rPr lang="en-US" sz="1200" b="1">
                <a:latin typeface="Arial" pitchFamily="34" charset="0"/>
                <a:cs typeface="Arial" pitchFamily="34" charset="0"/>
              </a:rPr>
              <a:t>REGISTERED AT DISABLED CENTERS BY NATIONALITY</a:t>
            </a:r>
            <a:r>
              <a:rPr lang="en-US" sz="1200" b="1" baseline="0">
                <a:latin typeface="Arial" pitchFamily="34" charset="0"/>
                <a:cs typeface="Arial" pitchFamily="34" charset="0"/>
              </a:rPr>
              <a:t> </a:t>
            </a:r>
            <a:r>
              <a:rPr lang="en-US" sz="1200" b="1">
                <a:latin typeface="Arial" pitchFamily="34" charset="0"/>
                <a:cs typeface="Arial" pitchFamily="34" charset="0"/>
              </a:rPr>
              <a:t>&amp; TYPE OF DISIBALITY</a:t>
            </a:r>
          </a:p>
          <a:p>
            <a:pPr>
              <a:defRPr sz="1400"/>
            </a:pPr>
            <a:r>
              <a:rPr lang="en-US" sz="1200" b="1">
                <a:latin typeface="Arial" pitchFamily="34" charset="0"/>
                <a:cs typeface="Arial" pitchFamily="34" charset="0"/>
              </a:rPr>
              <a:t>2022</a:t>
            </a:r>
            <a:endParaRPr lang="en-US" sz="1200">
              <a:latin typeface="Arial" pitchFamily="34" charset="0"/>
              <a:cs typeface="Arial" pitchFamily="34" charset="0"/>
            </a:endParaRPr>
          </a:p>
        </c:rich>
      </c:tx>
      <c:layout>
        <c:manualLayout>
          <c:xMode val="edge"/>
          <c:yMode val="edge"/>
          <c:x val="0.22833982464031488"/>
          <c:y val="3.3607905708507212E-2"/>
        </c:manualLayout>
      </c:layout>
      <c:overlay val="0"/>
    </c:title>
    <c:autoTitleDeleted val="0"/>
    <c:plotArea>
      <c:layout>
        <c:manualLayout>
          <c:layoutTarget val="inner"/>
          <c:xMode val="edge"/>
          <c:yMode val="edge"/>
          <c:x val="0.24691618833613324"/>
          <c:y val="0.19843336585821963"/>
          <c:w val="0.70434003233560516"/>
          <c:h val="0.70261753083161105"/>
        </c:manualLayout>
      </c:layout>
      <c:barChart>
        <c:barDir val="bar"/>
        <c:grouping val="clustered"/>
        <c:varyColors val="0"/>
        <c:ser>
          <c:idx val="1"/>
          <c:order val="0"/>
          <c:tx>
            <c:strRef>
              <c:f>'188'!$C$27</c:f>
              <c:strCache>
                <c:ptCount val="1"/>
                <c:pt idx="0">
                  <c:v>Non-Qataris   غير قطريين</c:v>
                </c:pt>
              </c:strCache>
            </c:strRef>
          </c:tx>
          <c:spPr>
            <a:solidFill>
              <a:schemeClr val="bg1">
                <a:lumMod val="75000"/>
              </a:schemeClr>
            </a:solidFill>
          </c:spPr>
          <c:invertIfNegative val="0"/>
          <c:dLbls>
            <c:spPr>
              <a:noFill/>
              <a:ln>
                <a:noFill/>
              </a:ln>
              <a:effectLst/>
            </c:spPr>
            <c:txPr>
              <a:bodyPr/>
              <a:lstStyle/>
              <a:p>
                <a:pPr>
                  <a:defRPr sz="9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'188'!$A$28:$A$38</c:f>
              <c:strCache>
                <c:ptCount val="11"/>
                <c:pt idx="0">
                  <c:v>أخرى
Other</c:v>
                </c:pt>
                <c:pt idx="1">
                  <c:v>إعاقة نفسية واجتماعية
Psycho-Social Disability</c:v>
                </c:pt>
                <c:pt idx="2">
                  <c:v>اضطرابات النطق و اللغة
Speech &amp; Language Disability</c:v>
                </c:pt>
                <c:pt idx="3">
                  <c:v>إعاقات نمائية
Developmental Disability</c:v>
                </c:pt>
                <c:pt idx="4">
                  <c:v>التوحد
Autism</c:v>
                </c:pt>
                <c:pt idx="5">
                  <c:v>متلازمة داون
Down Syndrome</c:v>
                </c:pt>
                <c:pt idx="6">
                  <c:v>إعاقة سمعية
Hearing Disability</c:v>
                </c:pt>
                <c:pt idx="7">
                  <c:v>إعاقة بصرية
Visual Disability</c:v>
                </c:pt>
                <c:pt idx="8">
                  <c:v>إعاقة ذهنية
Intellectual Disability</c:v>
                </c:pt>
                <c:pt idx="9">
                  <c:v>إعاقة متعددة
Multiple Disability</c:v>
                </c:pt>
                <c:pt idx="10">
                  <c:v>إعاقة حركية
Physical Disability</c:v>
                </c:pt>
              </c:strCache>
            </c:strRef>
          </c:cat>
          <c:val>
            <c:numRef>
              <c:f>'188'!$C$28:$C$38</c:f>
              <c:numCache>
                <c:formatCode>#,##0</c:formatCode>
                <c:ptCount val="11"/>
                <c:pt idx="0">
                  <c:v>78</c:v>
                </c:pt>
                <c:pt idx="1">
                  <c:v>102</c:v>
                </c:pt>
                <c:pt idx="2">
                  <c:v>200</c:v>
                </c:pt>
                <c:pt idx="3">
                  <c:v>65</c:v>
                </c:pt>
                <c:pt idx="4">
                  <c:v>1276</c:v>
                </c:pt>
                <c:pt idx="5">
                  <c:v>438</c:v>
                </c:pt>
                <c:pt idx="6">
                  <c:v>692</c:v>
                </c:pt>
                <c:pt idx="7">
                  <c:v>530</c:v>
                </c:pt>
                <c:pt idx="8">
                  <c:v>744</c:v>
                </c:pt>
                <c:pt idx="9">
                  <c:v>1390</c:v>
                </c:pt>
                <c:pt idx="10">
                  <c:v>1006</c:v>
                </c:pt>
              </c:numCache>
            </c:numRef>
          </c:val>
          <c:extLst>
            <c:ext xmlns:c16="http://schemas.microsoft.com/office/drawing/2014/chart" uri="{C3380CC4-5D6E-409C-BE32-E72D297353CC}">
              <c16:uniqueId val="{00000000-F143-4278-9B84-68A88CA90F03}"/>
            </c:ext>
          </c:extLst>
        </c:ser>
        <c:ser>
          <c:idx val="0"/>
          <c:order val="1"/>
          <c:tx>
            <c:strRef>
              <c:f>'188'!$B$27</c:f>
              <c:strCache>
                <c:ptCount val="1"/>
                <c:pt idx="0">
                  <c:v>Qataris   قطريون</c:v>
                </c:pt>
              </c:strCache>
            </c:strRef>
          </c:tx>
          <c:spPr>
            <a:solidFill>
              <a:srgbClr val="993366"/>
            </a:solidFill>
          </c:spPr>
          <c:invertIfNegative val="0"/>
          <c:dLbls>
            <c:spPr>
              <a:noFill/>
              <a:ln>
                <a:noFill/>
              </a:ln>
              <a:effectLst/>
            </c:spPr>
            <c:txPr>
              <a:bodyPr/>
              <a:lstStyle/>
              <a:p>
                <a:pPr>
                  <a:defRPr sz="9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'188'!$A$28:$A$38</c:f>
              <c:strCache>
                <c:ptCount val="11"/>
                <c:pt idx="0">
                  <c:v>أخرى
Other</c:v>
                </c:pt>
                <c:pt idx="1">
                  <c:v>إعاقة نفسية واجتماعية
Psycho-Social Disability</c:v>
                </c:pt>
                <c:pt idx="2">
                  <c:v>اضطرابات النطق و اللغة
Speech &amp; Language Disability</c:v>
                </c:pt>
                <c:pt idx="3">
                  <c:v>إعاقات نمائية
Developmental Disability</c:v>
                </c:pt>
                <c:pt idx="4">
                  <c:v>التوحد
Autism</c:v>
                </c:pt>
                <c:pt idx="5">
                  <c:v>متلازمة داون
Down Syndrome</c:v>
                </c:pt>
                <c:pt idx="6">
                  <c:v>إعاقة سمعية
Hearing Disability</c:v>
                </c:pt>
                <c:pt idx="7">
                  <c:v>إعاقة بصرية
Visual Disability</c:v>
                </c:pt>
                <c:pt idx="8">
                  <c:v>إعاقة ذهنية
Intellectual Disability</c:v>
                </c:pt>
                <c:pt idx="9">
                  <c:v>إعاقة متعددة
Multiple Disability</c:v>
                </c:pt>
                <c:pt idx="10">
                  <c:v>إعاقة حركية
Physical Disability</c:v>
                </c:pt>
              </c:strCache>
            </c:strRef>
          </c:cat>
          <c:val>
            <c:numRef>
              <c:f>'188'!$B$28:$B$38</c:f>
              <c:numCache>
                <c:formatCode>#,##0</c:formatCode>
                <c:ptCount val="11"/>
                <c:pt idx="0">
                  <c:v>1067</c:v>
                </c:pt>
                <c:pt idx="1">
                  <c:v>38</c:v>
                </c:pt>
                <c:pt idx="2">
                  <c:v>182</c:v>
                </c:pt>
                <c:pt idx="3">
                  <c:v>61</c:v>
                </c:pt>
                <c:pt idx="4">
                  <c:v>996</c:v>
                </c:pt>
                <c:pt idx="5">
                  <c:v>359</c:v>
                </c:pt>
                <c:pt idx="6">
                  <c:v>510</c:v>
                </c:pt>
                <c:pt idx="7">
                  <c:v>746</c:v>
                </c:pt>
                <c:pt idx="8">
                  <c:v>962</c:v>
                </c:pt>
                <c:pt idx="9">
                  <c:v>1425</c:v>
                </c:pt>
                <c:pt idx="10">
                  <c:v>1482</c:v>
                </c:pt>
              </c:numCache>
            </c:numRef>
          </c:val>
          <c:extLst>
            <c:ext xmlns:c16="http://schemas.microsoft.com/office/drawing/2014/chart" uri="{C3380CC4-5D6E-409C-BE32-E72D297353CC}">
              <c16:uniqueId val="{00000001-F143-4278-9B84-68A88CA90F03}"/>
            </c:ext>
          </c:extLst>
        </c:ser>
        <c:dLbls>
          <c:dLblPos val="outEnd"/>
          <c:showLegendKey val="0"/>
          <c:showVal val="1"/>
          <c:showCatName val="0"/>
          <c:showSerName val="0"/>
          <c:showPercent val="0"/>
          <c:showBubbleSize val="0"/>
        </c:dLbls>
        <c:gapWidth val="91"/>
        <c:axId val="139259264"/>
        <c:axId val="146949248"/>
      </c:barChart>
      <c:catAx>
        <c:axId val="139259264"/>
        <c:scaling>
          <c:orientation val="minMax"/>
        </c:scaling>
        <c:delete val="0"/>
        <c:axPos val="l"/>
        <c:majorGridlines>
          <c:spPr>
            <a:ln w="15875">
              <a:solidFill>
                <a:schemeClr val="bg1">
                  <a:lumMod val="85000"/>
                </a:schemeClr>
              </a:solidFill>
            </a:ln>
          </c:spPr>
        </c:majorGridlines>
        <c:numFmt formatCode="General" sourceLinked="0"/>
        <c:majorTickMark val="none"/>
        <c:minorTickMark val="none"/>
        <c:tickLblPos val="nextTo"/>
        <c:txPr>
          <a:bodyPr/>
          <a:lstStyle/>
          <a:p>
            <a:pPr>
              <a:defRPr sz="900">
                <a:latin typeface="Arial" pitchFamily="34" charset="0"/>
                <a:cs typeface="Arial" pitchFamily="34" charset="0"/>
              </a:defRPr>
            </a:pPr>
            <a:endParaRPr lang="en-US"/>
          </a:p>
        </c:txPr>
        <c:crossAx val="146949248"/>
        <c:crosses val="autoZero"/>
        <c:auto val="1"/>
        <c:lblAlgn val="r"/>
        <c:lblOffset val="100"/>
        <c:noMultiLvlLbl val="0"/>
      </c:catAx>
      <c:valAx>
        <c:axId val="146949248"/>
        <c:scaling>
          <c:orientation val="minMax"/>
        </c:scaling>
        <c:delete val="0"/>
        <c:axPos val="b"/>
        <c:majorGridlines>
          <c:spPr>
            <a:ln w="15875">
              <a:solidFill>
                <a:schemeClr val="bg1">
                  <a:lumMod val="85000"/>
                </a:schemeClr>
              </a:solidFill>
            </a:ln>
          </c:spPr>
        </c:majorGridlines>
        <c:title>
          <c:tx>
            <c:rich>
              <a:bodyPr/>
              <a:lstStyle/>
              <a:p>
                <a:pPr rtl="1">
                  <a:defRPr sz="900" b="1">
                    <a:cs typeface="+mn-cs"/>
                  </a:defRPr>
                </a:pPr>
                <a:r>
                  <a:rPr lang="ar-QA" sz="900" b="1">
                    <a:cs typeface="+mn-cs"/>
                  </a:rPr>
                  <a:t>العدد</a:t>
                </a:r>
                <a:r>
                  <a:rPr lang="ar-QA" sz="900" b="1" baseline="0">
                    <a:cs typeface="+mn-cs"/>
                  </a:rPr>
                  <a:t> </a:t>
                </a:r>
                <a:r>
                  <a:rPr lang="en-US" sz="900" b="1" baseline="0">
                    <a:latin typeface="Arial" panose="020B0604020202020204" pitchFamily="34" charset="0"/>
                    <a:cs typeface="Arial" panose="020B0604020202020204" pitchFamily="34" charset="0"/>
                  </a:rPr>
                  <a:t>Number</a:t>
                </a:r>
                <a:endParaRPr lang="en-US" sz="900" b="1">
                  <a:latin typeface="Arial" panose="020B0604020202020204" pitchFamily="34" charset="0"/>
                  <a:cs typeface="Arial" panose="020B0604020202020204" pitchFamily="34" charset="0"/>
                </a:endParaRPr>
              </a:p>
            </c:rich>
          </c:tx>
          <c:layout>
            <c:manualLayout>
              <c:xMode val="edge"/>
              <c:yMode val="edge"/>
              <c:x val="0.56800823393034516"/>
              <c:y val="0.94828011368864906"/>
            </c:manualLayout>
          </c:layout>
          <c:overlay val="0"/>
        </c:title>
        <c:numFmt formatCode="#,##0" sourceLinked="1"/>
        <c:majorTickMark val="none"/>
        <c:minorTickMark val="none"/>
        <c:tickLblPos val="nextTo"/>
        <c:txPr>
          <a:bodyPr/>
          <a:lstStyle/>
          <a:p>
            <a:pPr>
              <a:defRPr sz="900">
                <a:latin typeface="Arial" pitchFamily="34" charset="0"/>
                <a:cs typeface="Arial" pitchFamily="34" charset="0"/>
              </a:defRPr>
            </a:pPr>
            <a:endParaRPr lang="en-US"/>
          </a:p>
        </c:txPr>
        <c:crossAx val="139259264"/>
        <c:crosses val="autoZero"/>
        <c:crossBetween val="between"/>
      </c:valAx>
    </c:plotArea>
    <c:legend>
      <c:legendPos val="r"/>
      <c:layout>
        <c:manualLayout>
          <c:xMode val="edge"/>
          <c:yMode val="edge"/>
          <c:x val="0.63652931354096698"/>
          <c:y val="0.14472231651678608"/>
          <c:w val="0.34215356223944482"/>
          <c:h val="4.7265858675375132E-2"/>
        </c:manualLayout>
      </c:layout>
      <c:overlay val="0"/>
      <c:spPr>
        <a:noFill/>
      </c:spPr>
      <c:txPr>
        <a:bodyPr/>
        <a:lstStyle/>
        <a:p>
          <a:pPr>
            <a:defRPr sz="1100" b="0">
              <a:latin typeface="Arial" pitchFamily="34" charset="0"/>
              <a:cs typeface="Arial" pitchFamily="34" charset="0"/>
            </a:defRPr>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cs typeface="+mn-cs"/>
              </a:rPr>
              <a:t>المسجلون في مراكز ذوي الإعاقة حسب الجنسية والفئات</a:t>
            </a:r>
            <a:r>
              <a:rPr lang="ar-QA" sz="1400" baseline="0">
                <a:cs typeface="+mn-cs"/>
              </a:rPr>
              <a:t> العمرية</a:t>
            </a:r>
            <a:r>
              <a:rPr lang="ar-SA" sz="1400" baseline="0">
                <a:cs typeface="+mn-cs"/>
              </a:rPr>
              <a:t> </a:t>
            </a:r>
            <a:endParaRPr lang="en-US" sz="1400">
              <a:cs typeface="+mn-cs"/>
            </a:endParaRPr>
          </a:p>
          <a:p>
            <a:pPr>
              <a:defRPr sz="1400"/>
            </a:pPr>
            <a:r>
              <a:rPr lang="en-US" sz="1200" b="1">
                <a:latin typeface="Arial" pitchFamily="34" charset="0"/>
                <a:cs typeface="Arial" pitchFamily="34" charset="0"/>
              </a:rPr>
              <a:t>REGISTERED  AT DISABLED CENTERS BY NATIONALITY&amp; AGE GROUPS</a:t>
            </a:r>
          </a:p>
          <a:p>
            <a:pPr>
              <a:defRPr sz="1400"/>
            </a:pPr>
            <a:r>
              <a:rPr lang="en-US" sz="1200" b="1">
                <a:latin typeface="Arial" pitchFamily="34" charset="0"/>
                <a:cs typeface="Arial" pitchFamily="34" charset="0"/>
              </a:rPr>
              <a:t>2022</a:t>
            </a:r>
            <a:endParaRPr lang="en-US" sz="1200">
              <a:latin typeface="Arial" pitchFamily="34" charset="0"/>
              <a:cs typeface="Arial" pitchFamily="34" charset="0"/>
            </a:endParaRPr>
          </a:p>
        </c:rich>
      </c:tx>
      <c:layout>
        <c:manualLayout>
          <c:xMode val="edge"/>
          <c:yMode val="edge"/>
          <c:x val="0.23393165085133646"/>
          <c:y val="3.3385498174230574E-2"/>
        </c:manualLayout>
      </c:layout>
      <c:overlay val="0"/>
    </c:title>
    <c:autoTitleDeleted val="0"/>
    <c:plotArea>
      <c:layout>
        <c:manualLayout>
          <c:layoutTarget val="inner"/>
          <c:xMode val="edge"/>
          <c:yMode val="edge"/>
          <c:x val="7.8474708097576118E-2"/>
          <c:y val="0.20488894356955381"/>
          <c:w val="0.87792717207277715"/>
          <c:h val="0.67818786620341276"/>
        </c:manualLayout>
      </c:layout>
      <c:barChart>
        <c:barDir val="col"/>
        <c:grouping val="clustered"/>
        <c:varyColors val="0"/>
        <c:ser>
          <c:idx val="0"/>
          <c:order val="0"/>
          <c:tx>
            <c:strRef>
              <c:f>'190'!$B$26</c:f>
              <c:strCache>
                <c:ptCount val="1"/>
                <c:pt idx="0">
                  <c:v>Qataris   قطريون</c:v>
                </c:pt>
              </c:strCache>
            </c:strRef>
          </c:tx>
          <c:spPr>
            <a:solidFill>
              <a:srgbClr val="993366"/>
            </a:solidFill>
            <a:ln>
              <a:noFill/>
            </a:ln>
          </c:spPr>
          <c:invertIfNegative val="0"/>
          <c:dLbls>
            <c:dLbl>
              <c:idx val="0"/>
              <c:layout>
                <c:manualLayout>
                  <c:x val="-5.4618475968193124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A7D-4810-90EF-85040CB51CAD}"/>
                </c:ext>
              </c:extLst>
            </c:dLbl>
            <c:dLbl>
              <c:idx val="1"/>
              <c:layout>
                <c:manualLayout>
                  <c:x val="-8.1927713952289691E-3"/>
                  <c:y val="3.819400322405998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A7D-4810-90EF-85040CB51CAD}"/>
                </c:ext>
              </c:extLst>
            </c:dLbl>
            <c:dLbl>
              <c:idx val="2"/>
              <c:layout>
                <c:manualLayout>
                  <c:x val="-9.5582332944337718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A7D-4810-90EF-85040CB51CAD}"/>
                </c:ext>
              </c:extLst>
            </c:dLbl>
            <c:spPr>
              <a:noFill/>
              <a:ln>
                <a:noFill/>
              </a:ln>
              <a:effectLst/>
            </c:spPr>
            <c:txPr>
              <a:bodyPr/>
              <a:lstStyle/>
              <a:p>
                <a:pPr>
                  <a:defRPr sz="9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'190'!$A$27:$A$40</c:f>
              <c:strCache>
                <c:ptCount val="14"/>
                <c:pt idx="0">
                  <c:v>أقـل من 5 سنوات
Less than 5 years</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سنة فأكثر
More than 65 years</c:v>
                </c:pt>
              </c:strCache>
            </c:strRef>
          </c:cat>
          <c:val>
            <c:numRef>
              <c:f>'190'!$B$27:$B$40</c:f>
              <c:numCache>
                <c:formatCode>#,##0</c:formatCode>
                <c:ptCount val="14"/>
                <c:pt idx="0">
                  <c:v>354</c:v>
                </c:pt>
                <c:pt idx="1">
                  <c:v>1059</c:v>
                </c:pt>
                <c:pt idx="2">
                  <c:v>1187</c:v>
                </c:pt>
                <c:pt idx="3">
                  <c:v>979</c:v>
                </c:pt>
                <c:pt idx="4">
                  <c:v>765</c:v>
                </c:pt>
                <c:pt idx="5">
                  <c:v>765</c:v>
                </c:pt>
                <c:pt idx="6">
                  <c:v>521</c:v>
                </c:pt>
                <c:pt idx="7">
                  <c:v>421</c:v>
                </c:pt>
                <c:pt idx="8">
                  <c:v>331</c:v>
                </c:pt>
                <c:pt idx="9">
                  <c:v>334</c:v>
                </c:pt>
                <c:pt idx="10">
                  <c:v>278</c:v>
                </c:pt>
                <c:pt idx="11">
                  <c:v>277</c:v>
                </c:pt>
                <c:pt idx="12">
                  <c:v>176</c:v>
                </c:pt>
                <c:pt idx="13">
                  <c:v>381</c:v>
                </c:pt>
              </c:numCache>
            </c:numRef>
          </c:val>
          <c:extLst>
            <c:ext xmlns:c16="http://schemas.microsoft.com/office/drawing/2014/chart" uri="{C3380CC4-5D6E-409C-BE32-E72D297353CC}">
              <c16:uniqueId val="{00000000-A5FD-4285-B04E-DAC55D5BA894}"/>
            </c:ext>
          </c:extLst>
        </c:ser>
        <c:ser>
          <c:idx val="1"/>
          <c:order val="1"/>
          <c:tx>
            <c:strRef>
              <c:f>'190'!$C$26</c:f>
              <c:strCache>
                <c:ptCount val="1"/>
                <c:pt idx="0">
                  <c:v>Non-Qataris   غير قطريين</c:v>
                </c:pt>
              </c:strCache>
            </c:strRef>
          </c:tx>
          <c:spPr>
            <a:solidFill>
              <a:schemeClr val="bg1">
                <a:lumMod val="75000"/>
              </a:schemeClr>
            </a:solidFill>
            <a:ln>
              <a:noFill/>
            </a:ln>
          </c:spPr>
          <c:invertIfNegative val="0"/>
          <c:dLbls>
            <c:dLbl>
              <c:idx val="1"/>
              <c:layout>
                <c:manualLayout>
                  <c:x val="6.8273094960241152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3F3-4B08-8EB0-6B274FC0E595}"/>
                </c:ext>
              </c:extLst>
            </c:dLbl>
            <c:dLbl>
              <c:idx val="3"/>
              <c:layout>
                <c:manualLayout>
                  <c:x val="6.827309496024140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A7D-4810-90EF-85040CB51CAD}"/>
                </c:ext>
              </c:extLst>
            </c:dLbl>
            <c:dLbl>
              <c:idx val="4"/>
              <c:layout>
                <c:manualLayout>
                  <c:x val="2.7309237984096562E-3"/>
                  <c:y val="-1.6404199475065617E-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A7D-4810-90EF-85040CB51CAD}"/>
                </c:ext>
              </c:extLst>
            </c:dLbl>
            <c:dLbl>
              <c:idx val="5"/>
              <c:layout>
                <c:manualLayout>
                  <c:x val="4.096385697614484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A7D-4810-90EF-85040CB51CAD}"/>
                </c:ext>
              </c:extLst>
            </c:dLbl>
            <c:dLbl>
              <c:idx val="6"/>
              <c:layout>
                <c:manualLayout>
                  <c:x val="4.096385697614484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A7D-4810-90EF-85040CB51CAD}"/>
                </c:ext>
              </c:extLst>
            </c:dLbl>
            <c:dLbl>
              <c:idx val="7"/>
              <c:layout>
                <c:manualLayout>
                  <c:x val="2.7309237984096562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A7D-4810-90EF-85040CB51CAD}"/>
                </c:ext>
              </c:extLst>
            </c:dLbl>
            <c:dLbl>
              <c:idx val="8"/>
              <c:layout>
                <c:manualLayout>
                  <c:x val="4.096385697614484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A7D-4810-90EF-85040CB51CAD}"/>
                </c:ext>
              </c:extLst>
            </c:dLbl>
            <c:dLbl>
              <c:idx val="9"/>
              <c:layout>
                <c:manualLayout>
                  <c:x val="4.096385697614484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A7D-4810-90EF-85040CB51CAD}"/>
                </c:ext>
              </c:extLst>
            </c:dLbl>
            <c:dLbl>
              <c:idx val="10"/>
              <c:layout>
                <c:manualLayout>
                  <c:x val="4.096385697614383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A7D-4810-90EF-85040CB51CAD}"/>
                </c:ext>
              </c:extLst>
            </c:dLbl>
            <c:dLbl>
              <c:idx val="13"/>
              <c:layout>
                <c:manualLayout>
                  <c:x val="2.7309237984096562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A7D-4810-90EF-85040CB51CAD}"/>
                </c:ext>
              </c:extLst>
            </c:dLbl>
            <c:spPr>
              <a:noFill/>
              <a:ln>
                <a:noFill/>
              </a:ln>
              <a:effectLst/>
            </c:spPr>
            <c:txPr>
              <a:bodyPr/>
              <a:lstStyle/>
              <a:p>
                <a:pPr>
                  <a:defRPr sz="9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'190'!$A$27:$A$40</c:f>
              <c:strCache>
                <c:ptCount val="14"/>
                <c:pt idx="0">
                  <c:v>أقـل من 5 سنوات
Less than 5 years</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سنة فأكثر
More than 65 years</c:v>
                </c:pt>
              </c:strCache>
            </c:strRef>
          </c:cat>
          <c:val>
            <c:numRef>
              <c:f>'190'!$C$27:$C$40</c:f>
              <c:numCache>
                <c:formatCode>#,##0</c:formatCode>
                <c:ptCount val="14"/>
                <c:pt idx="0">
                  <c:v>421</c:v>
                </c:pt>
                <c:pt idx="1">
                  <c:v>1055</c:v>
                </c:pt>
                <c:pt idx="2">
                  <c:v>1264</c:v>
                </c:pt>
                <c:pt idx="3">
                  <c:v>882</c:v>
                </c:pt>
                <c:pt idx="4">
                  <c:v>684</c:v>
                </c:pt>
                <c:pt idx="5">
                  <c:v>462</c:v>
                </c:pt>
                <c:pt idx="6">
                  <c:v>434</c:v>
                </c:pt>
                <c:pt idx="7">
                  <c:v>353</c:v>
                </c:pt>
                <c:pt idx="8">
                  <c:v>243</c:v>
                </c:pt>
                <c:pt idx="9">
                  <c:v>227</c:v>
                </c:pt>
                <c:pt idx="10">
                  <c:v>141</c:v>
                </c:pt>
                <c:pt idx="11">
                  <c:v>105</c:v>
                </c:pt>
                <c:pt idx="12">
                  <c:v>77</c:v>
                </c:pt>
                <c:pt idx="13">
                  <c:v>173</c:v>
                </c:pt>
              </c:numCache>
            </c:numRef>
          </c:val>
          <c:extLst>
            <c:ext xmlns:c16="http://schemas.microsoft.com/office/drawing/2014/chart" uri="{C3380CC4-5D6E-409C-BE32-E72D297353CC}">
              <c16:uniqueId val="{00000001-A5FD-4285-B04E-DAC55D5BA894}"/>
            </c:ext>
          </c:extLst>
        </c:ser>
        <c:dLbls>
          <c:dLblPos val="outEnd"/>
          <c:showLegendKey val="0"/>
          <c:showVal val="1"/>
          <c:showCatName val="0"/>
          <c:showSerName val="0"/>
          <c:showPercent val="0"/>
          <c:showBubbleSize val="0"/>
        </c:dLbls>
        <c:gapWidth val="150"/>
        <c:axId val="155764992"/>
        <c:axId val="156041216"/>
      </c:barChart>
      <c:catAx>
        <c:axId val="155764992"/>
        <c:scaling>
          <c:orientation val="minMax"/>
        </c:scaling>
        <c:delete val="0"/>
        <c:axPos val="b"/>
        <c:majorGridlines>
          <c:spPr>
            <a:ln w="15875">
              <a:solidFill>
                <a:schemeClr val="bg1">
                  <a:lumMod val="85000"/>
                </a:schemeClr>
              </a:solidFill>
            </a:ln>
          </c:spPr>
        </c:majorGridlines>
        <c:numFmt formatCode="General" sourceLinked="0"/>
        <c:majorTickMark val="none"/>
        <c:minorTickMark val="none"/>
        <c:tickLblPos val="nextTo"/>
        <c:txPr>
          <a:bodyPr/>
          <a:lstStyle/>
          <a:p>
            <a:pPr rtl="1">
              <a:defRPr sz="900">
                <a:latin typeface="Arial" pitchFamily="34" charset="0"/>
                <a:cs typeface="Arial" pitchFamily="34" charset="0"/>
              </a:defRPr>
            </a:pPr>
            <a:endParaRPr lang="en-US"/>
          </a:p>
        </c:txPr>
        <c:crossAx val="156041216"/>
        <c:crosses val="autoZero"/>
        <c:auto val="1"/>
        <c:lblAlgn val="ctr"/>
        <c:lblOffset val="100"/>
        <c:noMultiLvlLbl val="0"/>
      </c:catAx>
      <c:valAx>
        <c:axId val="156041216"/>
        <c:scaling>
          <c:orientation val="minMax"/>
        </c:scaling>
        <c:delete val="0"/>
        <c:axPos val="l"/>
        <c:majorGridlines>
          <c:spPr>
            <a:ln w="15875">
              <a:solidFill>
                <a:schemeClr val="bg1">
                  <a:lumMod val="85000"/>
                </a:schemeClr>
              </a:solidFill>
            </a:ln>
          </c:spPr>
        </c:majorGridlines>
        <c:title>
          <c:tx>
            <c:rich>
              <a:bodyPr rot="0" vert="horz"/>
              <a:lstStyle/>
              <a:p>
                <a:pPr rtl="1">
                  <a:defRPr/>
                </a:pPr>
                <a:r>
                  <a:rPr lang="ar-QA"/>
                  <a:t>العدد</a:t>
                </a:r>
                <a:r>
                  <a:rPr lang="ar-QA" baseline="0"/>
                  <a:t> </a:t>
                </a:r>
                <a:r>
                  <a:rPr lang="en-US" baseline="0"/>
                  <a:t>Number</a:t>
                </a:r>
                <a:endParaRPr lang="en-US"/>
              </a:p>
            </c:rich>
          </c:tx>
          <c:layout>
            <c:manualLayout>
              <c:xMode val="edge"/>
              <c:yMode val="edge"/>
              <c:x val="1.5020080891253109E-2"/>
              <c:y val="0.15178184590465754"/>
            </c:manualLayout>
          </c:layout>
          <c:overlay val="0"/>
        </c:title>
        <c:numFmt formatCode="#,##0" sourceLinked="1"/>
        <c:majorTickMark val="none"/>
        <c:minorTickMark val="none"/>
        <c:tickLblPos val="nextTo"/>
        <c:txPr>
          <a:bodyPr/>
          <a:lstStyle/>
          <a:p>
            <a:pPr>
              <a:defRPr sz="900">
                <a:latin typeface="Arial" pitchFamily="34" charset="0"/>
                <a:cs typeface="Arial" pitchFamily="34" charset="0"/>
              </a:defRPr>
            </a:pPr>
            <a:endParaRPr lang="en-US"/>
          </a:p>
        </c:txPr>
        <c:crossAx val="155764992"/>
        <c:crosses val="autoZero"/>
        <c:crossBetween val="between"/>
      </c:valAx>
    </c:plotArea>
    <c:legend>
      <c:legendPos val="r"/>
      <c:layout>
        <c:manualLayout>
          <c:xMode val="edge"/>
          <c:yMode val="edge"/>
          <c:x val="0.55806857887241235"/>
          <c:y val="0.14991240157480315"/>
          <c:w val="0.39816062605675456"/>
          <c:h val="5.1149606299212586E-2"/>
        </c:manualLayout>
      </c:layout>
      <c:overlay val="0"/>
      <c:spPr>
        <a:noFill/>
      </c:spPr>
      <c:txPr>
        <a:bodyPr/>
        <a:lstStyle/>
        <a:p>
          <a:pPr>
            <a:defRPr sz="1100" b="0">
              <a:latin typeface="Arial" pitchFamily="34" charset="0"/>
              <a:cs typeface="Arial" pitchFamily="34" charset="0"/>
            </a:defRPr>
          </a:pPr>
          <a:endParaRPr lang="en-US"/>
        </a:p>
      </c:txPr>
    </c:legend>
    <c:plotVisOnly val="1"/>
    <c:dispBlanksAs val="gap"/>
    <c:showDLblsOverMax val="0"/>
  </c:chart>
  <c:spPr>
    <a:ln>
      <a:noFill/>
    </a:ln>
  </c:sp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&amp;C&amp;"Arial,Regular"Graph No. (42) شكل رقم</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F00-000000000000}">
  <sheetPr/>
  <sheetViews>
    <sheetView zoomScale="85" workbookViewId="0"/>
  </sheetViews>
  <pageMargins left="0.31496062992125984" right="0.31496062992125984" top="0.74803149606299213" bottom="0.74803149606299213" header="0" footer="0"/>
  <pageSetup paperSize="9" orientation="landscape" r:id="rId1"/>
  <headerFooter>
    <oddFooter>&amp;C&amp;"Arial,Regular"Graph No. (43) شكل رقم</oddFooter>
  </headerFooter>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200-000000000000}">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(44)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0</xdr:rowOff>
    </xdr:from>
    <xdr:to>
      <xdr:col>0</xdr:col>
      <xdr:colOff>4848225</xdr:colOff>
      <xdr:row>6</xdr:row>
      <xdr:rowOff>533399</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9987219675" y="0"/>
          <a:ext cx="4705350" cy="2733674"/>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algn="ctr">
            <a:lnSpc>
              <a:spcPct val="100000"/>
            </a:lnSpc>
            <a:spcBef>
              <a:spcPts val="0"/>
            </a:spcBef>
            <a:spcAft>
              <a:spcPts val="0"/>
            </a:spcAft>
          </a:pPr>
          <a:r>
            <a:rPr lang="ar-QA" sz="2800" b="1">
              <a:solidFill>
                <a:srgbClr val="0000FF"/>
              </a:solidFill>
              <a:effectLst/>
              <a:latin typeface="+mn-lt"/>
              <a:ea typeface="Calibri"/>
              <a:cs typeface="+mn-cs"/>
            </a:rPr>
            <a:t>ذوو الإعاقة</a:t>
          </a:r>
          <a:endParaRPr lang="en-US" sz="2800" b="1">
            <a:solidFill>
              <a:srgbClr val="0000FF"/>
            </a:solidFill>
            <a:effectLst/>
            <a:latin typeface="+mn-lt"/>
            <a:ea typeface="Calibri"/>
            <a:cs typeface="+mn-cs"/>
          </a:endParaRPr>
        </a:p>
        <a:p>
          <a:pPr algn="ctr">
            <a:lnSpc>
              <a:spcPct val="100000"/>
            </a:lnSpc>
            <a:spcBef>
              <a:spcPts val="0"/>
            </a:spcBef>
            <a:spcAft>
              <a:spcPts val="0"/>
            </a:spcAft>
          </a:pPr>
          <a:endParaRPr lang="en-US" sz="2800" b="1">
            <a:solidFill>
              <a:srgbClr val="0000FF"/>
            </a:solidFill>
            <a:effectLst/>
            <a:latin typeface="+mn-lt"/>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IX</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DISABILITIES</a:t>
          </a:r>
          <a:endParaRPr lang="en-US" sz="1800">
            <a:solidFill>
              <a:srgbClr val="0000FF"/>
            </a:solidFill>
            <a:effectLst/>
            <a:latin typeface="Arial Rounded MT Bold" pitchFamily="34" charset="0"/>
            <a:ea typeface="+mn-ea"/>
            <a:cs typeface="+mn-cs"/>
          </a:endParaRPr>
        </a:p>
      </xdr:txBody>
    </xdr:sp>
    <xdr:clientData/>
  </xdr:twoCellAnchor>
  <xdr:twoCellAnchor>
    <xdr:from>
      <xdr:col>0</xdr:col>
      <xdr:colOff>68034</xdr:colOff>
      <xdr:row>0</xdr:row>
      <xdr:rowOff>9720</xdr:rowOff>
    </xdr:from>
    <xdr:to>
      <xdr:col>0</xdr:col>
      <xdr:colOff>4963883</xdr:colOff>
      <xdr:row>6</xdr:row>
      <xdr:rowOff>447870</xdr:rowOff>
    </xdr:to>
    <xdr:pic>
      <xdr:nvPicPr>
        <xdr:cNvPr id="4" name="Picture 5" descr="ORNA430.WMF">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rot="-5400000">
          <a:off x="10032824406" y="-1120839"/>
          <a:ext cx="2634732" cy="4895849"/>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171450</xdr:colOff>
      <xdr:row>0</xdr:row>
      <xdr:rowOff>38100</xdr:rowOff>
    </xdr:from>
    <xdr:to>
      <xdr:col>10</xdr:col>
      <xdr:colOff>1980734</xdr:colOff>
      <xdr:row>2</xdr:row>
      <xdr:rowOff>56270</xdr:rowOff>
    </xdr:to>
    <xdr:pic>
      <xdr:nvPicPr>
        <xdr:cNvPr id="4" name="Picture 3">
          <a:extLst>
            <a:ext uri="{FF2B5EF4-FFF2-40B4-BE49-F238E27FC236}">
              <a16:creationId xmlns:a16="http://schemas.microsoft.com/office/drawing/2014/main" id="{E082BE9C-A331-447B-86A0-AA3D2DA33C56}"/>
            </a:ext>
          </a:extLst>
        </xdr:cNvPr>
        <xdr:cNvPicPr>
          <a:picLocks noChangeAspect="1"/>
        </xdr:cNvPicPr>
      </xdr:nvPicPr>
      <xdr:blipFill>
        <a:blip xmlns:r="http://schemas.openxmlformats.org/officeDocument/2006/relationships" r:embed="rId1"/>
        <a:stretch>
          <a:fillRect/>
        </a:stretch>
      </xdr:blipFill>
      <xdr:spPr>
        <a:xfrm>
          <a:off x="9981047941" y="514350"/>
          <a:ext cx="1809284" cy="47537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542925</xdr:colOff>
      <xdr:row>0</xdr:row>
      <xdr:rowOff>38100</xdr:rowOff>
    </xdr:from>
    <xdr:to>
      <xdr:col>10</xdr:col>
      <xdr:colOff>2352209</xdr:colOff>
      <xdr:row>2</xdr:row>
      <xdr:rowOff>56270</xdr:rowOff>
    </xdr:to>
    <xdr:pic>
      <xdr:nvPicPr>
        <xdr:cNvPr id="4" name="Picture 3">
          <a:extLst>
            <a:ext uri="{FF2B5EF4-FFF2-40B4-BE49-F238E27FC236}">
              <a16:creationId xmlns:a16="http://schemas.microsoft.com/office/drawing/2014/main" id="{887E1022-BED8-41A4-B5AF-D06D1774FA3F}"/>
            </a:ext>
          </a:extLst>
        </xdr:cNvPr>
        <xdr:cNvPicPr>
          <a:picLocks noChangeAspect="1"/>
        </xdr:cNvPicPr>
      </xdr:nvPicPr>
      <xdr:blipFill>
        <a:blip xmlns:r="http://schemas.openxmlformats.org/officeDocument/2006/relationships" r:embed="rId1"/>
        <a:stretch>
          <a:fillRect/>
        </a:stretch>
      </xdr:blipFill>
      <xdr:spPr>
        <a:xfrm>
          <a:off x="9981047941" y="514350"/>
          <a:ext cx="1809284" cy="47537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66675</xdr:colOff>
      <xdr:row>0</xdr:row>
      <xdr:rowOff>19050</xdr:rowOff>
    </xdr:from>
    <xdr:to>
      <xdr:col>10</xdr:col>
      <xdr:colOff>1875959</xdr:colOff>
      <xdr:row>2</xdr:row>
      <xdr:rowOff>37220</xdr:rowOff>
    </xdr:to>
    <xdr:pic>
      <xdr:nvPicPr>
        <xdr:cNvPr id="4" name="Picture 3">
          <a:extLst>
            <a:ext uri="{FF2B5EF4-FFF2-40B4-BE49-F238E27FC236}">
              <a16:creationId xmlns:a16="http://schemas.microsoft.com/office/drawing/2014/main" id="{0F0AE6C4-87CC-4D73-9960-EC283FF830BA}"/>
            </a:ext>
          </a:extLst>
        </xdr:cNvPr>
        <xdr:cNvPicPr>
          <a:picLocks noChangeAspect="1"/>
        </xdr:cNvPicPr>
      </xdr:nvPicPr>
      <xdr:blipFill>
        <a:blip xmlns:r="http://schemas.openxmlformats.org/officeDocument/2006/relationships" r:embed="rId1"/>
        <a:stretch>
          <a:fillRect/>
        </a:stretch>
      </xdr:blipFill>
      <xdr:spPr>
        <a:xfrm>
          <a:off x="9981038416" y="495300"/>
          <a:ext cx="1809284" cy="47537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504825</xdr:colOff>
      <xdr:row>0</xdr:row>
      <xdr:rowOff>28575</xdr:rowOff>
    </xdr:from>
    <xdr:to>
      <xdr:col>10</xdr:col>
      <xdr:colOff>2314109</xdr:colOff>
      <xdr:row>2</xdr:row>
      <xdr:rowOff>46745</xdr:rowOff>
    </xdr:to>
    <xdr:pic>
      <xdr:nvPicPr>
        <xdr:cNvPr id="3" name="Picture 2">
          <a:extLst>
            <a:ext uri="{FF2B5EF4-FFF2-40B4-BE49-F238E27FC236}">
              <a16:creationId xmlns:a16="http://schemas.microsoft.com/office/drawing/2014/main" id="{9B65C080-9CFB-4FEF-ADF2-9CDBB5066B90}"/>
            </a:ext>
          </a:extLst>
        </xdr:cNvPr>
        <xdr:cNvPicPr>
          <a:picLocks noChangeAspect="1"/>
        </xdr:cNvPicPr>
      </xdr:nvPicPr>
      <xdr:blipFill>
        <a:blip xmlns:r="http://schemas.openxmlformats.org/officeDocument/2006/relationships" r:embed="rId1"/>
        <a:stretch>
          <a:fillRect/>
        </a:stretch>
      </xdr:blipFill>
      <xdr:spPr>
        <a:xfrm>
          <a:off x="9981590866" y="504825"/>
          <a:ext cx="1809284" cy="47537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47625</xdr:colOff>
      <xdr:row>0</xdr:row>
      <xdr:rowOff>47625</xdr:rowOff>
    </xdr:from>
    <xdr:to>
      <xdr:col>10</xdr:col>
      <xdr:colOff>1856909</xdr:colOff>
      <xdr:row>2</xdr:row>
      <xdr:rowOff>65795</xdr:rowOff>
    </xdr:to>
    <xdr:pic>
      <xdr:nvPicPr>
        <xdr:cNvPr id="4" name="Picture 3">
          <a:extLst>
            <a:ext uri="{FF2B5EF4-FFF2-40B4-BE49-F238E27FC236}">
              <a16:creationId xmlns:a16="http://schemas.microsoft.com/office/drawing/2014/main" id="{3E46CB29-98C6-4F73-B161-3D23E96D4E34}"/>
            </a:ext>
          </a:extLst>
        </xdr:cNvPr>
        <xdr:cNvPicPr>
          <a:picLocks noChangeAspect="1"/>
        </xdr:cNvPicPr>
      </xdr:nvPicPr>
      <xdr:blipFill>
        <a:blip xmlns:r="http://schemas.openxmlformats.org/officeDocument/2006/relationships" r:embed="rId1"/>
        <a:stretch>
          <a:fillRect/>
        </a:stretch>
      </xdr:blipFill>
      <xdr:spPr>
        <a:xfrm>
          <a:off x="9981562291" y="523875"/>
          <a:ext cx="1809284" cy="47537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absoluteAnchor>
    <xdr:pos x="0" y="0"/>
    <xdr:ext cx="10018059" cy="6096000"/>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editAs="oneCell">
    <xdr:from>
      <xdr:col>16</xdr:col>
      <xdr:colOff>66675</xdr:colOff>
      <xdr:row>0</xdr:row>
      <xdr:rowOff>57150</xdr:rowOff>
    </xdr:from>
    <xdr:to>
      <xdr:col>16</xdr:col>
      <xdr:colOff>1875959</xdr:colOff>
      <xdr:row>2</xdr:row>
      <xdr:rowOff>75320</xdr:rowOff>
    </xdr:to>
    <xdr:pic>
      <xdr:nvPicPr>
        <xdr:cNvPr id="6" name="Picture 5">
          <a:extLst>
            <a:ext uri="{FF2B5EF4-FFF2-40B4-BE49-F238E27FC236}">
              <a16:creationId xmlns:a16="http://schemas.microsoft.com/office/drawing/2014/main" id="{8C362DA0-4F83-453E-91F7-CE02A56D03D5}"/>
            </a:ext>
          </a:extLst>
        </xdr:cNvPr>
        <xdr:cNvPicPr>
          <a:picLocks noChangeAspect="1"/>
        </xdr:cNvPicPr>
      </xdr:nvPicPr>
      <xdr:blipFill>
        <a:blip xmlns:r="http://schemas.openxmlformats.org/officeDocument/2006/relationships" r:embed="rId1"/>
        <a:stretch>
          <a:fillRect/>
        </a:stretch>
      </xdr:blipFill>
      <xdr:spPr>
        <a:xfrm>
          <a:off x="9977437966" y="533400"/>
          <a:ext cx="1809284" cy="47537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9</xdr:col>
      <xdr:colOff>533400</xdr:colOff>
      <xdr:row>0</xdr:row>
      <xdr:rowOff>28575</xdr:rowOff>
    </xdr:from>
    <xdr:to>
      <xdr:col>10</xdr:col>
      <xdr:colOff>1771184</xdr:colOff>
      <xdr:row>2</xdr:row>
      <xdr:rowOff>46745</xdr:rowOff>
    </xdr:to>
    <xdr:pic>
      <xdr:nvPicPr>
        <xdr:cNvPr id="4" name="Picture 3">
          <a:extLst>
            <a:ext uri="{FF2B5EF4-FFF2-40B4-BE49-F238E27FC236}">
              <a16:creationId xmlns:a16="http://schemas.microsoft.com/office/drawing/2014/main" id="{03530D35-FECF-4214-A4FF-E1E5367948F8}"/>
            </a:ext>
          </a:extLst>
        </xdr:cNvPr>
        <xdr:cNvPicPr>
          <a:picLocks noChangeAspect="1"/>
        </xdr:cNvPicPr>
      </xdr:nvPicPr>
      <xdr:blipFill>
        <a:blip xmlns:r="http://schemas.openxmlformats.org/officeDocument/2006/relationships" r:embed="rId1"/>
        <a:stretch>
          <a:fillRect/>
        </a:stretch>
      </xdr:blipFill>
      <xdr:spPr>
        <a:xfrm>
          <a:off x="9981609916" y="504825"/>
          <a:ext cx="1809284" cy="47537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editAs="oneCell">
    <xdr:from>
      <xdr:col>10</xdr:col>
      <xdr:colOff>104775</xdr:colOff>
      <xdr:row>0</xdr:row>
      <xdr:rowOff>28575</xdr:rowOff>
    </xdr:from>
    <xdr:to>
      <xdr:col>10</xdr:col>
      <xdr:colOff>1914059</xdr:colOff>
      <xdr:row>2</xdr:row>
      <xdr:rowOff>46745</xdr:rowOff>
    </xdr:to>
    <xdr:pic>
      <xdr:nvPicPr>
        <xdr:cNvPr id="4" name="Picture 3">
          <a:extLst>
            <a:ext uri="{FF2B5EF4-FFF2-40B4-BE49-F238E27FC236}">
              <a16:creationId xmlns:a16="http://schemas.microsoft.com/office/drawing/2014/main" id="{FB96B2F9-4187-40F2-86FC-0BD6CF08ACDD}"/>
            </a:ext>
          </a:extLst>
        </xdr:cNvPr>
        <xdr:cNvPicPr>
          <a:picLocks noChangeAspect="1"/>
        </xdr:cNvPicPr>
      </xdr:nvPicPr>
      <xdr:blipFill>
        <a:blip xmlns:r="http://schemas.openxmlformats.org/officeDocument/2006/relationships" r:embed="rId1"/>
        <a:stretch>
          <a:fillRect/>
        </a:stretch>
      </xdr:blipFill>
      <xdr:spPr>
        <a:xfrm>
          <a:off x="9981657541" y="28575"/>
          <a:ext cx="1809284" cy="4753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1704975</xdr:colOff>
      <xdr:row>0</xdr:row>
      <xdr:rowOff>38099</xdr:rowOff>
    </xdr:from>
    <xdr:to>
      <xdr:col>2</xdr:col>
      <xdr:colOff>986382</xdr:colOff>
      <xdr:row>0</xdr:row>
      <xdr:rowOff>600074</xdr:rowOff>
    </xdr:to>
    <xdr:pic>
      <xdr:nvPicPr>
        <xdr:cNvPr id="4" name="Picture 3">
          <a:extLst>
            <a:ext uri="{FF2B5EF4-FFF2-40B4-BE49-F238E27FC236}">
              <a16:creationId xmlns:a16="http://schemas.microsoft.com/office/drawing/2014/main" id="{6EE2EBB5-9666-4D0F-8BD7-97C9CCD1ACEF}"/>
            </a:ext>
          </a:extLst>
        </xdr:cNvPr>
        <xdr:cNvPicPr>
          <a:picLocks noChangeAspect="1"/>
        </xdr:cNvPicPr>
      </xdr:nvPicPr>
      <xdr:blipFill>
        <a:blip xmlns:r="http://schemas.openxmlformats.org/officeDocument/2006/relationships" r:embed="rId1"/>
        <a:stretch>
          <a:fillRect/>
        </a:stretch>
      </xdr:blipFill>
      <xdr:spPr>
        <a:xfrm>
          <a:off x="9987319143" y="38099"/>
          <a:ext cx="2138907" cy="56197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9</xdr:col>
      <xdr:colOff>514350</xdr:colOff>
      <xdr:row>0</xdr:row>
      <xdr:rowOff>28575</xdr:rowOff>
    </xdr:from>
    <xdr:to>
      <xdr:col>10</xdr:col>
      <xdr:colOff>1742609</xdr:colOff>
      <xdr:row>1</xdr:row>
      <xdr:rowOff>46745</xdr:rowOff>
    </xdr:to>
    <xdr:pic>
      <xdr:nvPicPr>
        <xdr:cNvPr id="3" name="Picture 2">
          <a:extLst>
            <a:ext uri="{FF2B5EF4-FFF2-40B4-BE49-F238E27FC236}">
              <a16:creationId xmlns:a16="http://schemas.microsoft.com/office/drawing/2014/main" id="{0E32FDBF-01BE-489B-B440-13BD6F144BEC}"/>
            </a:ext>
          </a:extLst>
        </xdr:cNvPr>
        <xdr:cNvPicPr>
          <a:picLocks noChangeAspect="1"/>
        </xdr:cNvPicPr>
      </xdr:nvPicPr>
      <xdr:blipFill>
        <a:blip xmlns:r="http://schemas.openxmlformats.org/officeDocument/2006/relationships" r:embed="rId1"/>
        <a:stretch>
          <a:fillRect/>
        </a:stretch>
      </xdr:blipFill>
      <xdr:spPr>
        <a:xfrm>
          <a:off x="9981019366" y="28575"/>
          <a:ext cx="1809284" cy="47537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12</xdr:col>
      <xdr:colOff>171450</xdr:colOff>
      <xdr:row>0</xdr:row>
      <xdr:rowOff>28575</xdr:rowOff>
    </xdr:from>
    <xdr:to>
      <xdr:col>13</xdr:col>
      <xdr:colOff>1466384</xdr:colOff>
      <xdr:row>0</xdr:row>
      <xdr:rowOff>503945</xdr:rowOff>
    </xdr:to>
    <xdr:pic>
      <xdr:nvPicPr>
        <xdr:cNvPr id="4" name="Picture 3">
          <a:extLst>
            <a:ext uri="{FF2B5EF4-FFF2-40B4-BE49-F238E27FC236}">
              <a16:creationId xmlns:a16="http://schemas.microsoft.com/office/drawing/2014/main" id="{C8C1FB21-A0FB-4B53-8EC3-41E70A775510}"/>
            </a:ext>
          </a:extLst>
        </xdr:cNvPr>
        <xdr:cNvPicPr>
          <a:picLocks noChangeAspect="1"/>
        </xdr:cNvPicPr>
      </xdr:nvPicPr>
      <xdr:blipFill>
        <a:blip xmlns:r="http://schemas.openxmlformats.org/officeDocument/2006/relationships" r:embed="rId1"/>
        <a:stretch>
          <a:fillRect/>
        </a:stretch>
      </xdr:blipFill>
      <xdr:spPr>
        <a:xfrm>
          <a:off x="9979190566" y="28575"/>
          <a:ext cx="1809284" cy="47537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9</xdr:col>
      <xdr:colOff>485775</xdr:colOff>
      <xdr:row>0</xdr:row>
      <xdr:rowOff>28575</xdr:rowOff>
    </xdr:from>
    <xdr:to>
      <xdr:col>11</xdr:col>
      <xdr:colOff>28109</xdr:colOff>
      <xdr:row>0</xdr:row>
      <xdr:rowOff>503945</xdr:rowOff>
    </xdr:to>
    <xdr:pic>
      <xdr:nvPicPr>
        <xdr:cNvPr id="5" name="Picture 4">
          <a:extLst>
            <a:ext uri="{FF2B5EF4-FFF2-40B4-BE49-F238E27FC236}">
              <a16:creationId xmlns:a16="http://schemas.microsoft.com/office/drawing/2014/main" id="{40541F1C-CFFB-4E04-BF18-3B4849BC208B}"/>
            </a:ext>
          </a:extLst>
        </xdr:cNvPr>
        <xdr:cNvPicPr>
          <a:picLocks noChangeAspect="1"/>
        </xdr:cNvPicPr>
      </xdr:nvPicPr>
      <xdr:blipFill>
        <a:blip xmlns:r="http://schemas.openxmlformats.org/officeDocument/2006/relationships" r:embed="rId1"/>
        <a:stretch>
          <a:fillRect/>
        </a:stretch>
      </xdr:blipFill>
      <xdr:spPr>
        <a:xfrm>
          <a:off x="9980952691" y="28575"/>
          <a:ext cx="1809284" cy="47537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12</xdr:col>
      <xdr:colOff>352425</xdr:colOff>
      <xdr:row>0</xdr:row>
      <xdr:rowOff>28575</xdr:rowOff>
    </xdr:from>
    <xdr:to>
      <xdr:col>13</xdr:col>
      <xdr:colOff>1647359</xdr:colOff>
      <xdr:row>0</xdr:row>
      <xdr:rowOff>503945</xdr:rowOff>
    </xdr:to>
    <xdr:pic>
      <xdr:nvPicPr>
        <xdr:cNvPr id="3" name="Picture 2">
          <a:extLst>
            <a:ext uri="{FF2B5EF4-FFF2-40B4-BE49-F238E27FC236}">
              <a16:creationId xmlns:a16="http://schemas.microsoft.com/office/drawing/2014/main" id="{FA63011B-25D9-4211-94D3-41B56C58412E}"/>
            </a:ext>
          </a:extLst>
        </xdr:cNvPr>
        <xdr:cNvPicPr>
          <a:picLocks noChangeAspect="1"/>
        </xdr:cNvPicPr>
      </xdr:nvPicPr>
      <xdr:blipFill>
        <a:blip xmlns:r="http://schemas.openxmlformats.org/officeDocument/2006/relationships" r:embed="rId1"/>
        <a:stretch>
          <a:fillRect/>
        </a:stretch>
      </xdr:blipFill>
      <xdr:spPr>
        <a:xfrm>
          <a:off x="9979190566" y="28575"/>
          <a:ext cx="1809284" cy="47537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9</xdr:col>
      <xdr:colOff>447675</xdr:colOff>
      <xdr:row>0</xdr:row>
      <xdr:rowOff>19050</xdr:rowOff>
    </xdr:from>
    <xdr:to>
      <xdr:col>10</xdr:col>
      <xdr:colOff>1675934</xdr:colOff>
      <xdr:row>0</xdr:row>
      <xdr:rowOff>494420</xdr:rowOff>
    </xdr:to>
    <xdr:pic>
      <xdr:nvPicPr>
        <xdr:cNvPr id="3" name="Picture 2">
          <a:extLst>
            <a:ext uri="{FF2B5EF4-FFF2-40B4-BE49-F238E27FC236}">
              <a16:creationId xmlns:a16="http://schemas.microsoft.com/office/drawing/2014/main" id="{00724654-668B-4FC0-9650-3D5B369BAF2F}"/>
            </a:ext>
          </a:extLst>
        </xdr:cNvPr>
        <xdr:cNvPicPr>
          <a:picLocks noChangeAspect="1"/>
        </xdr:cNvPicPr>
      </xdr:nvPicPr>
      <xdr:blipFill>
        <a:blip xmlns:r="http://schemas.openxmlformats.org/officeDocument/2006/relationships" r:embed="rId1"/>
        <a:stretch>
          <a:fillRect/>
        </a:stretch>
      </xdr:blipFill>
      <xdr:spPr>
        <a:xfrm>
          <a:off x="9981019366" y="19050"/>
          <a:ext cx="1809284" cy="47537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12</xdr:col>
      <xdr:colOff>180975</xdr:colOff>
      <xdr:row>0</xdr:row>
      <xdr:rowOff>28575</xdr:rowOff>
    </xdr:from>
    <xdr:to>
      <xdr:col>13</xdr:col>
      <xdr:colOff>1485434</xdr:colOff>
      <xdr:row>1</xdr:row>
      <xdr:rowOff>18170</xdr:rowOff>
    </xdr:to>
    <xdr:pic>
      <xdr:nvPicPr>
        <xdr:cNvPr id="4" name="Picture 3">
          <a:extLst>
            <a:ext uri="{FF2B5EF4-FFF2-40B4-BE49-F238E27FC236}">
              <a16:creationId xmlns:a16="http://schemas.microsoft.com/office/drawing/2014/main" id="{C1D2F7DD-30AE-4416-ACE3-74A9C7C41699}"/>
            </a:ext>
          </a:extLst>
        </xdr:cNvPr>
        <xdr:cNvPicPr>
          <a:picLocks noChangeAspect="1"/>
        </xdr:cNvPicPr>
      </xdr:nvPicPr>
      <xdr:blipFill>
        <a:blip xmlns:r="http://schemas.openxmlformats.org/officeDocument/2006/relationships" r:embed="rId1"/>
        <a:stretch>
          <a:fillRect/>
        </a:stretch>
      </xdr:blipFill>
      <xdr:spPr>
        <a:xfrm>
          <a:off x="9979190566" y="28575"/>
          <a:ext cx="1809284" cy="47537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9</xdr:col>
      <xdr:colOff>457200</xdr:colOff>
      <xdr:row>0</xdr:row>
      <xdr:rowOff>28575</xdr:rowOff>
    </xdr:from>
    <xdr:to>
      <xdr:col>10</xdr:col>
      <xdr:colOff>1685459</xdr:colOff>
      <xdr:row>1</xdr:row>
      <xdr:rowOff>8645</xdr:rowOff>
    </xdr:to>
    <xdr:pic>
      <xdr:nvPicPr>
        <xdr:cNvPr id="4" name="Picture 3">
          <a:extLst>
            <a:ext uri="{FF2B5EF4-FFF2-40B4-BE49-F238E27FC236}">
              <a16:creationId xmlns:a16="http://schemas.microsoft.com/office/drawing/2014/main" id="{17964B3B-3407-4E49-B90F-BC67BE827476}"/>
            </a:ext>
          </a:extLst>
        </xdr:cNvPr>
        <xdr:cNvPicPr>
          <a:picLocks noChangeAspect="1"/>
        </xdr:cNvPicPr>
      </xdr:nvPicPr>
      <xdr:blipFill>
        <a:blip xmlns:r="http://schemas.openxmlformats.org/officeDocument/2006/relationships" r:embed="rId1"/>
        <a:stretch>
          <a:fillRect/>
        </a:stretch>
      </xdr:blipFill>
      <xdr:spPr>
        <a:xfrm>
          <a:off x="9981009841" y="28575"/>
          <a:ext cx="1809284" cy="47537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12</xdr:col>
      <xdr:colOff>209550</xdr:colOff>
      <xdr:row>0</xdr:row>
      <xdr:rowOff>38100</xdr:rowOff>
    </xdr:from>
    <xdr:to>
      <xdr:col>13</xdr:col>
      <xdr:colOff>1485434</xdr:colOff>
      <xdr:row>0</xdr:row>
      <xdr:rowOff>513470</xdr:rowOff>
    </xdr:to>
    <xdr:pic>
      <xdr:nvPicPr>
        <xdr:cNvPr id="4" name="Picture 3">
          <a:extLst>
            <a:ext uri="{FF2B5EF4-FFF2-40B4-BE49-F238E27FC236}">
              <a16:creationId xmlns:a16="http://schemas.microsoft.com/office/drawing/2014/main" id="{958A2EC1-7C04-42C1-8BC8-66A9EE9F33D5}"/>
            </a:ext>
          </a:extLst>
        </xdr:cNvPr>
        <xdr:cNvPicPr>
          <a:picLocks noChangeAspect="1"/>
        </xdr:cNvPicPr>
      </xdr:nvPicPr>
      <xdr:blipFill>
        <a:blip xmlns:r="http://schemas.openxmlformats.org/officeDocument/2006/relationships" r:embed="rId1"/>
        <a:stretch>
          <a:fillRect/>
        </a:stretch>
      </xdr:blipFill>
      <xdr:spPr>
        <a:xfrm>
          <a:off x="9979190566" y="38100"/>
          <a:ext cx="1809284" cy="47537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9</xdr:col>
      <xdr:colOff>447675</xdr:colOff>
      <xdr:row>0</xdr:row>
      <xdr:rowOff>28575</xdr:rowOff>
    </xdr:from>
    <xdr:to>
      <xdr:col>10</xdr:col>
      <xdr:colOff>1675934</xdr:colOff>
      <xdr:row>0</xdr:row>
      <xdr:rowOff>503945</xdr:rowOff>
    </xdr:to>
    <xdr:pic>
      <xdr:nvPicPr>
        <xdr:cNvPr id="3" name="Picture 2">
          <a:extLst>
            <a:ext uri="{FF2B5EF4-FFF2-40B4-BE49-F238E27FC236}">
              <a16:creationId xmlns:a16="http://schemas.microsoft.com/office/drawing/2014/main" id="{1CDCAABF-0FA9-40A0-83BA-6BED630A702F}"/>
            </a:ext>
          </a:extLst>
        </xdr:cNvPr>
        <xdr:cNvPicPr>
          <a:picLocks noChangeAspect="1"/>
        </xdr:cNvPicPr>
      </xdr:nvPicPr>
      <xdr:blipFill>
        <a:blip xmlns:r="http://schemas.openxmlformats.org/officeDocument/2006/relationships" r:embed="rId1"/>
        <a:stretch>
          <a:fillRect/>
        </a:stretch>
      </xdr:blipFill>
      <xdr:spPr>
        <a:xfrm>
          <a:off x="9981019366" y="28575"/>
          <a:ext cx="1809284" cy="47537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12</xdr:col>
      <xdr:colOff>219075</xdr:colOff>
      <xdr:row>0</xdr:row>
      <xdr:rowOff>28575</xdr:rowOff>
    </xdr:from>
    <xdr:to>
      <xdr:col>13</xdr:col>
      <xdr:colOff>1504484</xdr:colOff>
      <xdr:row>0</xdr:row>
      <xdr:rowOff>503945</xdr:rowOff>
    </xdr:to>
    <xdr:pic>
      <xdr:nvPicPr>
        <xdr:cNvPr id="4" name="Picture 3">
          <a:extLst>
            <a:ext uri="{FF2B5EF4-FFF2-40B4-BE49-F238E27FC236}">
              <a16:creationId xmlns:a16="http://schemas.microsoft.com/office/drawing/2014/main" id="{F935A7A0-9550-4095-898F-F76C11454E6B}"/>
            </a:ext>
          </a:extLst>
        </xdr:cNvPr>
        <xdr:cNvPicPr>
          <a:picLocks noChangeAspect="1"/>
        </xdr:cNvPicPr>
      </xdr:nvPicPr>
      <xdr:blipFill>
        <a:blip xmlns:r="http://schemas.openxmlformats.org/officeDocument/2006/relationships" r:embed="rId1"/>
        <a:stretch>
          <a:fillRect/>
        </a:stretch>
      </xdr:blipFill>
      <xdr:spPr>
        <a:xfrm>
          <a:off x="9979181041" y="28575"/>
          <a:ext cx="1809284" cy="4753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352425</xdr:colOff>
      <xdr:row>0</xdr:row>
      <xdr:rowOff>28575</xdr:rowOff>
    </xdr:from>
    <xdr:to>
      <xdr:col>10</xdr:col>
      <xdr:colOff>1580684</xdr:colOff>
      <xdr:row>2</xdr:row>
      <xdr:rowOff>46745</xdr:rowOff>
    </xdr:to>
    <xdr:pic>
      <xdr:nvPicPr>
        <xdr:cNvPr id="4" name="Picture 3">
          <a:extLst>
            <a:ext uri="{FF2B5EF4-FFF2-40B4-BE49-F238E27FC236}">
              <a16:creationId xmlns:a16="http://schemas.microsoft.com/office/drawing/2014/main" id="{50F676F4-2BDE-4C4F-BD27-88F25659835C}"/>
            </a:ext>
          </a:extLst>
        </xdr:cNvPr>
        <xdr:cNvPicPr>
          <a:picLocks noChangeAspect="1"/>
        </xdr:cNvPicPr>
      </xdr:nvPicPr>
      <xdr:blipFill>
        <a:blip xmlns:r="http://schemas.openxmlformats.org/officeDocument/2006/relationships" r:embed="rId1"/>
        <a:stretch>
          <a:fillRect/>
        </a:stretch>
      </xdr:blipFill>
      <xdr:spPr>
        <a:xfrm>
          <a:off x="9981076516" y="28575"/>
          <a:ext cx="1809284" cy="47537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9</xdr:col>
      <xdr:colOff>438150</xdr:colOff>
      <xdr:row>0</xdr:row>
      <xdr:rowOff>28575</xdr:rowOff>
    </xdr:from>
    <xdr:to>
      <xdr:col>10</xdr:col>
      <xdr:colOff>1666409</xdr:colOff>
      <xdr:row>1</xdr:row>
      <xdr:rowOff>18170</xdr:rowOff>
    </xdr:to>
    <xdr:pic>
      <xdr:nvPicPr>
        <xdr:cNvPr id="4" name="Picture 3">
          <a:extLst>
            <a:ext uri="{FF2B5EF4-FFF2-40B4-BE49-F238E27FC236}">
              <a16:creationId xmlns:a16="http://schemas.microsoft.com/office/drawing/2014/main" id="{3D14264D-20BF-419B-BA62-90FDA4DDCE9C}"/>
            </a:ext>
          </a:extLst>
        </xdr:cNvPr>
        <xdr:cNvPicPr>
          <a:picLocks noChangeAspect="1"/>
        </xdr:cNvPicPr>
      </xdr:nvPicPr>
      <xdr:blipFill>
        <a:blip xmlns:r="http://schemas.openxmlformats.org/officeDocument/2006/relationships" r:embed="rId1"/>
        <a:stretch>
          <a:fillRect/>
        </a:stretch>
      </xdr:blipFill>
      <xdr:spPr>
        <a:xfrm>
          <a:off x="9981028891" y="28575"/>
          <a:ext cx="1809284" cy="47537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12</xdr:col>
      <xdr:colOff>438150</xdr:colOff>
      <xdr:row>0</xdr:row>
      <xdr:rowOff>19050</xdr:rowOff>
    </xdr:from>
    <xdr:to>
      <xdr:col>13</xdr:col>
      <xdr:colOff>1666409</xdr:colOff>
      <xdr:row>0</xdr:row>
      <xdr:rowOff>494420</xdr:rowOff>
    </xdr:to>
    <xdr:pic>
      <xdr:nvPicPr>
        <xdr:cNvPr id="4" name="Picture 3">
          <a:extLst>
            <a:ext uri="{FF2B5EF4-FFF2-40B4-BE49-F238E27FC236}">
              <a16:creationId xmlns:a16="http://schemas.microsoft.com/office/drawing/2014/main" id="{89B69083-7CDB-4A64-8176-70403BF7692F}"/>
            </a:ext>
          </a:extLst>
        </xdr:cNvPr>
        <xdr:cNvPicPr>
          <a:picLocks noChangeAspect="1"/>
        </xdr:cNvPicPr>
      </xdr:nvPicPr>
      <xdr:blipFill>
        <a:blip xmlns:r="http://schemas.openxmlformats.org/officeDocument/2006/relationships" r:embed="rId1"/>
        <a:stretch>
          <a:fillRect/>
        </a:stretch>
      </xdr:blipFill>
      <xdr:spPr>
        <a:xfrm>
          <a:off x="9979200091" y="495300"/>
          <a:ext cx="1809284" cy="47537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9</xdr:col>
      <xdr:colOff>438150</xdr:colOff>
      <xdr:row>0</xdr:row>
      <xdr:rowOff>0</xdr:rowOff>
    </xdr:from>
    <xdr:to>
      <xdr:col>10</xdr:col>
      <xdr:colOff>1666409</xdr:colOff>
      <xdr:row>0</xdr:row>
      <xdr:rowOff>475370</xdr:rowOff>
    </xdr:to>
    <xdr:pic>
      <xdr:nvPicPr>
        <xdr:cNvPr id="4" name="Picture 3">
          <a:extLst>
            <a:ext uri="{FF2B5EF4-FFF2-40B4-BE49-F238E27FC236}">
              <a16:creationId xmlns:a16="http://schemas.microsoft.com/office/drawing/2014/main" id="{28FD9A13-129F-4F6F-B747-0E5CFD31923D}"/>
            </a:ext>
          </a:extLst>
        </xdr:cNvPr>
        <xdr:cNvPicPr>
          <a:picLocks noChangeAspect="1"/>
        </xdr:cNvPicPr>
      </xdr:nvPicPr>
      <xdr:blipFill>
        <a:blip xmlns:r="http://schemas.openxmlformats.org/officeDocument/2006/relationships" r:embed="rId1"/>
        <a:stretch>
          <a:fillRect/>
        </a:stretch>
      </xdr:blipFill>
      <xdr:spPr>
        <a:xfrm>
          <a:off x="9981028891" y="0"/>
          <a:ext cx="1809284" cy="4753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editAs="oneCell">
    <xdr:from>
      <xdr:col>9</xdr:col>
      <xdr:colOff>171450</xdr:colOff>
      <xdr:row>0</xdr:row>
      <xdr:rowOff>47625</xdr:rowOff>
    </xdr:from>
    <xdr:to>
      <xdr:col>10</xdr:col>
      <xdr:colOff>1399709</xdr:colOff>
      <xdr:row>2</xdr:row>
      <xdr:rowOff>27695</xdr:rowOff>
    </xdr:to>
    <xdr:pic>
      <xdr:nvPicPr>
        <xdr:cNvPr id="4" name="Picture 3">
          <a:extLst>
            <a:ext uri="{FF2B5EF4-FFF2-40B4-BE49-F238E27FC236}">
              <a16:creationId xmlns:a16="http://schemas.microsoft.com/office/drawing/2014/main" id="{CE3A70B6-7BC8-4A21-AED8-99BB57CA4DC7}"/>
            </a:ext>
          </a:extLst>
        </xdr:cNvPr>
        <xdr:cNvPicPr>
          <a:picLocks noChangeAspect="1"/>
        </xdr:cNvPicPr>
      </xdr:nvPicPr>
      <xdr:blipFill>
        <a:blip xmlns:r="http://schemas.openxmlformats.org/officeDocument/2006/relationships" r:embed="rId1"/>
        <a:stretch>
          <a:fillRect/>
        </a:stretch>
      </xdr:blipFill>
      <xdr:spPr>
        <a:xfrm>
          <a:off x="9981028891" y="47625"/>
          <a:ext cx="1809284" cy="47537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542925</xdr:colOff>
      <xdr:row>0</xdr:row>
      <xdr:rowOff>19050</xdr:rowOff>
    </xdr:from>
    <xdr:to>
      <xdr:col>10</xdr:col>
      <xdr:colOff>1771184</xdr:colOff>
      <xdr:row>2</xdr:row>
      <xdr:rowOff>37220</xdr:rowOff>
    </xdr:to>
    <xdr:pic>
      <xdr:nvPicPr>
        <xdr:cNvPr id="4" name="Picture 3">
          <a:extLst>
            <a:ext uri="{FF2B5EF4-FFF2-40B4-BE49-F238E27FC236}">
              <a16:creationId xmlns:a16="http://schemas.microsoft.com/office/drawing/2014/main" id="{D5533CF4-DDC4-4EAF-9F6B-793263A6743F}"/>
            </a:ext>
          </a:extLst>
        </xdr:cNvPr>
        <xdr:cNvPicPr>
          <a:picLocks noChangeAspect="1"/>
        </xdr:cNvPicPr>
      </xdr:nvPicPr>
      <xdr:blipFill>
        <a:blip xmlns:r="http://schemas.openxmlformats.org/officeDocument/2006/relationships" r:embed="rId1"/>
        <a:stretch>
          <a:fillRect/>
        </a:stretch>
      </xdr:blipFill>
      <xdr:spPr>
        <a:xfrm>
          <a:off x="9981076516" y="19050"/>
          <a:ext cx="1809284" cy="47537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554005</xdr:colOff>
      <xdr:row>0</xdr:row>
      <xdr:rowOff>58316</xdr:rowOff>
    </xdr:from>
    <xdr:to>
      <xdr:col>12</xdr:col>
      <xdr:colOff>1119208</xdr:colOff>
      <xdr:row>2</xdr:row>
      <xdr:rowOff>67155</xdr:rowOff>
    </xdr:to>
    <xdr:pic>
      <xdr:nvPicPr>
        <xdr:cNvPr id="4" name="Picture 3">
          <a:extLst>
            <a:ext uri="{FF2B5EF4-FFF2-40B4-BE49-F238E27FC236}">
              <a16:creationId xmlns:a16="http://schemas.microsoft.com/office/drawing/2014/main" id="{166C16F6-8763-417E-BC7E-6A6BE828A80E}"/>
            </a:ext>
          </a:extLst>
        </xdr:cNvPr>
        <xdr:cNvPicPr>
          <a:picLocks noChangeAspect="1"/>
        </xdr:cNvPicPr>
      </xdr:nvPicPr>
      <xdr:blipFill>
        <a:blip xmlns:r="http://schemas.openxmlformats.org/officeDocument/2006/relationships" r:embed="rId1"/>
        <a:stretch>
          <a:fillRect/>
        </a:stretch>
      </xdr:blipFill>
      <xdr:spPr>
        <a:xfrm>
          <a:off x="10024390384" y="58316"/>
          <a:ext cx="1809284" cy="47537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523875</xdr:colOff>
      <xdr:row>0</xdr:row>
      <xdr:rowOff>28575</xdr:rowOff>
    </xdr:from>
    <xdr:to>
      <xdr:col>10</xdr:col>
      <xdr:colOff>1752134</xdr:colOff>
      <xdr:row>2</xdr:row>
      <xdr:rowOff>46745</xdr:rowOff>
    </xdr:to>
    <xdr:pic>
      <xdr:nvPicPr>
        <xdr:cNvPr id="4" name="Picture 3">
          <a:extLst>
            <a:ext uri="{FF2B5EF4-FFF2-40B4-BE49-F238E27FC236}">
              <a16:creationId xmlns:a16="http://schemas.microsoft.com/office/drawing/2014/main" id="{A9E2DAC0-EE9B-4D87-8A02-B3BC5FCAB0CC}"/>
            </a:ext>
          </a:extLst>
        </xdr:cNvPr>
        <xdr:cNvPicPr>
          <a:picLocks noChangeAspect="1"/>
        </xdr:cNvPicPr>
      </xdr:nvPicPr>
      <xdr:blipFill>
        <a:blip xmlns:r="http://schemas.openxmlformats.org/officeDocument/2006/relationships" r:embed="rId1"/>
        <a:stretch>
          <a:fillRect/>
        </a:stretch>
      </xdr:blipFill>
      <xdr:spPr>
        <a:xfrm>
          <a:off x="9981028891" y="28575"/>
          <a:ext cx="1809284" cy="47537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971550</xdr:colOff>
      <xdr:row>0</xdr:row>
      <xdr:rowOff>38100</xdr:rowOff>
    </xdr:from>
    <xdr:to>
      <xdr:col>12</xdr:col>
      <xdr:colOff>1218734</xdr:colOff>
      <xdr:row>2</xdr:row>
      <xdr:rowOff>56270</xdr:rowOff>
    </xdr:to>
    <xdr:pic>
      <xdr:nvPicPr>
        <xdr:cNvPr id="4" name="Picture 3">
          <a:extLst>
            <a:ext uri="{FF2B5EF4-FFF2-40B4-BE49-F238E27FC236}">
              <a16:creationId xmlns:a16="http://schemas.microsoft.com/office/drawing/2014/main" id="{B63F861B-991A-45E7-AF85-DC4D871D600A}"/>
            </a:ext>
          </a:extLst>
        </xdr:cNvPr>
        <xdr:cNvPicPr>
          <a:picLocks noChangeAspect="1"/>
        </xdr:cNvPicPr>
      </xdr:nvPicPr>
      <xdr:blipFill>
        <a:blip xmlns:r="http://schemas.openxmlformats.org/officeDocument/2006/relationships" r:embed="rId1"/>
        <a:stretch>
          <a:fillRect/>
        </a:stretch>
      </xdr:blipFill>
      <xdr:spPr>
        <a:xfrm>
          <a:off x="9979828741" y="514350"/>
          <a:ext cx="1809284" cy="47537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bdelwahab/AppData/Local/Microsoft/Windows/Temporary%20Internet%20Files/Content.Outlook/4HTWC8W0/&#1575;&#1604;&#1578;&#1593;&#1604;&#1610;&#1605;%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sheetPr>
  <dimension ref="A2:A26"/>
  <sheetViews>
    <sheetView rightToLeft="1" view="pageBreakPreview" zoomScale="98" zoomScaleNormal="100" zoomScaleSheetLayoutView="98" workbookViewId="0">
      <selection activeCell="A27" sqref="A27"/>
    </sheetView>
  </sheetViews>
  <sheetFormatPr defaultColWidth="9.140625" defaultRowHeight="12.75" x14ac:dyDescent="0.2"/>
  <cols>
    <col min="1" max="1" width="74.85546875" style="1" customWidth="1"/>
    <col min="2" max="16384" width="9.140625" style="1"/>
  </cols>
  <sheetData>
    <row r="2" spans="1:1" ht="66" customHeight="1" x14ac:dyDescent="0.2">
      <c r="A2" s="44"/>
    </row>
    <row r="3" spans="1:1" ht="35.25" x14ac:dyDescent="0.2">
      <c r="A3" s="45" t="s">
        <v>210</v>
      </c>
    </row>
    <row r="4" spans="1:1" ht="26.25" x14ac:dyDescent="0.2">
      <c r="A4" s="46"/>
    </row>
    <row r="5" spans="1:1" ht="20.25" x14ac:dyDescent="0.2">
      <c r="A5" s="47"/>
    </row>
    <row r="7" spans="1:1" ht="42" customHeight="1" x14ac:dyDescent="0.2"/>
    <row r="25" spans="1:1" ht="6.75" customHeight="1" x14ac:dyDescent="0.2"/>
    <row r="26" spans="1:1" ht="20.25" x14ac:dyDescent="0.3">
      <c r="A26" s="48"/>
    </row>
  </sheetData>
  <printOptions horizontalCentered="1" verticalCentered="1"/>
  <pageMargins left="0.74803149606299213" right="0.74803149606299213"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9"/>
  <sheetViews>
    <sheetView rightToLeft="1" view="pageBreakPreview" zoomScaleNormal="100" zoomScaleSheetLayoutView="100" workbookViewId="0">
      <selection sqref="A1:XFD1"/>
    </sheetView>
  </sheetViews>
  <sheetFormatPr defaultColWidth="9.140625" defaultRowHeight="12.75" x14ac:dyDescent="0.2"/>
  <cols>
    <col min="1" max="1" width="30.7109375" style="36" customWidth="1"/>
    <col min="2" max="10" width="8.7109375" style="36" customWidth="1"/>
    <col min="11" max="11" width="30.7109375" style="36" customWidth="1"/>
    <col min="12" max="16384" width="9.140625" style="36"/>
  </cols>
  <sheetData>
    <row r="1" spans="1:12" ht="18" x14ac:dyDescent="0.2">
      <c r="A1" s="441" t="s">
        <v>333</v>
      </c>
      <c r="B1" s="441"/>
      <c r="C1" s="441"/>
      <c r="D1" s="441"/>
      <c r="E1" s="441"/>
      <c r="F1" s="441"/>
      <c r="G1" s="441"/>
      <c r="H1" s="441"/>
      <c r="I1" s="441"/>
      <c r="J1" s="441"/>
      <c r="K1" s="441"/>
    </row>
    <row r="2" spans="1:12" ht="18" x14ac:dyDescent="0.2">
      <c r="A2" s="444" t="s">
        <v>603</v>
      </c>
      <c r="B2" s="444"/>
      <c r="C2" s="444"/>
      <c r="D2" s="444"/>
      <c r="E2" s="444"/>
      <c r="F2" s="444"/>
      <c r="G2" s="444"/>
      <c r="H2" s="444"/>
      <c r="I2" s="444"/>
      <c r="J2" s="444"/>
      <c r="K2" s="444"/>
    </row>
    <row r="3" spans="1:12" ht="35.25" customHeight="1" x14ac:dyDescent="0.2">
      <c r="A3" s="442" t="s">
        <v>555</v>
      </c>
      <c r="B3" s="442"/>
      <c r="C3" s="442"/>
      <c r="D3" s="442"/>
      <c r="E3" s="442"/>
      <c r="F3" s="442"/>
      <c r="G3" s="442"/>
      <c r="H3" s="442"/>
      <c r="I3" s="442"/>
      <c r="J3" s="442"/>
      <c r="K3" s="442"/>
    </row>
    <row r="4" spans="1:12" ht="15.75" x14ac:dyDescent="0.2">
      <c r="A4" s="443" t="s">
        <v>602</v>
      </c>
      <c r="B4" s="443"/>
      <c r="C4" s="443"/>
      <c r="D4" s="443"/>
      <c r="E4" s="443"/>
      <c r="F4" s="443"/>
      <c r="G4" s="443"/>
      <c r="H4" s="443"/>
      <c r="I4" s="443"/>
      <c r="J4" s="443"/>
      <c r="K4" s="443"/>
    </row>
    <row r="5" spans="1:12" ht="15.75" x14ac:dyDescent="0.2">
      <c r="A5" s="166" t="s">
        <v>351</v>
      </c>
      <c r="B5" s="167"/>
      <c r="C5" s="167"/>
      <c r="D5" s="167"/>
      <c r="E5" s="167"/>
      <c r="F5" s="167"/>
      <c r="G5" s="167"/>
      <c r="H5" s="167"/>
      <c r="I5" s="167"/>
      <c r="J5" s="167"/>
      <c r="K5" s="168" t="s">
        <v>352</v>
      </c>
    </row>
    <row r="6" spans="1:12" s="8" customFormat="1" ht="18.75" customHeight="1" thickBot="1" x14ac:dyDescent="0.25">
      <c r="A6" s="482" t="s">
        <v>211</v>
      </c>
      <c r="B6" s="485" t="s">
        <v>166</v>
      </c>
      <c r="C6" s="485"/>
      <c r="D6" s="485"/>
      <c r="E6" s="485" t="s">
        <v>168</v>
      </c>
      <c r="F6" s="485"/>
      <c r="G6" s="485"/>
      <c r="H6" s="485" t="s">
        <v>33</v>
      </c>
      <c r="I6" s="485"/>
      <c r="J6" s="485"/>
      <c r="K6" s="482" t="s">
        <v>172</v>
      </c>
    </row>
    <row r="7" spans="1:12" s="8" customFormat="1" ht="15" customHeight="1" thickTop="1" thickBot="1" x14ac:dyDescent="0.25">
      <c r="A7" s="483"/>
      <c r="B7" s="486" t="s">
        <v>167</v>
      </c>
      <c r="C7" s="486"/>
      <c r="D7" s="486"/>
      <c r="E7" s="486" t="s">
        <v>212</v>
      </c>
      <c r="F7" s="486"/>
      <c r="G7" s="486"/>
      <c r="H7" s="486" t="s">
        <v>10</v>
      </c>
      <c r="I7" s="486"/>
      <c r="J7" s="486"/>
      <c r="K7" s="483"/>
    </row>
    <row r="8" spans="1:12" s="8" customFormat="1" ht="17.25" customHeight="1" thickTop="1" thickBot="1" x14ac:dyDescent="0.25">
      <c r="A8" s="483"/>
      <c r="B8" s="67" t="s">
        <v>213</v>
      </c>
      <c r="C8" s="67" t="s">
        <v>214</v>
      </c>
      <c r="D8" s="67" t="s">
        <v>33</v>
      </c>
      <c r="E8" s="67" t="s">
        <v>213</v>
      </c>
      <c r="F8" s="67" t="s">
        <v>214</v>
      </c>
      <c r="G8" s="67" t="s">
        <v>33</v>
      </c>
      <c r="H8" s="67" t="s">
        <v>213</v>
      </c>
      <c r="I8" s="67" t="s">
        <v>214</v>
      </c>
      <c r="J8" s="67" t="s">
        <v>33</v>
      </c>
      <c r="K8" s="483"/>
    </row>
    <row r="9" spans="1:12" s="8" customFormat="1" ht="13.5" customHeight="1" thickTop="1" x14ac:dyDescent="0.2">
      <c r="A9" s="484"/>
      <c r="B9" s="68" t="s">
        <v>229</v>
      </c>
      <c r="C9" s="68" t="s">
        <v>215</v>
      </c>
      <c r="D9" s="68" t="s">
        <v>10</v>
      </c>
      <c r="E9" s="68" t="s">
        <v>229</v>
      </c>
      <c r="F9" s="68" t="s">
        <v>215</v>
      </c>
      <c r="G9" s="68" t="s">
        <v>10</v>
      </c>
      <c r="H9" s="68" t="s">
        <v>229</v>
      </c>
      <c r="I9" s="68" t="s">
        <v>215</v>
      </c>
      <c r="J9" s="68" t="s">
        <v>10</v>
      </c>
      <c r="K9" s="484"/>
    </row>
    <row r="10" spans="1:12" s="8" customFormat="1" ht="29.25" customHeight="1" thickBot="1" x14ac:dyDescent="0.25">
      <c r="A10" s="138" t="s">
        <v>216</v>
      </c>
      <c r="B10" s="368">
        <v>71</v>
      </c>
      <c r="C10" s="368">
        <v>25</v>
      </c>
      <c r="D10" s="220">
        <f t="shared" ref="D10:D18" si="0">SUM(B10:C10)</f>
        <v>96</v>
      </c>
      <c r="E10" s="368">
        <v>166</v>
      </c>
      <c r="F10" s="368">
        <v>23</v>
      </c>
      <c r="G10" s="220">
        <f t="shared" ref="G10:G18" si="1">SUM(E10:F10)</f>
        <v>189</v>
      </c>
      <c r="H10" s="219">
        <f t="shared" ref="H10:I18" si="2">SUM(E10,B10)</f>
        <v>237</v>
      </c>
      <c r="I10" s="219">
        <f t="shared" si="2"/>
        <v>48</v>
      </c>
      <c r="J10" s="220">
        <f t="shared" ref="J10:J18" si="3">SUM(H10:I10)</f>
        <v>285</v>
      </c>
      <c r="K10" s="69" t="s">
        <v>217</v>
      </c>
      <c r="L10" s="70"/>
    </row>
    <row r="11" spans="1:12" s="8" customFormat="1" ht="29.25" customHeight="1" thickTop="1" thickBot="1" x14ac:dyDescent="0.25">
      <c r="A11" s="139" t="s">
        <v>74</v>
      </c>
      <c r="B11" s="369">
        <v>153</v>
      </c>
      <c r="C11" s="369">
        <v>141</v>
      </c>
      <c r="D11" s="222">
        <f t="shared" si="0"/>
        <v>294</v>
      </c>
      <c r="E11" s="369">
        <v>489</v>
      </c>
      <c r="F11" s="369">
        <v>225</v>
      </c>
      <c r="G11" s="222">
        <f t="shared" si="1"/>
        <v>714</v>
      </c>
      <c r="H11" s="221">
        <f t="shared" si="2"/>
        <v>642</v>
      </c>
      <c r="I11" s="221">
        <f t="shared" si="2"/>
        <v>366</v>
      </c>
      <c r="J11" s="222">
        <f t="shared" si="3"/>
        <v>1008</v>
      </c>
      <c r="K11" s="71" t="s">
        <v>75</v>
      </c>
      <c r="L11" s="70"/>
    </row>
    <row r="12" spans="1:12" s="8" customFormat="1" ht="29.25" customHeight="1" thickTop="1" thickBot="1" x14ac:dyDescent="0.25">
      <c r="A12" s="138" t="s">
        <v>218</v>
      </c>
      <c r="B12" s="368">
        <v>174</v>
      </c>
      <c r="C12" s="368">
        <v>51</v>
      </c>
      <c r="D12" s="220">
        <f t="shared" si="0"/>
        <v>225</v>
      </c>
      <c r="E12" s="368">
        <v>177</v>
      </c>
      <c r="F12" s="368">
        <v>48</v>
      </c>
      <c r="G12" s="220">
        <f t="shared" si="1"/>
        <v>225</v>
      </c>
      <c r="H12" s="219">
        <f t="shared" si="2"/>
        <v>351</v>
      </c>
      <c r="I12" s="219">
        <f t="shared" si="2"/>
        <v>99</v>
      </c>
      <c r="J12" s="220">
        <f t="shared" si="3"/>
        <v>450</v>
      </c>
      <c r="K12" s="69" t="s">
        <v>219</v>
      </c>
      <c r="L12" s="70"/>
    </row>
    <row r="13" spans="1:12" s="8" customFormat="1" ht="29.25" customHeight="1" thickTop="1" thickBot="1" x14ac:dyDescent="0.25">
      <c r="A13" s="139" t="s">
        <v>76</v>
      </c>
      <c r="B13" s="369">
        <v>308</v>
      </c>
      <c r="C13" s="369">
        <v>160</v>
      </c>
      <c r="D13" s="222">
        <f t="shared" si="0"/>
        <v>468</v>
      </c>
      <c r="E13" s="369">
        <v>179</v>
      </c>
      <c r="F13" s="369">
        <v>83</v>
      </c>
      <c r="G13" s="222">
        <f t="shared" si="1"/>
        <v>262</v>
      </c>
      <c r="H13" s="221">
        <f t="shared" si="2"/>
        <v>487</v>
      </c>
      <c r="I13" s="221">
        <f t="shared" si="2"/>
        <v>243</v>
      </c>
      <c r="J13" s="222">
        <f t="shared" si="3"/>
        <v>730</v>
      </c>
      <c r="K13" s="71" t="s">
        <v>77</v>
      </c>
      <c r="L13" s="70"/>
    </row>
    <row r="14" spans="1:12" s="8" customFormat="1" ht="40.5" customHeight="1" thickTop="1" thickBot="1" x14ac:dyDescent="0.25">
      <c r="A14" s="363" t="s">
        <v>220</v>
      </c>
      <c r="B14" s="368">
        <v>4</v>
      </c>
      <c r="C14" s="368">
        <v>0</v>
      </c>
      <c r="D14" s="220">
        <f t="shared" si="0"/>
        <v>4</v>
      </c>
      <c r="E14" s="368">
        <v>99</v>
      </c>
      <c r="F14" s="368">
        <v>54</v>
      </c>
      <c r="G14" s="220">
        <f t="shared" si="1"/>
        <v>153</v>
      </c>
      <c r="H14" s="219">
        <f t="shared" si="2"/>
        <v>103</v>
      </c>
      <c r="I14" s="219">
        <f t="shared" si="2"/>
        <v>54</v>
      </c>
      <c r="J14" s="220">
        <f t="shared" si="3"/>
        <v>157</v>
      </c>
      <c r="K14" s="69" t="s">
        <v>221</v>
      </c>
      <c r="L14" s="70"/>
    </row>
    <row r="15" spans="1:12" s="8" customFormat="1" ht="29.25" customHeight="1" thickTop="1" thickBot="1" x14ac:dyDescent="0.25">
      <c r="A15" s="139" t="s">
        <v>222</v>
      </c>
      <c r="B15" s="369">
        <v>0</v>
      </c>
      <c r="C15" s="369">
        <v>0</v>
      </c>
      <c r="D15" s="222">
        <f t="shared" si="0"/>
        <v>0</v>
      </c>
      <c r="E15" s="369">
        <v>13</v>
      </c>
      <c r="F15" s="369">
        <v>0</v>
      </c>
      <c r="G15" s="222">
        <f t="shared" si="1"/>
        <v>13</v>
      </c>
      <c r="H15" s="221">
        <f t="shared" si="2"/>
        <v>13</v>
      </c>
      <c r="I15" s="221">
        <f t="shared" si="2"/>
        <v>0</v>
      </c>
      <c r="J15" s="222">
        <f t="shared" si="3"/>
        <v>13</v>
      </c>
      <c r="K15" s="71" t="s">
        <v>223</v>
      </c>
      <c r="L15" s="70"/>
    </row>
    <row r="16" spans="1:12" s="8" customFormat="1" ht="29.25" customHeight="1" thickTop="1" thickBot="1" x14ac:dyDescent="0.25">
      <c r="A16" s="138" t="s">
        <v>224</v>
      </c>
      <c r="B16" s="368">
        <v>10</v>
      </c>
      <c r="C16" s="368">
        <v>0</v>
      </c>
      <c r="D16" s="220">
        <f t="shared" si="0"/>
        <v>10</v>
      </c>
      <c r="E16" s="368">
        <v>130</v>
      </c>
      <c r="F16" s="368">
        <v>37</v>
      </c>
      <c r="G16" s="220">
        <f t="shared" si="1"/>
        <v>167</v>
      </c>
      <c r="H16" s="219">
        <f t="shared" si="2"/>
        <v>140</v>
      </c>
      <c r="I16" s="219">
        <f t="shared" si="2"/>
        <v>37</v>
      </c>
      <c r="J16" s="220">
        <f t="shared" si="3"/>
        <v>177</v>
      </c>
      <c r="K16" s="69" t="s">
        <v>225</v>
      </c>
      <c r="L16" s="70"/>
    </row>
    <row r="17" spans="1:12" s="8" customFormat="1" ht="29.25" customHeight="1" thickTop="1" thickBot="1" x14ac:dyDescent="0.25">
      <c r="A17" s="139" t="s">
        <v>226</v>
      </c>
      <c r="B17" s="369">
        <v>19</v>
      </c>
      <c r="C17" s="369" t="s">
        <v>601</v>
      </c>
      <c r="D17" s="222">
        <f t="shared" si="0"/>
        <v>19</v>
      </c>
      <c r="E17" s="369">
        <v>121</v>
      </c>
      <c r="F17" s="369">
        <v>6</v>
      </c>
      <c r="G17" s="222">
        <f t="shared" si="1"/>
        <v>127</v>
      </c>
      <c r="H17" s="221">
        <f t="shared" si="2"/>
        <v>140</v>
      </c>
      <c r="I17" s="221">
        <f t="shared" si="2"/>
        <v>6</v>
      </c>
      <c r="J17" s="222">
        <f t="shared" si="3"/>
        <v>146</v>
      </c>
      <c r="K17" s="71" t="s">
        <v>227</v>
      </c>
      <c r="L17" s="70"/>
    </row>
    <row r="18" spans="1:12" s="8" customFormat="1" ht="29.25" customHeight="1" thickTop="1" x14ac:dyDescent="0.2">
      <c r="A18" s="140" t="s">
        <v>78</v>
      </c>
      <c r="B18" s="370">
        <v>31</v>
      </c>
      <c r="C18" s="370">
        <v>4</v>
      </c>
      <c r="D18" s="224">
        <f t="shared" si="0"/>
        <v>35</v>
      </c>
      <c r="E18" s="370">
        <v>76</v>
      </c>
      <c r="F18" s="370">
        <v>197</v>
      </c>
      <c r="G18" s="224">
        <f t="shared" si="1"/>
        <v>273</v>
      </c>
      <c r="H18" s="223">
        <f t="shared" si="2"/>
        <v>107</v>
      </c>
      <c r="I18" s="223">
        <f t="shared" si="2"/>
        <v>201</v>
      </c>
      <c r="J18" s="224">
        <f t="shared" si="3"/>
        <v>308</v>
      </c>
      <c r="K18" s="72" t="s">
        <v>228</v>
      </c>
      <c r="L18" s="70"/>
    </row>
    <row r="19" spans="1:12" s="8" customFormat="1" ht="28.5" customHeight="1" x14ac:dyDescent="0.2">
      <c r="A19" s="73" t="s">
        <v>33</v>
      </c>
      <c r="B19" s="225">
        <f t="shared" ref="B19:J19" si="4">SUM(B10:B18)</f>
        <v>770</v>
      </c>
      <c r="C19" s="225">
        <f t="shared" si="4"/>
        <v>381</v>
      </c>
      <c r="D19" s="225">
        <f t="shared" si="4"/>
        <v>1151</v>
      </c>
      <c r="E19" s="225">
        <f t="shared" si="4"/>
        <v>1450</v>
      </c>
      <c r="F19" s="225">
        <f t="shared" si="4"/>
        <v>673</v>
      </c>
      <c r="G19" s="225">
        <f t="shared" si="4"/>
        <v>2123</v>
      </c>
      <c r="H19" s="225">
        <f t="shared" si="4"/>
        <v>2220</v>
      </c>
      <c r="I19" s="225">
        <f t="shared" si="4"/>
        <v>1054</v>
      </c>
      <c r="J19" s="225">
        <f t="shared" si="4"/>
        <v>3274</v>
      </c>
      <c r="K19" s="73" t="s">
        <v>10</v>
      </c>
    </row>
  </sheetData>
  <mergeCells count="12">
    <mergeCell ref="A1:K1"/>
    <mergeCell ref="A3:K3"/>
    <mergeCell ref="A4:K4"/>
    <mergeCell ref="A2:K2"/>
    <mergeCell ref="A6:A9"/>
    <mergeCell ref="B6:D6"/>
    <mergeCell ref="E6:G6"/>
    <mergeCell ref="H6:J6"/>
    <mergeCell ref="K6:K9"/>
    <mergeCell ref="B7:D7"/>
    <mergeCell ref="E7:G7"/>
    <mergeCell ref="H7:J7"/>
  </mergeCells>
  <printOptions horizontalCentered="1" verticalCentered="1"/>
  <pageMargins left="0" right="0" top="0" bottom="0" header="0" footer="0"/>
  <pageSetup paperSize="9" scale="9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1"/>
  <sheetViews>
    <sheetView rightToLeft="1" view="pageBreakPreview" zoomScaleNormal="100" zoomScaleSheetLayoutView="100" workbookViewId="0">
      <selection activeCell="A3" sqref="A3:XFD3"/>
    </sheetView>
  </sheetViews>
  <sheetFormatPr defaultColWidth="9.140625" defaultRowHeight="12.75" x14ac:dyDescent="0.2"/>
  <cols>
    <col min="1" max="1" width="32.42578125" style="5" customWidth="1"/>
    <col min="2" max="10" width="8.7109375" style="5" customWidth="1"/>
    <col min="11" max="11" width="36.28515625" style="5" customWidth="1"/>
    <col min="12" max="16384" width="9.140625" style="5"/>
  </cols>
  <sheetData>
    <row r="1" spans="1:11" ht="18" x14ac:dyDescent="0.2">
      <c r="A1" s="441" t="s">
        <v>334</v>
      </c>
      <c r="B1" s="441"/>
      <c r="C1" s="441"/>
      <c r="D1" s="441"/>
      <c r="E1" s="441"/>
      <c r="F1" s="441"/>
      <c r="G1" s="441"/>
      <c r="H1" s="441"/>
      <c r="I1" s="441"/>
      <c r="J1" s="441"/>
      <c r="K1" s="441"/>
    </row>
    <row r="2" spans="1:11" ht="18" x14ac:dyDescent="0.2">
      <c r="A2" s="444" t="s">
        <v>603</v>
      </c>
      <c r="B2" s="444"/>
      <c r="C2" s="444"/>
      <c r="D2" s="444"/>
      <c r="E2" s="444"/>
      <c r="F2" s="444"/>
      <c r="G2" s="444"/>
      <c r="H2" s="444"/>
      <c r="I2" s="444"/>
      <c r="J2" s="444"/>
      <c r="K2" s="444"/>
    </row>
    <row r="3" spans="1:11" ht="35.25" customHeight="1" x14ac:dyDescent="0.2">
      <c r="A3" s="442" t="s">
        <v>556</v>
      </c>
      <c r="B3" s="443"/>
      <c r="C3" s="443"/>
      <c r="D3" s="443"/>
      <c r="E3" s="443"/>
      <c r="F3" s="443"/>
      <c r="G3" s="443"/>
      <c r="H3" s="443"/>
      <c r="I3" s="443"/>
      <c r="J3" s="443"/>
      <c r="K3" s="443"/>
    </row>
    <row r="4" spans="1:11" ht="15.75" x14ac:dyDescent="0.2">
      <c r="A4" s="443" t="s">
        <v>602</v>
      </c>
      <c r="B4" s="443"/>
      <c r="C4" s="443"/>
      <c r="D4" s="443"/>
      <c r="E4" s="443"/>
      <c r="F4" s="443"/>
      <c r="G4" s="443"/>
      <c r="H4" s="443"/>
      <c r="I4" s="443"/>
      <c r="J4" s="443"/>
      <c r="K4" s="443"/>
    </row>
    <row r="5" spans="1:11" ht="15.75" x14ac:dyDescent="0.2">
      <c r="A5" s="166" t="s">
        <v>353</v>
      </c>
      <c r="B5" s="167"/>
      <c r="C5" s="167"/>
      <c r="D5" s="167"/>
      <c r="E5" s="167"/>
      <c r="F5" s="167"/>
      <c r="G5" s="167"/>
      <c r="H5" s="167"/>
      <c r="I5" s="167"/>
      <c r="J5" s="167"/>
      <c r="K5" s="168" t="s">
        <v>354</v>
      </c>
    </row>
    <row r="6" spans="1:11" ht="15.75" x14ac:dyDescent="0.2">
      <c r="A6" s="445" t="s">
        <v>114</v>
      </c>
      <c r="B6" s="446" t="s">
        <v>203</v>
      </c>
      <c r="C6" s="446"/>
      <c r="D6" s="446"/>
      <c r="E6" s="446"/>
      <c r="F6" s="446"/>
      <c r="G6" s="446"/>
      <c r="H6" s="446"/>
      <c r="I6" s="446"/>
      <c r="J6" s="446"/>
      <c r="K6" s="447" t="s">
        <v>39</v>
      </c>
    </row>
    <row r="7" spans="1:11" ht="16.5" customHeight="1" x14ac:dyDescent="0.2">
      <c r="A7" s="445"/>
      <c r="B7" s="446" t="s">
        <v>204</v>
      </c>
      <c r="C7" s="446"/>
      <c r="D7" s="446"/>
      <c r="E7" s="446" t="s">
        <v>205</v>
      </c>
      <c r="F7" s="446"/>
      <c r="G7" s="446"/>
      <c r="H7" s="448" t="s">
        <v>206</v>
      </c>
      <c r="I7" s="448"/>
      <c r="J7" s="448"/>
      <c r="K7" s="447"/>
    </row>
    <row r="8" spans="1:11" ht="24" x14ac:dyDescent="0.2">
      <c r="A8" s="445"/>
      <c r="B8" s="42" t="s">
        <v>625</v>
      </c>
      <c r="C8" s="42" t="s">
        <v>626</v>
      </c>
      <c r="D8" s="42" t="s">
        <v>209</v>
      </c>
      <c r="E8" s="42" t="s">
        <v>625</v>
      </c>
      <c r="F8" s="42" t="s">
        <v>626</v>
      </c>
      <c r="G8" s="42" t="s">
        <v>209</v>
      </c>
      <c r="H8" s="42" t="s">
        <v>625</v>
      </c>
      <c r="I8" s="42" t="s">
        <v>626</v>
      </c>
      <c r="J8" s="42" t="s">
        <v>209</v>
      </c>
      <c r="K8" s="447"/>
    </row>
    <row r="9" spans="1:11" ht="14.25" customHeight="1" thickBot="1" x14ac:dyDescent="0.25">
      <c r="A9" s="79" t="s">
        <v>115</v>
      </c>
      <c r="B9" s="364">
        <v>0</v>
      </c>
      <c r="C9" s="364">
        <v>0</v>
      </c>
      <c r="D9" s="206">
        <f t="shared" ref="D9:D29" si="0">SUM(B9:C9)</f>
        <v>0</v>
      </c>
      <c r="E9" s="364">
        <v>17</v>
      </c>
      <c r="F9" s="364">
        <v>1</v>
      </c>
      <c r="G9" s="206">
        <f t="shared" ref="G9:G29" si="1">SUM(E9:F9)</f>
        <v>18</v>
      </c>
      <c r="H9" s="215">
        <f>B9+E9</f>
        <v>17</v>
      </c>
      <c r="I9" s="215">
        <f>C9+F9</f>
        <v>1</v>
      </c>
      <c r="J9" s="206">
        <f t="shared" ref="J9:J29" si="2">SUM(H9:I9)</f>
        <v>18</v>
      </c>
      <c r="K9" s="85" t="s">
        <v>116</v>
      </c>
    </row>
    <row r="10" spans="1:11" ht="14.25" customHeight="1" thickBot="1" x14ac:dyDescent="0.25">
      <c r="A10" s="80" t="s">
        <v>117</v>
      </c>
      <c r="B10" s="359">
        <v>26</v>
      </c>
      <c r="C10" s="359">
        <v>6</v>
      </c>
      <c r="D10" s="208">
        <f t="shared" si="0"/>
        <v>32</v>
      </c>
      <c r="E10" s="359">
        <v>61</v>
      </c>
      <c r="F10" s="359">
        <v>10</v>
      </c>
      <c r="G10" s="208">
        <f t="shared" si="1"/>
        <v>71</v>
      </c>
      <c r="H10" s="216">
        <f t="shared" ref="H10:I20" si="3">B10+E10</f>
        <v>87</v>
      </c>
      <c r="I10" s="216">
        <f t="shared" si="3"/>
        <v>16</v>
      </c>
      <c r="J10" s="208">
        <f t="shared" si="2"/>
        <v>103</v>
      </c>
      <c r="K10" s="86" t="s">
        <v>118</v>
      </c>
    </row>
    <row r="11" spans="1:11" ht="14.25" customHeight="1" thickBot="1" x14ac:dyDescent="0.25">
      <c r="A11" s="81" t="s">
        <v>119</v>
      </c>
      <c r="B11" s="366">
        <v>12</v>
      </c>
      <c r="C11" s="366">
        <v>4</v>
      </c>
      <c r="D11" s="209">
        <f t="shared" si="0"/>
        <v>16</v>
      </c>
      <c r="E11" s="366">
        <v>85</v>
      </c>
      <c r="F11" s="366">
        <v>36</v>
      </c>
      <c r="G11" s="209">
        <f t="shared" si="1"/>
        <v>121</v>
      </c>
      <c r="H11" s="217">
        <f t="shared" si="3"/>
        <v>97</v>
      </c>
      <c r="I11" s="217">
        <f t="shared" si="3"/>
        <v>40</v>
      </c>
      <c r="J11" s="209">
        <f t="shared" si="2"/>
        <v>137</v>
      </c>
      <c r="K11" s="87" t="s">
        <v>120</v>
      </c>
    </row>
    <row r="12" spans="1:11" ht="24.75" thickBot="1" x14ac:dyDescent="0.25">
      <c r="A12" s="80" t="s">
        <v>121</v>
      </c>
      <c r="B12" s="359">
        <v>18</v>
      </c>
      <c r="C12" s="359">
        <v>4</v>
      </c>
      <c r="D12" s="208">
        <f t="shared" si="0"/>
        <v>22</v>
      </c>
      <c r="E12" s="359">
        <v>13</v>
      </c>
      <c r="F12" s="359">
        <v>3</v>
      </c>
      <c r="G12" s="208">
        <f t="shared" si="1"/>
        <v>16</v>
      </c>
      <c r="H12" s="216">
        <f t="shared" si="3"/>
        <v>31</v>
      </c>
      <c r="I12" s="216">
        <f t="shared" si="3"/>
        <v>7</v>
      </c>
      <c r="J12" s="208">
        <f t="shared" si="2"/>
        <v>38</v>
      </c>
      <c r="K12" s="86" t="s">
        <v>122</v>
      </c>
    </row>
    <row r="13" spans="1:11" ht="26.25" thickBot="1" x14ac:dyDescent="0.25">
      <c r="A13" s="81" t="s">
        <v>123</v>
      </c>
      <c r="B13" s="366">
        <v>0</v>
      </c>
      <c r="C13" s="366">
        <v>0</v>
      </c>
      <c r="D13" s="209">
        <f t="shared" si="0"/>
        <v>0</v>
      </c>
      <c r="E13" s="366">
        <v>1</v>
      </c>
      <c r="F13" s="366">
        <v>0</v>
      </c>
      <c r="G13" s="209">
        <f t="shared" si="1"/>
        <v>1</v>
      </c>
      <c r="H13" s="217">
        <f t="shared" si="3"/>
        <v>1</v>
      </c>
      <c r="I13" s="217">
        <f t="shared" si="3"/>
        <v>0</v>
      </c>
      <c r="J13" s="209">
        <f t="shared" si="2"/>
        <v>1</v>
      </c>
      <c r="K13" s="87" t="s">
        <v>124</v>
      </c>
    </row>
    <row r="14" spans="1:11" ht="13.5" thickBot="1" x14ac:dyDescent="0.25">
      <c r="A14" s="82" t="s">
        <v>125</v>
      </c>
      <c r="B14" s="359">
        <v>8</v>
      </c>
      <c r="C14" s="359">
        <v>6</v>
      </c>
      <c r="D14" s="208">
        <f t="shared" si="0"/>
        <v>14</v>
      </c>
      <c r="E14" s="359">
        <v>280</v>
      </c>
      <c r="F14" s="359">
        <v>33</v>
      </c>
      <c r="G14" s="208">
        <f t="shared" si="1"/>
        <v>313</v>
      </c>
      <c r="H14" s="216">
        <f t="shared" si="3"/>
        <v>288</v>
      </c>
      <c r="I14" s="216">
        <f t="shared" si="3"/>
        <v>39</v>
      </c>
      <c r="J14" s="208">
        <f t="shared" si="2"/>
        <v>327</v>
      </c>
      <c r="K14" s="86" t="s">
        <v>126</v>
      </c>
    </row>
    <row r="15" spans="1:11" ht="26.25" thickBot="1" x14ac:dyDescent="0.25">
      <c r="A15" s="83" t="s">
        <v>127</v>
      </c>
      <c r="B15" s="366">
        <v>17</v>
      </c>
      <c r="C15" s="366">
        <v>6</v>
      </c>
      <c r="D15" s="209">
        <f t="shared" si="0"/>
        <v>23</v>
      </c>
      <c r="E15" s="366">
        <v>196</v>
      </c>
      <c r="F15" s="366">
        <v>37</v>
      </c>
      <c r="G15" s="209">
        <f t="shared" si="1"/>
        <v>233</v>
      </c>
      <c r="H15" s="217">
        <f t="shared" si="3"/>
        <v>213</v>
      </c>
      <c r="I15" s="217">
        <f t="shared" si="3"/>
        <v>43</v>
      </c>
      <c r="J15" s="209">
        <f t="shared" si="2"/>
        <v>256</v>
      </c>
      <c r="K15" s="87" t="s">
        <v>128</v>
      </c>
    </row>
    <row r="16" spans="1:11" ht="13.5" thickBot="1" x14ac:dyDescent="0.25">
      <c r="A16" s="82" t="s">
        <v>129</v>
      </c>
      <c r="B16" s="359">
        <v>28</v>
      </c>
      <c r="C16" s="359">
        <v>3</v>
      </c>
      <c r="D16" s="208">
        <f t="shared" si="0"/>
        <v>31</v>
      </c>
      <c r="E16" s="359">
        <v>87</v>
      </c>
      <c r="F16" s="359">
        <v>28</v>
      </c>
      <c r="G16" s="208">
        <f t="shared" si="1"/>
        <v>115</v>
      </c>
      <c r="H16" s="216">
        <f t="shared" si="3"/>
        <v>115</v>
      </c>
      <c r="I16" s="216">
        <f t="shared" si="3"/>
        <v>31</v>
      </c>
      <c r="J16" s="208">
        <f t="shared" si="2"/>
        <v>146</v>
      </c>
      <c r="K16" s="86" t="s">
        <v>130</v>
      </c>
    </row>
    <row r="17" spans="1:11" ht="13.5" thickBot="1" x14ac:dyDescent="0.25">
      <c r="A17" s="83" t="s">
        <v>131</v>
      </c>
      <c r="B17" s="366">
        <v>6</v>
      </c>
      <c r="C17" s="366">
        <v>7</v>
      </c>
      <c r="D17" s="209">
        <f t="shared" si="0"/>
        <v>13</v>
      </c>
      <c r="E17" s="366">
        <v>28</v>
      </c>
      <c r="F17" s="366">
        <v>10</v>
      </c>
      <c r="G17" s="209">
        <f t="shared" si="1"/>
        <v>38</v>
      </c>
      <c r="H17" s="217">
        <f t="shared" si="3"/>
        <v>34</v>
      </c>
      <c r="I17" s="217">
        <f t="shared" si="3"/>
        <v>17</v>
      </c>
      <c r="J17" s="209">
        <f t="shared" si="2"/>
        <v>51</v>
      </c>
      <c r="K17" s="87" t="s">
        <v>132</v>
      </c>
    </row>
    <row r="18" spans="1:11" ht="13.5" thickBot="1" x14ac:dyDescent="0.25">
      <c r="A18" s="82" t="s">
        <v>133</v>
      </c>
      <c r="B18" s="359">
        <v>36</v>
      </c>
      <c r="C18" s="359">
        <v>8</v>
      </c>
      <c r="D18" s="208">
        <f t="shared" si="0"/>
        <v>44</v>
      </c>
      <c r="E18" s="359">
        <v>49</v>
      </c>
      <c r="F18" s="359">
        <v>19</v>
      </c>
      <c r="G18" s="208">
        <f t="shared" si="1"/>
        <v>68</v>
      </c>
      <c r="H18" s="216">
        <f t="shared" si="3"/>
        <v>85</v>
      </c>
      <c r="I18" s="216">
        <f t="shared" si="3"/>
        <v>27</v>
      </c>
      <c r="J18" s="208">
        <f t="shared" si="2"/>
        <v>112</v>
      </c>
      <c r="K18" s="86" t="s">
        <v>134</v>
      </c>
    </row>
    <row r="19" spans="1:11" ht="13.5" thickBot="1" x14ac:dyDescent="0.25">
      <c r="A19" s="83" t="s">
        <v>135</v>
      </c>
      <c r="B19" s="366">
        <v>25</v>
      </c>
      <c r="C19" s="366">
        <v>12</v>
      </c>
      <c r="D19" s="209">
        <f t="shared" si="0"/>
        <v>37</v>
      </c>
      <c r="E19" s="366">
        <v>41</v>
      </c>
      <c r="F19" s="366">
        <v>15</v>
      </c>
      <c r="G19" s="209">
        <f t="shared" si="1"/>
        <v>56</v>
      </c>
      <c r="H19" s="217">
        <f t="shared" si="3"/>
        <v>66</v>
      </c>
      <c r="I19" s="217">
        <f t="shared" si="3"/>
        <v>27</v>
      </c>
      <c r="J19" s="209">
        <f t="shared" si="2"/>
        <v>93</v>
      </c>
      <c r="K19" s="87" t="s">
        <v>136</v>
      </c>
    </row>
    <row r="20" spans="1:11" ht="13.5" thickBot="1" x14ac:dyDescent="0.25">
      <c r="A20" s="82" t="s">
        <v>137</v>
      </c>
      <c r="B20" s="359">
        <v>4</v>
      </c>
      <c r="C20" s="359">
        <v>2</v>
      </c>
      <c r="D20" s="208">
        <f t="shared" si="0"/>
        <v>6</v>
      </c>
      <c r="E20" s="359">
        <v>23</v>
      </c>
      <c r="F20" s="359">
        <v>2</v>
      </c>
      <c r="G20" s="208">
        <f t="shared" si="1"/>
        <v>25</v>
      </c>
      <c r="H20" s="216">
        <f t="shared" si="3"/>
        <v>27</v>
      </c>
      <c r="I20" s="216">
        <f t="shared" si="3"/>
        <v>4</v>
      </c>
      <c r="J20" s="208">
        <f t="shared" si="2"/>
        <v>31</v>
      </c>
      <c r="K20" s="86" t="s">
        <v>138</v>
      </c>
    </row>
    <row r="21" spans="1:11" ht="24.75" thickBot="1" x14ac:dyDescent="0.25">
      <c r="A21" s="83" t="s">
        <v>139</v>
      </c>
      <c r="B21" s="366">
        <v>15</v>
      </c>
      <c r="C21" s="366">
        <v>6</v>
      </c>
      <c r="D21" s="209">
        <f t="shared" si="0"/>
        <v>21</v>
      </c>
      <c r="E21" s="366">
        <v>61</v>
      </c>
      <c r="F21" s="366">
        <v>26</v>
      </c>
      <c r="G21" s="209">
        <f t="shared" si="1"/>
        <v>87</v>
      </c>
      <c r="H21" s="217">
        <f>B21+E21</f>
        <v>76</v>
      </c>
      <c r="I21" s="217">
        <f>C21+F21</f>
        <v>32</v>
      </c>
      <c r="J21" s="209">
        <f t="shared" si="2"/>
        <v>108</v>
      </c>
      <c r="K21" s="87" t="s">
        <v>140</v>
      </c>
    </row>
    <row r="22" spans="1:11" ht="24.75" thickBot="1" x14ac:dyDescent="0.25">
      <c r="A22" s="82" t="s">
        <v>141</v>
      </c>
      <c r="B22" s="359">
        <v>26</v>
      </c>
      <c r="C22" s="359">
        <v>34</v>
      </c>
      <c r="D22" s="208">
        <f t="shared" si="0"/>
        <v>60</v>
      </c>
      <c r="E22" s="359">
        <v>85</v>
      </c>
      <c r="F22" s="359">
        <v>37</v>
      </c>
      <c r="G22" s="208">
        <f t="shared" si="1"/>
        <v>122</v>
      </c>
      <c r="H22" s="216">
        <f t="shared" ref="H22:I29" si="4">B22+E22</f>
        <v>111</v>
      </c>
      <c r="I22" s="216">
        <f t="shared" si="4"/>
        <v>71</v>
      </c>
      <c r="J22" s="208">
        <f t="shared" si="2"/>
        <v>182</v>
      </c>
      <c r="K22" s="86" t="s">
        <v>142</v>
      </c>
    </row>
    <row r="23" spans="1:11" ht="26.25" thickBot="1" x14ac:dyDescent="0.25">
      <c r="A23" s="83" t="s">
        <v>143</v>
      </c>
      <c r="B23" s="366">
        <v>438</v>
      </c>
      <c r="C23" s="366">
        <v>142</v>
      </c>
      <c r="D23" s="209">
        <f t="shared" si="0"/>
        <v>580</v>
      </c>
      <c r="E23" s="366">
        <v>126</v>
      </c>
      <c r="F23" s="366">
        <v>17</v>
      </c>
      <c r="G23" s="209">
        <f t="shared" si="1"/>
        <v>143</v>
      </c>
      <c r="H23" s="217">
        <f t="shared" si="4"/>
        <v>564</v>
      </c>
      <c r="I23" s="217">
        <f t="shared" si="4"/>
        <v>159</v>
      </c>
      <c r="J23" s="209">
        <f t="shared" si="2"/>
        <v>723</v>
      </c>
      <c r="K23" s="87" t="s">
        <v>144</v>
      </c>
    </row>
    <row r="24" spans="1:11" ht="13.5" thickBot="1" x14ac:dyDescent="0.25">
      <c r="A24" s="82" t="s">
        <v>145</v>
      </c>
      <c r="B24" s="359">
        <v>55</v>
      </c>
      <c r="C24" s="359">
        <v>87</v>
      </c>
      <c r="D24" s="208">
        <f t="shared" si="0"/>
        <v>142</v>
      </c>
      <c r="E24" s="359">
        <v>70</v>
      </c>
      <c r="F24" s="359">
        <v>94</v>
      </c>
      <c r="G24" s="208">
        <f t="shared" si="1"/>
        <v>164</v>
      </c>
      <c r="H24" s="216">
        <f t="shared" si="4"/>
        <v>125</v>
      </c>
      <c r="I24" s="216">
        <f t="shared" si="4"/>
        <v>181</v>
      </c>
      <c r="J24" s="208">
        <f t="shared" si="2"/>
        <v>306</v>
      </c>
      <c r="K24" s="86" t="s">
        <v>146</v>
      </c>
    </row>
    <row r="25" spans="1:11" ht="26.25" thickBot="1" x14ac:dyDescent="0.25">
      <c r="A25" s="83" t="s">
        <v>147</v>
      </c>
      <c r="B25" s="366">
        <v>35</v>
      </c>
      <c r="C25" s="366">
        <v>47</v>
      </c>
      <c r="D25" s="209">
        <f t="shared" si="0"/>
        <v>82</v>
      </c>
      <c r="E25" s="366">
        <v>93</v>
      </c>
      <c r="F25" s="366">
        <v>91</v>
      </c>
      <c r="G25" s="209">
        <f t="shared" si="1"/>
        <v>184</v>
      </c>
      <c r="H25" s="217">
        <f t="shared" si="4"/>
        <v>128</v>
      </c>
      <c r="I25" s="217">
        <f t="shared" si="4"/>
        <v>138</v>
      </c>
      <c r="J25" s="209">
        <f t="shared" si="2"/>
        <v>266</v>
      </c>
      <c r="K25" s="87" t="s">
        <v>148</v>
      </c>
    </row>
    <row r="26" spans="1:11" ht="13.5" thickBot="1" x14ac:dyDescent="0.25">
      <c r="A26" s="82" t="s">
        <v>149</v>
      </c>
      <c r="B26" s="359">
        <v>19</v>
      </c>
      <c r="C26" s="359">
        <v>6</v>
      </c>
      <c r="D26" s="208">
        <f t="shared" si="0"/>
        <v>25</v>
      </c>
      <c r="E26" s="359">
        <v>14</v>
      </c>
      <c r="F26" s="359">
        <v>9</v>
      </c>
      <c r="G26" s="208">
        <f t="shared" si="1"/>
        <v>23</v>
      </c>
      <c r="H26" s="216">
        <f t="shared" si="4"/>
        <v>33</v>
      </c>
      <c r="I26" s="216">
        <f t="shared" si="4"/>
        <v>15</v>
      </c>
      <c r="J26" s="208">
        <f t="shared" si="2"/>
        <v>48</v>
      </c>
      <c r="K26" s="86" t="s">
        <v>150</v>
      </c>
    </row>
    <row r="27" spans="1:11" ht="13.5" thickBot="1" x14ac:dyDescent="0.25">
      <c r="A27" s="83" t="s">
        <v>151</v>
      </c>
      <c r="B27" s="366">
        <v>1</v>
      </c>
      <c r="C27" s="366">
        <v>1</v>
      </c>
      <c r="D27" s="209">
        <f t="shared" si="0"/>
        <v>2</v>
      </c>
      <c r="E27" s="366">
        <v>15</v>
      </c>
      <c r="F27" s="366">
        <v>2</v>
      </c>
      <c r="G27" s="209">
        <f t="shared" si="1"/>
        <v>17</v>
      </c>
      <c r="H27" s="217">
        <f t="shared" si="4"/>
        <v>16</v>
      </c>
      <c r="I27" s="217">
        <f t="shared" si="4"/>
        <v>3</v>
      </c>
      <c r="J27" s="209">
        <f t="shared" si="2"/>
        <v>19</v>
      </c>
      <c r="K27" s="87" t="s">
        <v>152</v>
      </c>
    </row>
    <row r="28" spans="1:11" ht="48.75" thickBot="1" x14ac:dyDescent="0.25">
      <c r="A28" s="82" t="s">
        <v>153</v>
      </c>
      <c r="B28" s="359" t="s">
        <v>601</v>
      </c>
      <c r="C28" s="359" t="s">
        <v>601</v>
      </c>
      <c r="D28" s="208">
        <f t="shared" si="0"/>
        <v>0</v>
      </c>
      <c r="E28" s="359">
        <v>100</v>
      </c>
      <c r="F28" s="359">
        <v>198</v>
      </c>
      <c r="G28" s="208">
        <f t="shared" si="1"/>
        <v>298</v>
      </c>
      <c r="H28" s="216">
        <f t="shared" si="4"/>
        <v>100</v>
      </c>
      <c r="I28" s="216">
        <f t="shared" si="4"/>
        <v>198</v>
      </c>
      <c r="J28" s="208">
        <f t="shared" si="2"/>
        <v>298</v>
      </c>
      <c r="K28" s="86" t="s">
        <v>154</v>
      </c>
    </row>
    <row r="29" spans="1:11" ht="25.5" x14ac:dyDescent="0.2">
      <c r="A29" s="84" t="s">
        <v>155</v>
      </c>
      <c r="B29" s="367">
        <v>1</v>
      </c>
      <c r="C29" s="367">
        <v>0</v>
      </c>
      <c r="D29" s="212">
        <f t="shared" si="0"/>
        <v>1</v>
      </c>
      <c r="E29" s="367">
        <v>5</v>
      </c>
      <c r="F29" s="367">
        <v>5</v>
      </c>
      <c r="G29" s="212">
        <f t="shared" si="1"/>
        <v>10</v>
      </c>
      <c r="H29" s="218">
        <f t="shared" si="4"/>
        <v>6</v>
      </c>
      <c r="I29" s="218">
        <f t="shared" si="4"/>
        <v>5</v>
      </c>
      <c r="J29" s="212">
        <f t="shared" si="2"/>
        <v>11</v>
      </c>
      <c r="K29" s="88" t="s">
        <v>156</v>
      </c>
    </row>
    <row r="30" spans="1:11" ht="30" customHeight="1" x14ac:dyDescent="0.2">
      <c r="A30" s="76" t="s">
        <v>33</v>
      </c>
      <c r="B30" s="77">
        <f>SUM(B9:B29)</f>
        <v>770</v>
      </c>
      <c r="C30" s="77">
        <f t="shared" ref="C30:J30" si="5">SUM(C9:C29)</f>
        <v>381</v>
      </c>
      <c r="D30" s="77">
        <f t="shared" si="5"/>
        <v>1151</v>
      </c>
      <c r="E30" s="77">
        <f t="shared" si="5"/>
        <v>1450</v>
      </c>
      <c r="F30" s="77">
        <f t="shared" si="5"/>
        <v>673</v>
      </c>
      <c r="G30" s="77">
        <f t="shared" si="5"/>
        <v>2123</v>
      </c>
      <c r="H30" s="77">
        <f t="shared" si="5"/>
        <v>2220</v>
      </c>
      <c r="I30" s="77">
        <f t="shared" si="5"/>
        <v>1054</v>
      </c>
      <c r="J30" s="77">
        <f t="shared" si="5"/>
        <v>3274</v>
      </c>
      <c r="K30" s="78" t="s">
        <v>34</v>
      </c>
    </row>
    <row r="31" spans="1:11" x14ac:dyDescent="0.2">
      <c r="D31" s="6"/>
      <c r="G31" s="6"/>
      <c r="J31" s="6"/>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scale="90"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6"/>
  <sheetViews>
    <sheetView rightToLeft="1" view="pageBreakPreview" zoomScaleNormal="100" zoomScaleSheetLayoutView="100" workbookViewId="0">
      <selection activeCell="A4" sqref="A4:K4"/>
    </sheetView>
  </sheetViews>
  <sheetFormatPr defaultColWidth="9.140625" defaultRowHeight="12.75" x14ac:dyDescent="0.2"/>
  <cols>
    <col min="1" max="1" width="27.42578125" style="5" customWidth="1"/>
    <col min="2" max="10" width="8.7109375" style="5" customWidth="1"/>
    <col min="11" max="11" width="29" style="5" customWidth="1"/>
    <col min="12" max="16384" width="9.140625" style="5"/>
  </cols>
  <sheetData>
    <row r="1" spans="1:11" ht="18" x14ac:dyDescent="0.2">
      <c r="A1" s="441" t="s">
        <v>480</v>
      </c>
      <c r="B1" s="441"/>
      <c r="C1" s="441"/>
      <c r="D1" s="441"/>
      <c r="E1" s="441"/>
      <c r="F1" s="441"/>
      <c r="G1" s="441"/>
      <c r="H1" s="441"/>
      <c r="I1" s="441"/>
      <c r="J1" s="441"/>
      <c r="K1" s="441"/>
    </row>
    <row r="2" spans="1:11" ht="18" x14ac:dyDescent="0.2">
      <c r="A2" s="444" t="s">
        <v>603</v>
      </c>
      <c r="B2" s="444"/>
      <c r="C2" s="444"/>
      <c r="D2" s="444"/>
      <c r="E2" s="444"/>
      <c r="F2" s="444"/>
      <c r="G2" s="444"/>
      <c r="H2" s="444"/>
      <c r="I2" s="444"/>
      <c r="J2" s="444"/>
      <c r="K2" s="444"/>
    </row>
    <row r="3" spans="1:11" ht="33" customHeight="1" x14ac:dyDescent="0.2">
      <c r="A3" s="442" t="s">
        <v>557</v>
      </c>
      <c r="B3" s="443"/>
      <c r="C3" s="443"/>
      <c r="D3" s="443"/>
      <c r="E3" s="443"/>
      <c r="F3" s="443"/>
      <c r="G3" s="443"/>
      <c r="H3" s="443"/>
      <c r="I3" s="443"/>
      <c r="J3" s="443"/>
      <c r="K3" s="443"/>
    </row>
    <row r="4" spans="1:11" ht="15.75" x14ac:dyDescent="0.2">
      <c r="A4" s="443" t="s">
        <v>602</v>
      </c>
      <c r="B4" s="443"/>
      <c r="C4" s="443"/>
      <c r="D4" s="443"/>
      <c r="E4" s="443"/>
      <c r="F4" s="443"/>
      <c r="G4" s="443"/>
      <c r="H4" s="443"/>
      <c r="I4" s="443"/>
      <c r="J4" s="443"/>
      <c r="K4" s="443"/>
    </row>
    <row r="5" spans="1:11" ht="15.75" x14ac:dyDescent="0.2">
      <c r="A5" s="166" t="s">
        <v>355</v>
      </c>
      <c r="B5" s="167"/>
      <c r="C5" s="167"/>
      <c r="D5" s="167"/>
      <c r="E5" s="167"/>
      <c r="F5" s="167"/>
      <c r="G5" s="167"/>
      <c r="H5" s="167"/>
      <c r="I5" s="167"/>
      <c r="J5" s="167"/>
      <c r="K5" s="168" t="s">
        <v>437</v>
      </c>
    </row>
    <row r="6" spans="1:11" ht="15.75" x14ac:dyDescent="0.2">
      <c r="A6" s="445" t="s">
        <v>99</v>
      </c>
      <c r="B6" s="446" t="s">
        <v>203</v>
      </c>
      <c r="C6" s="446"/>
      <c r="D6" s="446"/>
      <c r="E6" s="446"/>
      <c r="F6" s="446"/>
      <c r="G6" s="446"/>
      <c r="H6" s="446"/>
      <c r="I6" s="446"/>
      <c r="J6" s="446"/>
      <c r="K6" s="447" t="s">
        <v>100</v>
      </c>
    </row>
    <row r="7" spans="1:11" ht="16.5" customHeight="1" x14ac:dyDescent="0.2">
      <c r="A7" s="445"/>
      <c r="B7" s="446" t="s">
        <v>204</v>
      </c>
      <c r="C7" s="446"/>
      <c r="D7" s="446"/>
      <c r="E7" s="446" t="s">
        <v>205</v>
      </c>
      <c r="F7" s="446"/>
      <c r="G7" s="446"/>
      <c r="H7" s="448" t="s">
        <v>206</v>
      </c>
      <c r="I7" s="448"/>
      <c r="J7" s="448"/>
      <c r="K7" s="447"/>
    </row>
    <row r="8" spans="1:11" ht="24" x14ac:dyDescent="0.2">
      <c r="A8" s="445"/>
      <c r="B8" s="42" t="s">
        <v>625</v>
      </c>
      <c r="C8" s="42" t="s">
        <v>626</v>
      </c>
      <c r="D8" s="42" t="s">
        <v>209</v>
      </c>
      <c r="E8" s="42" t="s">
        <v>625</v>
      </c>
      <c r="F8" s="42" t="s">
        <v>626</v>
      </c>
      <c r="G8" s="42" t="s">
        <v>209</v>
      </c>
      <c r="H8" s="42" t="s">
        <v>625</v>
      </c>
      <c r="I8" s="42" t="s">
        <v>626</v>
      </c>
      <c r="J8" s="42" t="s">
        <v>209</v>
      </c>
      <c r="K8" s="447"/>
    </row>
    <row r="9" spans="1:11" ht="27" customHeight="1" thickBot="1" x14ac:dyDescent="0.25">
      <c r="A9" s="79" t="s">
        <v>101</v>
      </c>
      <c r="B9" s="364">
        <v>559</v>
      </c>
      <c r="C9" s="364">
        <v>263</v>
      </c>
      <c r="D9" s="206">
        <f t="shared" ref="D9:D15" si="0">SUM(B9:C9)</f>
        <v>822</v>
      </c>
      <c r="E9" s="364">
        <v>212</v>
      </c>
      <c r="F9" s="364">
        <v>74</v>
      </c>
      <c r="G9" s="206">
        <f t="shared" ref="G9:G15" si="1">SUM(E9:F9)</f>
        <v>286</v>
      </c>
      <c r="H9" s="215">
        <f>B9+E9</f>
        <v>771</v>
      </c>
      <c r="I9" s="215">
        <f>C9+F9</f>
        <v>337</v>
      </c>
      <c r="J9" s="206">
        <f t="shared" ref="J9:J15" si="2">SUM(H9:I9)</f>
        <v>1108</v>
      </c>
      <c r="K9" s="89" t="s">
        <v>102</v>
      </c>
    </row>
    <row r="10" spans="1:11" ht="27" customHeight="1" thickBot="1" x14ac:dyDescent="0.25">
      <c r="A10" s="80" t="s">
        <v>103</v>
      </c>
      <c r="B10" s="359">
        <v>96</v>
      </c>
      <c r="C10" s="359">
        <v>65</v>
      </c>
      <c r="D10" s="208">
        <f t="shared" si="0"/>
        <v>161</v>
      </c>
      <c r="E10" s="359">
        <v>96</v>
      </c>
      <c r="F10" s="359">
        <v>58</v>
      </c>
      <c r="G10" s="208">
        <f t="shared" si="1"/>
        <v>154</v>
      </c>
      <c r="H10" s="216">
        <f t="shared" ref="H10:I15" si="3">B10+E10</f>
        <v>192</v>
      </c>
      <c r="I10" s="216">
        <f t="shared" si="3"/>
        <v>123</v>
      </c>
      <c r="J10" s="208">
        <f t="shared" si="2"/>
        <v>315</v>
      </c>
      <c r="K10" s="90" t="s">
        <v>104</v>
      </c>
    </row>
    <row r="11" spans="1:11" ht="27" customHeight="1" thickBot="1" x14ac:dyDescent="0.25">
      <c r="A11" s="81" t="s">
        <v>105</v>
      </c>
      <c r="B11" s="366">
        <v>47</v>
      </c>
      <c r="C11" s="366">
        <v>26</v>
      </c>
      <c r="D11" s="209">
        <f t="shared" si="0"/>
        <v>73</v>
      </c>
      <c r="E11" s="366">
        <v>49</v>
      </c>
      <c r="F11" s="366">
        <v>9</v>
      </c>
      <c r="G11" s="209">
        <f t="shared" si="1"/>
        <v>58</v>
      </c>
      <c r="H11" s="217">
        <f t="shared" si="3"/>
        <v>96</v>
      </c>
      <c r="I11" s="217">
        <f t="shared" si="3"/>
        <v>35</v>
      </c>
      <c r="J11" s="209">
        <f t="shared" si="2"/>
        <v>131</v>
      </c>
      <c r="K11" s="91" t="s">
        <v>106</v>
      </c>
    </row>
    <row r="12" spans="1:11" ht="27" customHeight="1" thickBot="1" x14ac:dyDescent="0.25">
      <c r="A12" s="80" t="s">
        <v>107</v>
      </c>
      <c r="B12" s="359">
        <v>67</v>
      </c>
      <c r="C12" s="359">
        <v>24</v>
      </c>
      <c r="D12" s="208">
        <f t="shared" si="0"/>
        <v>91</v>
      </c>
      <c r="E12" s="359">
        <v>986</v>
      </c>
      <c r="F12" s="359">
        <v>328</v>
      </c>
      <c r="G12" s="208">
        <f t="shared" si="1"/>
        <v>1314</v>
      </c>
      <c r="H12" s="216">
        <f t="shared" si="3"/>
        <v>1053</v>
      </c>
      <c r="I12" s="216">
        <f t="shared" si="3"/>
        <v>352</v>
      </c>
      <c r="J12" s="208">
        <f t="shared" si="2"/>
        <v>1405</v>
      </c>
      <c r="K12" s="90" t="s">
        <v>108</v>
      </c>
    </row>
    <row r="13" spans="1:11" ht="27" customHeight="1" thickBot="1" x14ac:dyDescent="0.25">
      <c r="A13" s="81" t="s">
        <v>446</v>
      </c>
      <c r="B13" s="366">
        <v>1</v>
      </c>
      <c r="C13" s="366">
        <v>0</v>
      </c>
      <c r="D13" s="209">
        <f t="shared" si="0"/>
        <v>1</v>
      </c>
      <c r="E13" s="366">
        <v>5</v>
      </c>
      <c r="F13" s="366">
        <v>5</v>
      </c>
      <c r="G13" s="209">
        <f t="shared" si="1"/>
        <v>10</v>
      </c>
      <c r="H13" s="217">
        <f t="shared" si="3"/>
        <v>6</v>
      </c>
      <c r="I13" s="217">
        <f t="shared" si="3"/>
        <v>5</v>
      </c>
      <c r="J13" s="209">
        <f t="shared" si="2"/>
        <v>11</v>
      </c>
      <c r="K13" s="91" t="s">
        <v>109</v>
      </c>
    </row>
    <row r="14" spans="1:11" ht="27" customHeight="1" thickBot="1" x14ac:dyDescent="0.25">
      <c r="A14" s="80" t="s">
        <v>110</v>
      </c>
      <c r="B14" s="359">
        <v>0</v>
      </c>
      <c r="C14" s="359">
        <v>3</v>
      </c>
      <c r="D14" s="208">
        <f t="shared" si="0"/>
        <v>3</v>
      </c>
      <c r="E14" s="359">
        <v>2</v>
      </c>
      <c r="F14" s="359">
        <v>1</v>
      </c>
      <c r="G14" s="208">
        <f t="shared" si="1"/>
        <v>3</v>
      </c>
      <c r="H14" s="216">
        <f t="shared" si="3"/>
        <v>2</v>
      </c>
      <c r="I14" s="216">
        <f t="shared" si="3"/>
        <v>4</v>
      </c>
      <c r="J14" s="208">
        <f t="shared" si="2"/>
        <v>6</v>
      </c>
      <c r="K14" s="90" t="s">
        <v>111</v>
      </c>
    </row>
    <row r="15" spans="1:11" ht="27" customHeight="1" x14ac:dyDescent="0.2">
      <c r="A15" s="93" t="s">
        <v>112</v>
      </c>
      <c r="B15" s="367" t="s">
        <v>601</v>
      </c>
      <c r="C15" s="367" t="s">
        <v>601</v>
      </c>
      <c r="D15" s="212">
        <f t="shared" si="0"/>
        <v>0</v>
      </c>
      <c r="E15" s="367">
        <v>100</v>
      </c>
      <c r="F15" s="367">
        <v>198</v>
      </c>
      <c r="G15" s="212">
        <f t="shared" si="1"/>
        <v>298</v>
      </c>
      <c r="H15" s="218">
        <f t="shared" si="3"/>
        <v>100</v>
      </c>
      <c r="I15" s="218">
        <f t="shared" si="3"/>
        <v>198</v>
      </c>
      <c r="J15" s="212">
        <f t="shared" si="2"/>
        <v>298</v>
      </c>
      <c r="K15" s="92" t="s">
        <v>113</v>
      </c>
    </row>
    <row r="16" spans="1:11" ht="33.75" customHeight="1" x14ac:dyDescent="0.2">
      <c r="A16" s="136" t="s">
        <v>33</v>
      </c>
      <c r="B16" s="210">
        <f>SUM(B9:B15)</f>
        <v>770</v>
      </c>
      <c r="C16" s="210">
        <f t="shared" ref="C16:J16" si="4">SUM(C9:C15)</f>
        <v>381</v>
      </c>
      <c r="D16" s="210">
        <f t="shared" si="4"/>
        <v>1151</v>
      </c>
      <c r="E16" s="210">
        <f t="shared" si="4"/>
        <v>1450</v>
      </c>
      <c r="F16" s="210">
        <f t="shared" si="4"/>
        <v>673</v>
      </c>
      <c r="G16" s="210">
        <f t="shared" si="4"/>
        <v>2123</v>
      </c>
      <c r="H16" s="210">
        <f t="shared" si="4"/>
        <v>2220</v>
      </c>
      <c r="I16" s="210">
        <f t="shared" si="4"/>
        <v>1054</v>
      </c>
      <c r="J16" s="210">
        <f t="shared" si="4"/>
        <v>3274</v>
      </c>
      <c r="K16" s="119" t="s">
        <v>34</v>
      </c>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scale="98"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129C7-64C9-45C8-ABF1-ED880B6D6A79}">
  <dimension ref="A1:BK57"/>
  <sheetViews>
    <sheetView rightToLeft="1" view="pageBreakPreview" topLeftCell="A7" zoomScaleNormal="100" zoomScaleSheetLayoutView="100" workbookViewId="0">
      <selection activeCell="Q30" sqref="Q30"/>
    </sheetView>
  </sheetViews>
  <sheetFormatPr defaultColWidth="9.140625" defaultRowHeight="20.100000000000001" customHeight="1" x14ac:dyDescent="0.25"/>
  <cols>
    <col min="1" max="1" width="33.7109375" style="11" customWidth="1"/>
    <col min="2" max="2" width="8.5703125" style="12" customWidth="1"/>
    <col min="3" max="10" width="8.5703125" style="11" customWidth="1"/>
    <col min="11" max="11" width="35.7109375" style="11" customWidth="1"/>
    <col min="12" max="13" width="6.7109375" style="11" customWidth="1"/>
    <col min="14" max="14" width="3.5703125" style="11" customWidth="1"/>
    <col min="15" max="15" width="10.42578125" style="11" customWidth="1"/>
    <col min="16" max="16" width="9.85546875" style="11" bestFit="1" customWidth="1"/>
    <col min="17" max="17" width="25.7109375" style="11" customWidth="1"/>
    <col min="18" max="63" width="9.140625" style="17"/>
    <col min="64" max="16384" width="9.140625" style="11"/>
  </cols>
  <sheetData>
    <row r="1" spans="1:63" s="9" customFormat="1" ht="18" x14ac:dyDescent="0.25">
      <c r="A1" s="441" t="s">
        <v>298</v>
      </c>
      <c r="B1" s="441"/>
      <c r="C1" s="441"/>
      <c r="D1" s="441"/>
      <c r="E1" s="441"/>
      <c r="F1" s="441"/>
      <c r="G1" s="441"/>
      <c r="H1" s="441"/>
      <c r="I1" s="441"/>
      <c r="J1" s="441"/>
      <c r="K1" s="441"/>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x14ac:dyDescent="0.25">
      <c r="A2" s="490">
        <v>2022</v>
      </c>
      <c r="B2" s="490"/>
      <c r="C2" s="490"/>
      <c r="D2" s="490"/>
      <c r="E2" s="490"/>
      <c r="F2" s="490"/>
      <c r="G2" s="490"/>
      <c r="H2" s="490"/>
      <c r="I2" s="490"/>
      <c r="J2" s="490"/>
      <c r="K2" s="490"/>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8" x14ac:dyDescent="0.25">
      <c r="A3" s="443" t="s">
        <v>433</v>
      </c>
      <c r="B3" s="443"/>
      <c r="C3" s="443"/>
      <c r="D3" s="443"/>
      <c r="E3" s="443"/>
      <c r="F3" s="443"/>
      <c r="G3" s="443"/>
      <c r="H3" s="443"/>
      <c r="I3" s="443"/>
      <c r="J3" s="443"/>
      <c r="K3" s="443"/>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x14ac:dyDescent="0.25">
      <c r="A4" s="443">
        <v>2022</v>
      </c>
      <c r="B4" s="443"/>
      <c r="C4" s="443"/>
      <c r="D4" s="443"/>
      <c r="E4" s="443"/>
      <c r="F4" s="443"/>
      <c r="G4" s="443"/>
      <c r="H4" s="443"/>
      <c r="I4" s="443"/>
      <c r="J4" s="443"/>
      <c r="K4" s="443"/>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x14ac:dyDescent="0.25">
      <c r="A5" s="169" t="s">
        <v>356</v>
      </c>
      <c r="B5" s="491"/>
      <c r="C5" s="491"/>
      <c r="D5" s="491"/>
      <c r="E5" s="491"/>
      <c r="F5" s="491"/>
      <c r="G5" s="491"/>
      <c r="H5" s="491"/>
      <c r="I5" s="491"/>
      <c r="J5" s="491"/>
      <c r="K5" s="96" t="s">
        <v>357</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1" customHeight="1" x14ac:dyDescent="0.25">
      <c r="A6" s="492" t="s">
        <v>157</v>
      </c>
      <c r="B6" s="471" t="s">
        <v>203</v>
      </c>
      <c r="C6" s="495"/>
      <c r="D6" s="495"/>
      <c r="E6" s="495"/>
      <c r="F6" s="495"/>
      <c r="G6" s="495"/>
      <c r="H6" s="495"/>
      <c r="I6" s="495"/>
      <c r="J6" s="496"/>
      <c r="K6" s="497" t="s">
        <v>158</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1" customHeight="1" x14ac:dyDescent="0.25">
      <c r="A7" s="493"/>
      <c r="B7" s="471" t="s">
        <v>462</v>
      </c>
      <c r="C7" s="495"/>
      <c r="D7" s="496"/>
      <c r="E7" s="471" t="s">
        <v>468</v>
      </c>
      <c r="F7" s="495"/>
      <c r="G7" s="496"/>
      <c r="H7" s="487" t="s">
        <v>469</v>
      </c>
      <c r="I7" s="488"/>
      <c r="J7" s="489"/>
      <c r="K7" s="498"/>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144" customFormat="1" ht="26.25" customHeight="1" x14ac:dyDescent="0.2">
      <c r="A8" s="494"/>
      <c r="B8" s="272" t="s">
        <v>514</v>
      </c>
      <c r="C8" s="272" t="s">
        <v>513</v>
      </c>
      <c r="D8" s="272" t="s">
        <v>512</v>
      </c>
      <c r="E8" s="272" t="s">
        <v>514</v>
      </c>
      <c r="F8" s="272" t="s">
        <v>513</v>
      </c>
      <c r="G8" s="272" t="s">
        <v>512</v>
      </c>
      <c r="H8" s="272" t="s">
        <v>514</v>
      </c>
      <c r="I8" s="272" t="s">
        <v>513</v>
      </c>
      <c r="J8" s="272" t="s">
        <v>512</v>
      </c>
      <c r="K8" s="499"/>
      <c r="M8" s="145"/>
      <c r="N8" s="146"/>
      <c r="O8" s="145"/>
    </row>
    <row r="9" spans="1:63" s="30" customFormat="1" ht="23.25" customHeight="1" thickBot="1" x14ac:dyDescent="0.3">
      <c r="A9" s="143" t="s">
        <v>163</v>
      </c>
      <c r="B9" s="172">
        <v>2741</v>
      </c>
      <c r="C9" s="172">
        <v>1759</v>
      </c>
      <c r="D9" s="173">
        <f t="shared" ref="D9:D38" si="0">B9+C9</f>
        <v>4500</v>
      </c>
      <c r="E9" s="351">
        <v>2608</v>
      </c>
      <c r="F9" s="172">
        <v>1402</v>
      </c>
      <c r="G9" s="173">
        <f t="shared" ref="G9:G46" si="1">E9+F9</f>
        <v>4010</v>
      </c>
      <c r="H9" s="173">
        <f t="shared" ref="H9:J29" si="2">B9+E9</f>
        <v>5349</v>
      </c>
      <c r="I9" s="50">
        <f t="shared" si="2"/>
        <v>3161</v>
      </c>
      <c r="J9" s="50">
        <f t="shared" si="2"/>
        <v>8510</v>
      </c>
      <c r="K9" s="237" t="s">
        <v>302</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63" s="27" customFormat="1" ht="18.95" customHeight="1" thickBot="1" x14ac:dyDescent="0.3">
      <c r="A10" s="82" t="s">
        <v>637</v>
      </c>
      <c r="B10" s="98">
        <v>59</v>
      </c>
      <c r="C10" s="98">
        <v>36</v>
      </c>
      <c r="D10" s="152">
        <f t="shared" si="0"/>
        <v>95</v>
      </c>
      <c r="E10" s="98">
        <v>60</v>
      </c>
      <c r="F10" s="98">
        <v>61</v>
      </c>
      <c r="G10" s="152">
        <f t="shared" si="1"/>
        <v>121</v>
      </c>
      <c r="H10" s="152">
        <f t="shared" si="2"/>
        <v>119</v>
      </c>
      <c r="I10" s="152">
        <f t="shared" si="2"/>
        <v>97</v>
      </c>
      <c r="J10" s="152">
        <f t="shared" si="2"/>
        <v>216</v>
      </c>
      <c r="K10" s="235" t="s">
        <v>412</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63" s="30" customFormat="1" ht="18.95" customHeight="1" thickBot="1" x14ac:dyDescent="0.3">
      <c r="A11" s="143" t="s">
        <v>159</v>
      </c>
      <c r="B11" s="172">
        <v>203</v>
      </c>
      <c r="C11" s="172">
        <v>113</v>
      </c>
      <c r="D11" s="173">
        <f t="shared" si="0"/>
        <v>316</v>
      </c>
      <c r="E11" s="351">
        <v>216</v>
      </c>
      <c r="F11" s="172">
        <v>118</v>
      </c>
      <c r="G11" s="173">
        <f t="shared" si="1"/>
        <v>334</v>
      </c>
      <c r="H11" s="173">
        <f t="shared" si="2"/>
        <v>419</v>
      </c>
      <c r="I11" s="50">
        <f t="shared" si="2"/>
        <v>231</v>
      </c>
      <c r="J11" s="50">
        <f t="shared" si="2"/>
        <v>650</v>
      </c>
      <c r="K11" s="234" t="s">
        <v>160</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63" s="27" customFormat="1" ht="18.95" customHeight="1" thickBot="1" x14ac:dyDescent="0.3">
      <c r="A12" s="82" t="s">
        <v>569</v>
      </c>
      <c r="B12" s="98">
        <v>12</v>
      </c>
      <c r="C12" s="98">
        <v>8</v>
      </c>
      <c r="D12" s="152">
        <f t="shared" si="0"/>
        <v>20</v>
      </c>
      <c r="E12" s="98">
        <v>15</v>
      </c>
      <c r="F12" s="98">
        <v>13</v>
      </c>
      <c r="G12" s="152">
        <f t="shared" si="1"/>
        <v>28</v>
      </c>
      <c r="H12" s="152">
        <f t="shared" si="2"/>
        <v>27</v>
      </c>
      <c r="I12" s="152">
        <f t="shared" si="2"/>
        <v>21</v>
      </c>
      <c r="J12" s="152">
        <f t="shared" si="2"/>
        <v>48</v>
      </c>
      <c r="K12" s="235" t="s">
        <v>537</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63" s="30" customFormat="1" ht="18.95" customHeight="1" thickBot="1" x14ac:dyDescent="0.3">
      <c r="A13" s="143" t="s">
        <v>564</v>
      </c>
      <c r="B13" s="172">
        <v>155</v>
      </c>
      <c r="C13" s="172">
        <v>171</v>
      </c>
      <c r="D13" s="173">
        <f t="shared" si="0"/>
        <v>326</v>
      </c>
      <c r="E13" s="351">
        <v>139</v>
      </c>
      <c r="F13" s="172">
        <v>143</v>
      </c>
      <c r="G13" s="173">
        <f t="shared" si="1"/>
        <v>282</v>
      </c>
      <c r="H13" s="173">
        <f t="shared" si="2"/>
        <v>294</v>
      </c>
      <c r="I13" s="50">
        <f t="shared" si="2"/>
        <v>314</v>
      </c>
      <c r="J13" s="50">
        <f t="shared" si="2"/>
        <v>608</v>
      </c>
      <c r="K13" s="234" t="s">
        <v>565</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63" s="27" customFormat="1" ht="18.95" customHeight="1" thickBot="1" x14ac:dyDescent="0.3">
      <c r="A14" s="82" t="s">
        <v>570</v>
      </c>
      <c r="B14" s="98">
        <v>74</v>
      </c>
      <c r="C14" s="98">
        <v>63</v>
      </c>
      <c r="D14" s="152">
        <f t="shared" si="0"/>
        <v>137</v>
      </c>
      <c r="E14" s="98">
        <v>171</v>
      </c>
      <c r="F14" s="98">
        <v>55</v>
      </c>
      <c r="G14" s="152">
        <f t="shared" si="1"/>
        <v>226</v>
      </c>
      <c r="H14" s="152">
        <f t="shared" si="2"/>
        <v>245</v>
      </c>
      <c r="I14" s="152">
        <f t="shared" si="2"/>
        <v>118</v>
      </c>
      <c r="J14" s="152">
        <f>D14+G14</f>
        <v>363</v>
      </c>
      <c r="K14" s="235" t="s">
        <v>686</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63" s="30" customFormat="1" ht="23.25" customHeight="1" thickBot="1" x14ac:dyDescent="0.3">
      <c r="A15" s="143" t="s">
        <v>165</v>
      </c>
      <c r="B15" s="172">
        <v>86</v>
      </c>
      <c r="C15" s="172">
        <v>80</v>
      </c>
      <c r="D15" s="173">
        <f t="shared" si="0"/>
        <v>166</v>
      </c>
      <c r="E15" s="351">
        <v>88</v>
      </c>
      <c r="F15" s="172">
        <v>50</v>
      </c>
      <c r="G15" s="173">
        <f t="shared" si="1"/>
        <v>138</v>
      </c>
      <c r="H15" s="173">
        <f t="shared" si="2"/>
        <v>174</v>
      </c>
      <c r="I15" s="50">
        <f t="shared" si="2"/>
        <v>130</v>
      </c>
      <c r="J15" s="50">
        <f t="shared" si="2"/>
        <v>304</v>
      </c>
      <c r="K15" s="234" t="s">
        <v>536</v>
      </c>
      <c r="L15" s="28"/>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row>
    <row r="16" spans="1:63" s="27" customFormat="1" ht="23.25" customHeight="1" thickBot="1" x14ac:dyDescent="0.3">
      <c r="A16" s="82" t="s">
        <v>162</v>
      </c>
      <c r="B16" s="98">
        <v>177</v>
      </c>
      <c r="C16" s="98">
        <v>30</v>
      </c>
      <c r="D16" s="152">
        <f t="shared" si="0"/>
        <v>207</v>
      </c>
      <c r="E16" s="98">
        <v>26</v>
      </c>
      <c r="F16" s="98">
        <v>11</v>
      </c>
      <c r="G16" s="152">
        <f t="shared" si="1"/>
        <v>37</v>
      </c>
      <c r="H16" s="152">
        <f t="shared" si="2"/>
        <v>203</v>
      </c>
      <c r="I16" s="152">
        <f t="shared" si="2"/>
        <v>41</v>
      </c>
      <c r="J16" s="152">
        <f t="shared" si="2"/>
        <v>244</v>
      </c>
      <c r="K16" s="235" t="s">
        <v>303</v>
      </c>
      <c r="L16" s="25"/>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row>
    <row r="17" spans="1:57" s="30" customFormat="1" ht="18.95" customHeight="1" thickBot="1" x14ac:dyDescent="0.3">
      <c r="A17" s="143" t="s">
        <v>164</v>
      </c>
      <c r="B17" s="172">
        <v>124</v>
      </c>
      <c r="C17" s="172">
        <v>39</v>
      </c>
      <c r="D17" s="173">
        <f t="shared" si="0"/>
        <v>163</v>
      </c>
      <c r="E17" s="351">
        <v>70</v>
      </c>
      <c r="F17" s="172">
        <v>18</v>
      </c>
      <c r="G17" s="173">
        <f t="shared" si="1"/>
        <v>88</v>
      </c>
      <c r="H17" s="173">
        <f t="shared" si="2"/>
        <v>194</v>
      </c>
      <c r="I17" s="50">
        <f t="shared" si="2"/>
        <v>57</v>
      </c>
      <c r="J17" s="50">
        <f t="shared" si="2"/>
        <v>251</v>
      </c>
      <c r="K17" s="234" t="s">
        <v>300</v>
      </c>
      <c r="L17" s="28"/>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row>
    <row r="18" spans="1:57" s="27" customFormat="1" ht="18.95" customHeight="1" thickBot="1" x14ac:dyDescent="0.3">
      <c r="A18" s="82" t="s">
        <v>360</v>
      </c>
      <c r="B18" s="98">
        <v>15</v>
      </c>
      <c r="C18" s="98">
        <v>6</v>
      </c>
      <c r="D18" s="152">
        <f t="shared" si="0"/>
        <v>21</v>
      </c>
      <c r="E18" s="98">
        <v>38</v>
      </c>
      <c r="F18" s="98">
        <v>13</v>
      </c>
      <c r="G18" s="152">
        <f t="shared" si="1"/>
        <v>51</v>
      </c>
      <c r="H18" s="152">
        <f t="shared" si="2"/>
        <v>53</v>
      </c>
      <c r="I18" s="152">
        <f t="shared" si="2"/>
        <v>19</v>
      </c>
      <c r="J18" s="152">
        <f t="shared" si="2"/>
        <v>72</v>
      </c>
      <c r="K18" s="235" t="s">
        <v>535</v>
      </c>
      <c r="L18" s="25"/>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row>
    <row r="19" spans="1:57" s="30" customFormat="1" ht="18.95" customHeight="1" thickBot="1" x14ac:dyDescent="0.3">
      <c r="A19" s="143" t="s">
        <v>233</v>
      </c>
      <c r="B19" s="172">
        <v>6</v>
      </c>
      <c r="C19" s="172">
        <v>2</v>
      </c>
      <c r="D19" s="173">
        <f t="shared" si="0"/>
        <v>8</v>
      </c>
      <c r="E19" s="351">
        <v>26</v>
      </c>
      <c r="F19" s="172">
        <v>8</v>
      </c>
      <c r="G19" s="173">
        <f t="shared" si="1"/>
        <v>34</v>
      </c>
      <c r="H19" s="173">
        <f t="shared" si="2"/>
        <v>32</v>
      </c>
      <c r="I19" s="50">
        <f t="shared" si="2"/>
        <v>10</v>
      </c>
      <c r="J19" s="50">
        <f t="shared" si="2"/>
        <v>42</v>
      </c>
      <c r="K19" s="234" t="s">
        <v>234</v>
      </c>
      <c r="L19" s="28"/>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row>
    <row r="20" spans="1:57" s="27" customFormat="1" ht="23.25" customHeight="1" thickBot="1" x14ac:dyDescent="0.3">
      <c r="A20" s="82" t="s">
        <v>361</v>
      </c>
      <c r="B20" s="98">
        <v>24</v>
      </c>
      <c r="C20" s="98">
        <v>12</v>
      </c>
      <c r="D20" s="152">
        <f t="shared" si="0"/>
        <v>36</v>
      </c>
      <c r="E20" s="98">
        <v>16</v>
      </c>
      <c r="F20" s="98">
        <v>7</v>
      </c>
      <c r="G20" s="152">
        <f t="shared" si="1"/>
        <v>23</v>
      </c>
      <c r="H20" s="152">
        <f t="shared" si="2"/>
        <v>40</v>
      </c>
      <c r="I20" s="152">
        <f t="shared" si="2"/>
        <v>19</v>
      </c>
      <c r="J20" s="152">
        <f t="shared" si="2"/>
        <v>59</v>
      </c>
      <c r="K20" s="235" t="s">
        <v>534</v>
      </c>
      <c r="L20" s="25"/>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row>
    <row r="21" spans="1:57" s="30" customFormat="1" ht="18.95" customHeight="1" thickBot="1" x14ac:dyDescent="0.3">
      <c r="A21" s="143" t="s">
        <v>231</v>
      </c>
      <c r="B21" s="172">
        <v>2</v>
      </c>
      <c r="C21" s="172">
        <v>1</v>
      </c>
      <c r="D21" s="173">
        <f t="shared" si="0"/>
        <v>3</v>
      </c>
      <c r="E21" s="351">
        <v>72</v>
      </c>
      <c r="F21" s="172">
        <v>11</v>
      </c>
      <c r="G21" s="173">
        <f t="shared" si="1"/>
        <v>83</v>
      </c>
      <c r="H21" s="173">
        <f t="shared" si="2"/>
        <v>74</v>
      </c>
      <c r="I21" s="50">
        <f t="shared" si="2"/>
        <v>12</v>
      </c>
      <c r="J21" s="50">
        <f t="shared" si="2"/>
        <v>86</v>
      </c>
      <c r="K21" s="234" t="s">
        <v>232</v>
      </c>
      <c r="L21" s="28"/>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row>
    <row r="22" spans="1:57" s="27" customFormat="1" ht="18.95" customHeight="1" thickBot="1" x14ac:dyDescent="0.3">
      <c r="A22" s="82" t="s">
        <v>235</v>
      </c>
      <c r="B22" s="98">
        <v>9</v>
      </c>
      <c r="C22" s="98">
        <v>3</v>
      </c>
      <c r="D22" s="152">
        <f t="shared" si="0"/>
        <v>12</v>
      </c>
      <c r="E22" s="98">
        <v>31</v>
      </c>
      <c r="F22" s="98">
        <v>19</v>
      </c>
      <c r="G22" s="152">
        <f t="shared" si="1"/>
        <v>50</v>
      </c>
      <c r="H22" s="152">
        <f t="shared" si="2"/>
        <v>40</v>
      </c>
      <c r="I22" s="152">
        <f t="shared" si="2"/>
        <v>22</v>
      </c>
      <c r="J22" s="152">
        <f t="shared" si="2"/>
        <v>62</v>
      </c>
      <c r="K22" s="235" t="s">
        <v>533</v>
      </c>
      <c r="L22" s="25"/>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row>
    <row r="23" spans="1:57" s="30" customFormat="1" ht="23.25" customHeight="1" thickBot="1" x14ac:dyDescent="0.3">
      <c r="A23" s="143" t="s">
        <v>161</v>
      </c>
      <c r="B23" s="172">
        <v>6</v>
      </c>
      <c r="C23" s="172">
        <v>2</v>
      </c>
      <c r="D23" s="173">
        <f t="shared" si="0"/>
        <v>8</v>
      </c>
      <c r="E23" s="351">
        <v>15</v>
      </c>
      <c r="F23" s="172">
        <v>5</v>
      </c>
      <c r="G23" s="173">
        <f t="shared" si="1"/>
        <v>20</v>
      </c>
      <c r="H23" s="173">
        <f t="shared" si="2"/>
        <v>21</v>
      </c>
      <c r="I23" s="50">
        <f t="shared" si="2"/>
        <v>7</v>
      </c>
      <c r="J23" s="50">
        <f t="shared" si="2"/>
        <v>28</v>
      </c>
      <c r="K23" s="234" t="s">
        <v>532</v>
      </c>
      <c r="L23" s="28"/>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row>
    <row r="24" spans="1:57" s="27" customFormat="1" ht="18.95" customHeight="1" thickBot="1" x14ac:dyDescent="0.3">
      <c r="A24" s="82" t="s">
        <v>409</v>
      </c>
      <c r="B24" s="98">
        <v>8</v>
      </c>
      <c r="C24" s="98">
        <v>3</v>
      </c>
      <c r="D24" s="152">
        <f t="shared" si="0"/>
        <v>11</v>
      </c>
      <c r="E24" s="98">
        <v>32</v>
      </c>
      <c r="F24" s="98">
        <v>5</v>
      </c>
      <c r="G24" s="152">
        <f t="shared" si="1"/>
        <v>37</v>
      </c>
      <c r="H24" s="152">
        <f t="shared" si="2"/>
        <v>40</v>
      </c>
      <c r="I24" s="152">
        <f t="shared" si="2"/>
        <v>8</v>
      </c>
      <c r="J24" s="152">
        <f t="shared" si="2"/>
        <v>48</v>
      </c>
      <c r="K24" s="235" t="s">
        <v>531</v>
      </c>
      <c r="L24" s="25"/>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row>
    <row r="25" spans="1:57" s="30" customFormat="1" ht="18.95" customHeight="1" thickBot="1" x14ac:dyDescent="0.3">
      <c r="A25" s="143" t="s">
        <v>571</v>
      </c>
      <c r="B25" s="172">
        <v>784</v>
      </c>
      <c r="C25" s="172">
        <v>192</v>
      </c>
      <c r="D25" s="173">
        <f t="shared" si="0"/>
        <v>976</v>
      </c>
      <c r="E25" s="351">
        <v>3</v>
      </c>
      <c r="F25" s="172">
        <v>1</v>
      </c>
      <c r="G25" s="173">
        <f t="shared" si="1"/>
        <v>4</v>
      </c>
      <c r="H25" s="173">
        <f t="shared" si="2"/>
        <v>787</v>
      </c>
      <c r="I25" s="50">
        <f t="shared" si="2"/>
        <v>193</v>
      </c>
      <c r="J25" s="50">
        <f t="shared" si="2"/>
        <v>980</v>
      </c>
      <c r="K25" s="234" t="s">
        <v>363</v>
      </c>
      <c r="L25" s="28"/>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row>
    <row r="26" spans="1:57" s="433" customFormat="1" ht="18.95" customHeight="1" thickBot="1" x14ac:dyDescent="0.3">
      <c r="A26" s="372" t="s">
        <v>684</v>
      </c>
      <c r="B26" s="156">
        <v>11</v>
      </c>
      <c r="C26" s="156">
        <v>7</v>
      </c>
      <c r="D26" s="152">
        <f t="shared" si="0"/>
        <v>18</v>
      </c>
      <c r="E26" s="373">
        <v>18</v>
      </c>
      <c r="F26" s="156">
        <v>5</v>
      </c>
      <c r="G26" s="152">
        <f t="shared" si="1"/>
        <v>23</v>
      </c>
      <c r="H26" s="152">
        <f t="shared" si="2"/>
        <v>29</v>
      </c>
      <c r="I26" s="152">
        <f t="shared" si="2"/>
        <v>12</v>
      </c>
      <c r="J26" s="152">
        <f t="shared" si="2"/>
        <v>41</v>
      </c>
      <c r="K26" s="235" t="s">
        <v>682</v>
      </c>
      <c r="L26" s="431"/>
      <c r="M26" s="432"/>
      <c r="N26" s="432"/>
      <c r="O26" s="432"/>
      <c r="P26" s="432"/>
      <c r="Q26" s="432"/>
      <c r="R26" s="432"/>
      <c r="S26" s="432"/>
      <c r="T26" s="432"/>
      <c r="U26" s="432"/>
      <c r="V26" s="432"/>
      <c r="W26" s="432"/>
      <c r="X26" s="432"/>
      <c r="Y26" s="432"/>
      <c r="Z26" s="432"/>
      <c r="AA26" s="432"/>
      <c r="AB26" s="432"/>
      <c r="AC26" s="432"/>
      <c r="AD26" s="432"/>
      <c r="AE26" s="432"/>
      <c r="AF26" s="432"/>
      <c r="AG26" s="432"/>
      <c r="AH26" s="432"/>
      <c r="AI26" s="432"/>
      <c r="AJ26" s="432"/>
      <c r="AK26" s="432"/>
      <c r="AL26" s="432"/>
      <c r="AM26" s="432"/>
      <c r="AN26" s="432"/>
      <c r="AO26" s="432"/>
      <c r="AP26" s="432"/>
      <c r="AQ26" s="432"/>
      <c r="AR26" s="432"/>
      <c r="AS26" s="432"/>
      <c r="AT26" s="432"/>
      <c r="AU26" s="432"/>
      <c r="AV26" s="432"/>
      <c r="AW26" s="432"/>
      <c r="AX26" s="432"/>
      <c r="AY26" s="432"/>
      <c r="AZ26" s="432"/>
      <c r="BA26" s="432"/>
      <c r="BB26" s="432"/>
      <c r="BC26" s="432"/>
      <c r="BD26" s="432"/>
      <c r="BE26" s="432"/>
    </row>
    <row r="27" spans="1:57" s="30" customFormat="1" ht="18.95" customHeight="1" thickBot="1" x14ac:dyDescent="0.3">
      <c r="A27" s="83" t="s">
        <v>410</v>
      </c>
      <c r="B27" s="99">
        <v>61</v>
      </c>
      <c r="C27" s="99">
        <v>29</v>
      </c>
      <c r="D27" s="50">
        <f t="shared" si="0"/>
        <v>90</v>
      </c>
      <c r="E27" s="99">
        <v>148</v>
      </c>
      <c r="F27" s="99">
        <v>80</v>
      </c>
      <c r="G27" s="50">
        <f t="shared" si="1"/>
        <v>228</v>
      </c>
      <c r="H27" s="50">
        <f t="shared" si="2"/>
        <v>209</v>
      </c>
      <c r="I27" s="50">
        <f t="shared" si="2"/>
        <v>109</v>
      </c>
      <c r="J27" s="50">
        <f t="shared" si="2"/>
        <v>318</v>
      </c>
      <c r="K27" s="234" t="s">
        <v>411</v>
      </c>
      <c r="L27" s="28"/>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row>
    <row r="28" spans="1:57" s="433" customFormat="1" ht="18.95" customHeight="1" thickBot="1" x14ac:dyDescent="0.3">
      <c r="A28" s="372" t="s">
        <v>464</v>
      </c>
      <c r="B28" s="156">
        <v>40</v>
      </c>
      <c r="C28" s="156">
        <v>15</v>
      </c>
      <c r="D28" s="152">
        <f t="shared" si="0"/>
        <v>55</v>
      </c>
      <c r="E28" s="373">
        <v>19</v>
      </c>
      <c r="F28" s="156">
        <v>17</v>
      </c>
      <c r="G28" s="152">
        <f t="shared" si="1"/>
        <v>36</v>
      </c>
      <c r="H28" s="152">
        <f t="shared" si="2"/>
        <v>59</v>
      </c>
      <c r="I28" s="152">
        <f t="shared" si="2"/>
        <v>32</v>
      </c>
      <c r="J28" s="152">
        <f t="shared" si="2"/>
        <v>91</v>
      </c>
      <c r="K28" s="235" t="s">
        <v>530</v>
      </c>
      <c r="L28" s="431"/>
      <c r="M28" s="432"/>
      <c r="N28" s="432"/>
      <c r="O28" s="432"/>
      <c r="P28" s="432"/>
      <c r="Q28" s="432"/>
      <c r="R28" s="432"/>
      <c r="S28" s="432"/>
      <c r="T28" s="432"/>
      <c r="U28" s="432"/>
      <c r="V28" s="432"/>
      <c r="W28" s="432"/>
      <c r="X28" s="432"/>
      <c r="Y28" s="432"/>
      <c r="Z28" s="432"/>
      <c r="AA28" s="432"/>
      <c r="AB28" s="432"/>
      <c r="AC28" s="432"/>
      <c r="AD28" s="432"/>
      <c r="AE28" s="432"/>
      <c r="AF28" s="432"/>
      <c r="AG28" s="432"/>
      <c r="AH28" s="432"/>
      <c r="AI28" s="432"/>
      <c r="AJ28" s="432"/>
      <c r="AK28" s="432"/>
      <c r="AL28" s="432"/>
      <c r="AM28" s="432"/>
      <c r="AN28" s="432"/>
      <c r="AO28" s="432"/>
      <c r="AP28" s="432"/>
      <c r="AQ28" s="432"/>
      <c r="AR28" s="432"/>
      <c r="AS28" s="432"/>
      <c r="AT28" s="432"/>
      <c r="AU28" s="432"/>
      <c r="AV28" s="432"/>
      <c r="AW28" s="432"/>
      <c r="AX28" s="432"/>
      <c r="AY28" s="432"/>
      <c r="AZ28" s="432"/>
      <c r="BA28" s="432"/>
      <c r="BB28" s="432"/>
      <c r="BC28" s="432"/>
      <c r="BD28" s="432"/>
      <c r="BE28" s="432"/>
    </row>
    <row r="29" spans="1:57" s="30" customFormat="1" ht="18.95" customHeight="1" x14ac:dyDescent="0.25">
      <c r="A29" s="428" t="s">
        <v>289</v>
      </c>
      <c r="B29" s="297">
        <v>0</v>
      </c>
      <c r="C29" s="297">
        <v>0</v>
      </c>
      <c r="D29" s="194">
        <f t="shared" si="0"/>
        <v>0</v>
      </c>
      <c r="E29" s="297">
        <v>21</v>
      </c>
      <c r="F29" s="297">
        <v>9</v>
      </c>
      <c r="G29" s="194">
        <f t="shared" si="1"/>
        <v>30</v>
      </c>
      <c r="H29" s="194">
        <f t="shared" si="2"/>
        <v>21</v>
      </c>
      <c r="I29" s="194">
        <f t="shared" si="2"/>
        <v>9</v>
      </c>
      <c r="J29" s="194">
        <f t="shared" si="2"/>
        <v>30</v>
      </c>
      <c r="K29" s="429" t="s">
        <v>294</v>
      </c>
      <c r="L29" s="28"/>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row>
    <row r="30" spans="1:57" s="433" customFormat="1" ht="18.95" customHeight="1" thickBot="1" x14ac:dyDescent="0.3">
      <c r="A30" s="143" t="s">
        <v>465</v>
      </c>
      <c r="B30" s="97">
        <v>1</v>
      </c>
      <c r="C30" s="97">
        <v>1</v>
      </c>
      <c r="D30" s="50">
        <f t="shared" si="0"/>
        <v>2</v>
      </c>
      <c r="E30" s="427">
        <v>41</v>
      </c>
      <c r="F30" s="97">
        <v>27</v>
      </c>
      <c r="G30" s="50">
        <f t="shared" si="1"/>
        <v>68</v>
      </c>
      <c r="H30" s="50">
        <f t="shared" ref="H30:J46" si="3">B30+E30</f>
        <v>42</v>
      </c>
      <c r="I30" s="50">
        <f t="shared" si="3"/>
        <v>28</v>
      </c>
      <c r="J30" s="50">
        <f t="shared" si="3"/>
        <v>70</v>
      </c>
      <c r="K30" s="237" t="s">
        <v>538</v>
      </c>
      <c r="L30" s="431"/>
      <c r="M30" s="432"/>
      <c r="N30" s="432"/>
      <c r="O30" s="432"/>
      <c r="P30" s="432"/>
      <c r="Q30" s="432"/>
      <c r="R30" s="432"/>
      <c r="S30" s="432"/>
      <c r="T30" s="432"/>
      <c r="U30" s="432"/>
      <c r="V30" s="432"/>
      <c r="W30" s="432"/>
      <c r="X30" s="432"/>
      <c r="Y30" s="432"/>
      <c r="Z30" s="432"/>
      <c r="AA30" s="432"/>
      <c r="AB30" s="432"/>
      <c r="AC30" s="432"/>
      <c r="AD30" s="432"/>
      <c r="AE30" s="432"/>
      <c r="AF30" s="432"/>
      <c r="AG30" s="432"/>
      <c r="AH30" s="432"/>
      <c r="AI30" s="432"/>
      <c r="AJ30" s="432"/>
      <c r="AK30" s="432"/>
      <c r="AL30" s="432"/>
      <c r="AM30" s="432"/>
      <c r="AN30" s="432"/>
      <c r="AO30" s="432"/>
      <c r="AP30" s="432"/>
      <c r="AQ30" s="432"/>
      <c r="AR30" s="432"/>
      <c r="AS30" s="432"/>
      <c r="AT30" s="432"/>
      <c r="AU30" s="432"/>
      <c r="AV30" s="432"/>
      <c r="AW30" s="432"/>
      <c r="AX30" s="432"/>
      <c r="AY30" s="432"/>
      <c r="AZ30" s="432"/>
      <c r="BA30" s="432"/>
      <c r="BB30" s="432"/>
      <c r="BC30" s="432"/>
      <c r="BD30" s="432"/>
      <c r="BE30" s="432"/>
    </row>
    <row r="31" spans="1:57" s="433" customFormat="1" ht="18.95" customHeight="1" thickBot="1" x14ac:dyDescent="0.3">
      <c r="A31" s="82" t="s">
        <v>362</v>
      </c>
      <c r="B31" s="98">
        <v>7</v>
      </c>
      <c r="C31" s="98">
        <v>7</v>
      </c>
      <c r="D31" s="152">
        <f t="shared" si="0"/>
        <v>14</v>
      </c>
      <c r="E31" s="98">
        <v>30</v>
      </c>
      <c r="F31" s="98">
        <v>10</v>
      </c>
      <c r="G31" s="152">
        <f t="shared" si="1"/>
        <v>40</v>
      </c>
      <c r="H31" s="152">
        <f t="shared" si="3"/>
        <v>37</v>
      </c>
      <c r="I31" s="152">
        <f t="shared" si="3"/>
        <v>17</v>
      </c>
      <c r="J31" s="152">
        <f t="shared" si="3"/>
        <v>54</v>
      </c>
      <c r="K31" s="235" t="s">
        <v>529</v>
      </c>
      <c r="L31" s="431"/>
      <c r="M31" s="432"/>
      <c r="N31" s="432"/>
      <c r="O31" s="432"/>
      <c r="P31" s="432"/>
      <c r="Q31" s="432"/>
      <c r="R31" s="432"/>
      <c r="S31" s="432"/>
      <c r="T31" s="432"/>
      <c r="U31" s="432"/>
      <c r="V31" s="432"/>
      <c r="W31" s="432"/>
      <c r="X31" s="432"/>
      <c r="Y31" s="432"/>
      <c r="Z31" s="432"/>
      <c r="AA31" s="432"/>
      <c r="AB31" s="432"/>
      <c r="AC31" s="432"/>
      <c r="AD31" s="432"/>
      <c r="AE31" s="432"/>
      <c r="AF31" s="432"/>
      <c r="AG31" s="432"/>
      <c r="AH31" s="432"/>
      <c r="AI31" s="432"/>
      <c r="AJ31" s="432"/>
      <c r="AK31" s="432"/>
      <c r="AL31" s="432"/>
      <c r="AM31" s="432"/>
      <c r="AN31" s="432"/>
      <c r="AO31" s="432"/>
      <c r="AP31" s="432"/>
      <c r="AQ31" s="432"/>
      <c r="AR31" s="432"/>
      <c r="AS31" s="432"/>
      <c r="AT31" s="432"/>
      <c r="AU31" s="432"/>
      <c r="AV31" s="432"/>
      <c r="AW31" s="432"/>
      <c r="AX31" s="432"/>
      <c r="AY31" s="432"/>
      <c r="AZ31" s="432"/>
      <c r="BA31" s="432"/>
      <c r="BB31" s="432"/>
      <c r="BC31" s="432"/>
      <c r="BD31" s="432"/>
      <c r="BE31" s="432"/>
    </row>
    <row r="32" spans="1:57" s="433" customFormat="1" ht="18.95" customHeight="1" thickBot="1" x14ac:dyDescent="0.3">
      <c r="A32" s="143" t="s">
        <v>422</v>
      </c>
      <c r="B32" s="97">
        <v>14</v>
      </c>
      <c r="C32" s="97">
        <v>5</v>
      </c>
      <c r="D32" s="50">
        <f t="shared" si="0"/>
        <v>19</v>
      </c>
      <c r="E32" s="427">
        <v>43</v>
      </c>
      <c r="F32" s="97">
        <v>17</v>
      </c>
      <c r="G32" s="50">
        <f t="shared" si="1"/>
        <v>60</v>
      </c>
      <c r="H32" s="50">
        <f t="shared" si="3"/>
        <v>57</v>
      </c>
      <c r="I32" s="50">
        <f t="shared" si="3"/>
        <v>22</v>
      </c>
      <c r="J32" s="50">
        <f t="shared" si="3"/>
        <v>79</v>
      </c>
      <c r="K32" s="234" t="s">
        <v>425</v>
      </c>
      <c r="L32" s="431"/>
      <c r="M32" s="432"/>
      <c r="N32" s="432"/>
      <c r="O32" s="432"/>
      <c r="P32" s="432"/>
      <c r="Q32" s="432"/>
      <c r="R32" s="432"/>
      <c r="S32" s="432"/>
      <c r="T32" s="432"/>
      <c r="U32" s="432"/>
      <c r="V32" s="432"/>
      <c r="W32" s="432"/>
      <c r="X32" s="432"/>
      <c r="Y32" s="432"/>
      <c r="Z32" s="432"/>
      <c r="AA32" s="432"/>
      <c r="AB32" s="432"/>
      <c r="AC32" s="432"/>
      <c r="AD32" s="432"/>
      <c r="AE32" s="432"/>
      <c r="AF32" s="432"/>
      <c r="AG32" s="432"/>
      <c r="AH32" s="432"/>
      <c r="AI32" s="432"/>
      <c r="AJ32" s="432"/>
      <c r="AK32" s="432"/>
      <c r="AL32" s="432"/>
      <c r="AM32" s="432"/>
      <c r="AN32" s="432"/>
      <c r="AO32" s="432"/>
      <c r="AP32" s="432"/>
      <c r="AQ32" s="432"/>
      <c r="AR32" s="432"/>
      <c r="AS32" s="432"/>
      <c r="AT32" s="432"/>
      <c r="AU32" s="432"/>
      <c r="AV32" s="432"/>
      <c r="AW32" s="432"/>
      <c r="AX32" s="432"/>
      <c r="AY32" s="432"/>
      <c r="AZ32" s="432"/>
      <c r="BA32" s="432"/>
      <c r="BB32" s="432"/>
      <c r="BC32" s="432"/>
      <c r="BD32" s="432"/>
      <c r="BE32" s="432"/>
    </row>
    <row r="33" spans="1:63" s="433" customFormat="1" ht="18.95" customHeight="1" thickBot="1" x14ac:dyDescent="0.3">
      <c r="A33" s="82" t="s">
        <v>423</v>
      </c>
      <c r="B33" s="98">
        <v>84</v>
      </c>
      <c r="C33" s="98">
        <v>22</v>
      </c>
      <c r="D33" s="152">
        <f t="shared" si="0"/>
        <v>106</v>
      </c>
      <c r="E33" s="98">
        <v>0</v>
      </c>
      <c r="F33" s="98">
        <v>0</v>
      </c>
      <c r="G33" s="152">
        <f t="shared" si="1"/>
        <v>0</v>
      </c>
      <c r="H33" s="152">
        <f t="shared" si="3"/>
        <v>84</v>
      </c>
      <c r="I33" s="152">
        <f t="shared" si="3"/>
        <v>22</v>
      </c>
      <c r="J33" s="152">
        <f t="shared" si="3"/>
        <v>106</v>
      </c>
      <c r="K33" s="235" t="s">
        <v>463</v>
      </c>
      <c r="L33" s="431"/>
      <c r="M33" s="432"/>
      <c r="N33" s="432"/>
      <c r="O33" s="432"/>
      <c r="P33" s="432"/>
      <c r="Q33" s="432"/>
      <c r="R33" s="432"/>
      <c r="S33" s="432"/>
      <c r="T33" s="432"/>
      <c r="U33" s="432"/>
      <c r="V33" s="432"/>
      <c r="W33" s="432"/>
      <c r="X33" s="432"/>
      <c r="Y33" s="432"/>
      <c r="Z33" s="432"/>
      <c r="AA33" s="432"/>
      <c r="AB33" s="432"/>
      <c r="AC33" s="432"/>
      <c r="AD33" s="432"/>
      <c r="AE33" s="432"/>
      <c r="AF33" s="432"/>
      <c r="AG33" s="432"/>
      <c r="AH33" s="432"/>
      <c r="AI33" s="432"/>
      <c r="AJ33" s="432"/>
      <c r="AK33" s="432"/>
      <c r="AL33" s="432"/>
      <c r="AM33" s="432"/>
      <c r="AN33" s="432"/>
      <c r="AO33" s="432"/>
      <c r="AP33" s="432"/>
      <c r="AQ33" s="432"/>
      <c r="AR33" s="432"/>
      <c r="AS33" s="432"/>
      <c r="AT33" s="432"/>
      <c r="AU33" s="432"/>
      <c r="AV33" s="432"/>
      <c r="AW33" s="432"/>
      <c r="AX33" s="432"/>
      <c r="AY33" s="432"/>
      <c r="AZ33" s="432"/>
      <c r="BA33" s="432"/>
      <c r="BB33" s="432"/>
      <c r="BC33" s="432"/>
      <c r="BD33" s="432"/>
      <c r="BE33" s="432"/>
    </row>
    <row r="34" spans="1:63" s="433" customFormat="1" ht="18.95" customHeight="1" thickBot="1" x14ac:dyDescent="0.3">
      <c r="A34" s="143" t="s">
        <v>424</v>
      </c>
      <c r="B34" s="97">
        <v>35</v>
      </c>
      <c r="C34" s="97">
        <v>2</v>
      </c>
      <c r="D34" s="50">
        <f t="shared" si="0"/>
        <v>37</v>
      </c>
      <c r="E34" s="427">
        <v>12</v>
      </c>
      <c r="F34" s="97">
        <v>3</v>
      </c>
      <c r="G34" s="50">
        <f t="shared" si="1"/>
        <v>15</v>
      </c>
      <c r="H34" s="50">
        <f t="shared" si="3"/>
        <v>47</v>
      </c>
      <c r="I34" s="50">
        <f t="shared" si="3"/>
        <v>5</v>
      </c>
      <c r="J34" s="50">
        <f t="shared" si="3"/>
        <v>52</v>
      </c>
      <c r="K34" s="234" t="s">
        <v>426</v>
      </c>
      <c r="L34" s="431"/>
      <c r="M34" s="432"/>
      <c r="N34" s="432"/>
      <c r="O34" s="432"/>
      <c r="P34" s="432"/>
      <c r="Q34" s="432"/>
      <c r="R34" s="432"/>
      <c r="S34" s="432"/>
      <c r="T34" s="432"/>
      <c r="U34" s="432"/>
      <c r="V34" s="432"/>
      <c r="W34" s="432"/>
      <c r="X34" s="432"/>
      <c r="Y34" s="432"/>
      <c r="Z34" s="432"/>
      <c r="AA34" s="432"/>
      <c r="AB34" s="432"/>
      <c r="AC34" s="432"/>
      <c r="AD34" s="432"/>
      <c r="AE34" s="432"/>
      <c r="AF34" s="432"/>
      <c r="AG34" s="432"/>
      <c r="AH34" s="432"/>
      <c r="AI34" s="432"/>
      <c r="AJ34" s="432"/>
      <c r="AK34" s="432"/>
      <c r="AL34" s="432"/>
      <c r="AM34" s="432"/>
      <c r="AN34" s="432"/>
      <c r="AO34" s="432"/>
      <c r="AP34" s="432"/>
      <c r="AQ34" s="432"/>
      <c r="AR34" s="432"/>
      <c r="AS34" s="432"/>
      <c r="AT34" s="432"/>
      <c r="AU34" s="432"/>
      <c r="AV34" s="432"/>
      <c r="AW34" s="432"/>
      <c r="AX34" s="432"/>
      <c r="AY34" s="432"/>
      <c r="AZ34" s="432"/>
      <c r="BA34" s="432"/>
      <c r="BB34" s="432"/>
      <c r="BC34" s="432"/>
      <c r="BD34" s="432"/>
      <c r="BE34" s="432"/>
    </row>
    <row r="35" spans="1:63" s="433" customFormat="1" ht="18.95" customHeight="1" thickBot="1" x14ac:dyDescent="0.3">
      <c r="A35" s="82" t="s">
        <v>450</v>
      </c>
      <c r="B35" s="98">
        <v>4</v>
      </c>
      <c r="C35" s="98">
        <v>1</v>
      </c>
      <c r="D35" s="152">
        <f t="shared" si="0"/>
        <v>5</v>
      </c>
      <c r="E35" s="98">
        <v>8</v>
      </c>
      <c r="F35" s="98">
        <v>1</v>
      </c>
      <c r="G35" s="152">
        <f t="shared" si="1"/>
        <v>9</v>
      </c>
      <c r="H35" s="152">
        <f t="shared" si="3"/>
        <v>12</v>
      </c>
      <c r="I35" s="152">
        <f t="shared" si="3"/>
        <v>2</v>
      </c>
      <c r="J35" s="152">
        <f t="shared" si="3"/>
        <v>14</v>
      </c>
      <c r="K35" s="235" t="s">
        <v>488</v>
      </c>
      <c r="L35" s="431"/>
      <c r="M35" s="432"/>
      <c r="N35" s="432"/>
      <c r="O35" s="432"/>
      <c r="P35" s="432"/>
      <c r="Q35" s="432"/>
      <c r="R35" s="432"/>
      <c r="S35" s="432"/>
      <c r="T35" s="432"/>
      <c r="U35" s="432"/>
      <c r="V35" s="432"/>
      <c r="W35" s="432"/>
      <c r="X35" s="432"/>
      <c r="Y35" s="432"/>
      <c r="Z35" s="432"/>
      <c r="AA35" s="432"/>
      <c r="AB35" s="432"/>
      <c r="AC35" s="432"/>
      <c r="AD35" s="432"/>
      <c r="AE35" s="432"/>
      <c r="AF35" s="432"/>
      <c r="AG35" s="432"/>
      <c r="AH35" s="432"/>
      <c r="AI35" s="432"/>
      <c r="AJ35" s="432"/>
      <c r="AK35" s="432"/>
      <c r="AL35" s="432"/>
      <c r="AM35" s="432"/>
      <c r="AN35" s="432"/>
      <c r="AO35" s="432"/>
      <c r="AP35" s="432"/>
      <c r="AQ35" s="432"/>
      <c r="AR35" s="432"/>
      <c r="AS35" s="432"/>
      <c r="AT35" s="432"/>
      <c r="AU35" s="432"/>
      <c r="AV35" s="432"/>
      <c r="AW35" s="432"/>
      <c r="AX35" s="432"/>
      <c r="AY35" s="432"/>
      <c r="AZ35" s="432"/>
      <c r="BA35" s="432"/>
      <c r="BB35" s="432"/>
      <c r="BC35" s="432"/>
      <c r="BD35" s="432"/>
      <c r="BE35" s="432"/>
    </row>
    <row r="36" spans="1:63" s="433" customFormat="1" ht="18.95" customHeight="1" thickBot="1" x14ac:dyDescent="0.3">
      <c r="A36" s="143" t="s">
        <v>451</v>
      </c>
      <c r="B36" s="97">
        <v>11</v>
      </c>
      <c r="C36" s="97">
        <v>2</v>
      </c>
      <c r="D36" s="50">
        <f t="shared" si="0"/>
        <v>13</v>
      </c>
      <c r="E36" s="427">
        <v>42</v>
      </c>
      <c r="F36" s="97">
        <v>18</v>
      </c>
      <c r="G36" s="50">
        <f t="shared" si="1"/>
        <v>60</v>
      </c>
      <c r="H36" s="50">
        <f t="shared" si="3"/>
        <v>53</v>
      </c>
      <c r="I36" s="50">
        <f t="shared" si="3"/>
        <v>20</v>
      </c>
      <c r="J36" s="50">
        <f t="shared" si="3"/>
        <v>73</v>
      </c>
      <c r="K36" s="234" t="s">
        <v>528</v>
      </c>
      <c r="L36" s="431"/>
      <c r="M36" s="432"/>
      <c r="N36" s="432"/>
      <c r="O36" s="432"/>
      <c r="P36" s="432"/>
      <c r="Q36" s="432"/>
      <c r="R36" s="432"/>
      <c r="S36" s="432"/>
      <c r="T36" s="432"/>
      <c r="U36" s="432"/>
      <c r="V36" s="432"/>
      <c r="W36" s="432"/>
      <c r="X36" s="432"/>
      <c r="Y36" s="432"/>
      <c r="Z36" s="432"/>
      <c r="AA36" s="432"/>
      <c r="AB36" s="432"/>
      <c r="AC36" s="432"/>
      <c r="AD36" s="432"/>
      <c r="AE36" s="432"/>
      <c r="AF36" s="432"/>
      <c r="AG36" s="432"/>
      <c r="AH36" s="432"/>
      <c r="AI36" s="432"/>
      <c r="AJ36" s="432"/>
      <c r="AK36" s="432"/>
      <c r="AL36" s="432"/>
      <c r="AM36" s="432"/>
      <c r="AN36" s="432"/>
      <c r="AO36" s="432"/>
      <c r="AP36" s="432"/>
      <c r="AQ36" s="432"/>
      <c r="AR36" s="432"/>
      <c r="AS36" s="432"/>
      <c r="AT36" s="432"/>
      <c r="AU36" s="432"/>
      <c r="AV36" s="432"/>
      <c r="AW36" s="432"/>
      <c r="AX36" s="432"/>
      <c r="AY36" s="432"/>
      <c r="AZ36" s="432"/>
      <c r="BA36" s="432"/>
      <c r="BB36" s="432"/>
      <c r="BC36" s="432"/>
      <c r="BD36" s="432"/>
      <c r="BE36" s="432"/>
    </row>
    <row r="37" spans="1:63" s="433" customFormat="1" ht="18.95" customHeight="1" thickBot="1" x14ac:dyDescent="0.3">
      <c r="A37" s="82" t="s">
        <v>452</v>
      </c>
      <c r="B37" s="98">
        <v>85</v>
      </c>
      <c r="C37" s="98">
        <v>23</v>
      </c>
      <c r="D37" s="152">
        <f t="shared" si="0"/>
        <v>108</v>
      </c>
      <c r="E37" s="98">
        <v>16</v>
      </c>
      <c r="F37" s="98">
        <v>10</v>
      </c>
      <c r="G37" s="152">
        <f t="shared" si="1"/>
        <v>26</v>
      </c>
      <c r="H37" s="152">
        <f t="shared" si="3"/>
        <v>101</v>
      </c>
      <c r="I37" s="152">
        <f t="shared" si="3"/>
        <v>33</v>
      </c>
      <c r="J37" s="152">
        <f t="shared" si="3"/>
        <v>134</v>
      </c>
      <c r="K37" s="235" t="s">
        <v>527</v>
      </c>
      <c r="L37" s="431"/>
      <c r="M37" s="432"/>
      <c r="N37" s="432"/>
      <c r="O37" s="432"/>
      <c r="P37" s="432"/>
      <c r="Q37" s="432"/>
      <c r="R37" s="432"/>
      <c r="S37" s="432"/>
      <c r="T37" s="432"/>
      <c r="U37" s="432"/>
      <c r="V37" s="432"/>
      <c r="W37" s="432"/>
      <c r="X37" s="432"/>
      <c r="Y37" s="432"/>
      <c r="Z37" s="432"/>
      <c r="AA37" s="432"/>
      <c r="AB37" s="432"/>
      <c r="AC37" s="432"/>
      <c r="AD37" s="432"/>
      <c r="AE37" s="432"/>
      <c r="AF37" s="432"/>
      <c r="AG37" s="432"/>
      <c r="AH37" s="432"/>
      <c r="AI37" s="432"/>
      <c r="AJ37" s="432"/>
      <c r="AK37" s="432"/>
      <c r="AL37" s="432"/>
      <c r="AM37" s="432"/>
      <c r="AN37" s="432"/>
      <c r="AO37" s="432"/>
      <c r="AP37" s="432"/>
      <c r="AQ37" s="432"/>
      <c r="AR37" s="432"/>
      <c r="AS37" s="432"/>
      <c r="AT37" s="432"/>
      <c r="AU37" s="432"/>
      <c r="AV37" s="432"/>
      <c r="AW37" s="432"/>
      <c r="AX37" s="432"/>
      <c r="AY37" s="432"/>
      <c r="AZ37" s="432"/>
      <c r="BA37" s="432"/>
      <c r="BB37" s="432"/>
      <c r="BC37" s="432"/>
      <c r="BD37" s="432"/>
      <c r="BE37" s="432"/>
    </row>
    <row r="38" spans="1:63" s="433" customFormat="1" ht="18.95" customHeight="1" thickBot="1" x14ac:dyDescent="0.3">
      <c r="A38" s="143" t="s">
        <v>572</v>
      </c>
      <c r="B38" s="97">
        <v>35</v>
      </c>
      <c r="C38" s="97">
        <v>10</v>
      </c>
      <c r="D38" s="50">
        <f t="shared" si="0"/>
        <v>45</v>
      </c>
      <c r="E38" s="427">
        <v>15</v>
      </c>
      <c r="F38" s="97">
        <v>9</v>
      </c>
      <c r="G38" s="50">
        <f t="shared" si="1"/>
        <v>24</v>
      </c>
      <c r="H38" s="50">
        <f t="shared" si="3"/>
        <v>50</v>
      </c>
      <c r="I38" s="50">
        <f t="shared" si="3"/>
        <v>19</v>
      </c>
      <c r="J38" s="50">
        <f t="shared" si="3"/>
        <v>69</v>
      </c>
      <c r="K38" s="234" t="s">
        <v>455</v>
      </c>
      <c r="L38" s="431"/>
      <c r="M38" s="432"/>
      <c r="N38" s="432"/>
      <c r="O38" s="432"/>
      <c r="P38" s="432"/>
      <c r="Q38" s="432"/>
      <c r="R38" s="432"/>
      <c r="S38" s="432"/>
      <c r="T38" s="432"/>
      <c r="U38" s="432"/>
      <c r="V38" s="432"/>
      <c r="W38" s="432"/>
      <c r="X38" s="432"/>
      <c r="Y38" s="432"/>
      <c r="Z38" s="432"/>
      <c r="AA38" s="432"/>
      <c r="AB38" s="432"/>
      <c r="AC38" s="432"/>
      <c r="AD38" s="432"/>
      <c r="AE38" s="432"/>
      <c r="AF38" s="432"/>
      <c r="AG38" s="432"/>
      <c r="AH38" s="432"/>
      <c r="AI38" s="432"/>
      <c r="AJ38" s="432"/>
      <c r="AK38" s="432"/>
      <c r="AL38" s="432"/>
      <c r="AM38" s="432"/>
      <c r="AN38" s="432"/>
      <c r="AO38" s="432"/>
      <c r="AP38" s="432"/>
      <c r="AQ38" s="432"/>
      <c r="AR38" s="432"/>
      <c r="AS38" s="432"/>
      <c r="AT38" s="432"/>
      <c r="AU38" s="432"/>
      <c r="AV38" s="432"/>
      <c r="AW38" s="432"/>
      <c r="AX38" s="432"/>
      <c r="AY38" s="432"/>
      <c r="AZ38" s="432"/>
      <c r="BA38" s="432"/>
      <c r="BB38" s="432"/>
      <c r="BC38" s="432"/>
      <c r="BD38" s="432"/>
      <c r="BE38" s="432"/>
    </row>
    <row r="39" spans="1:63" s="433" customFormat="1" ht="23.25" customHeight="1" thickBot="1" x14ac:dyDescent="0.3">
      <c r="A39" s="82" t="s">
        <v>453</v>
      </c>
      <c r="B39" s="98">
        <v>123</v>
      </c>
      <c r="C39" s="98">
        <v>81</v>
      </c>
      <c r="D39" s="152">
        <f>B39+C39</f>
        <v>204</v>
      </c>
      <c r="E39" s="98">
        <v>77</v>
      </c>
      <c r="F39" s="98">
        <v>51</v>
      </c>
      <c r="G39" s="152">
        <f t="shared" si="1"/>
        <v>128</v>
      </c>
      <c r="H39" s="152">
        <f t="shared" si="3"/>
        <v>200</v>
      </c>
      <c r="I39" s="152">
        <f t="shared" si="3"/>
        <v>132</v>
      </c>
      <c r="J39" s="152">
        <f t="shared" si="3"/>
        <v>332</v>
      </c>
      <c r="K39" s="235" t="s">
        <v>454</v>
      </c>
      <c r="L39" s="431"/>
      <c r="M39" s="432"/>
      <c r="N39" s="432"/>
      <c r="O39" s="432"/>
      <c r="P39" s="432"/>
      <c r="Q39" s="432"/>
      <c r="R39" s="432"/>
      <c r="S39" s="432"/>
      <c r="T39" s="432"/>
      <c r="U39" s="432"/>
      <c r="V39" s="432"/>
      <c r="W39" s="432"/>
      <c r="X39" s="432"/>
      <c r="Y39" s="432"/>
      <c r="Z39" s="432"/>
      <c r="AA39" s="432"/>
      <c r="AB39" s="432"/>
      <c r="AC39" s="432"/>
      <c r="AD39" s="432"/>
      <c r="AE39" s="432"/>
      <c r="AF39" s="432"/>
      <c r="AG39" s="432"/>
      <c r="AH39" s="432"/>
      <c r="AI39" s="432"/>
      <c r="AJ39" s="432"/>
      <c r="AK39" s="432"/>
      <c r="AL39" s="432"/>
      <c r="AM39" s="432"/>
      <c r="AN39" s="432"/>
      <c r="AO39" s="432"/>
      <c r="AP39" s="432"/>
      <c r="AQ39" s="432"/>
      <c r="AR39" s="432"/>
      <c r="AS39" s="432"/>
      <c r="AT39" s="432"/>
      <c r="AU39" s="432"/>
      <c r="AV39" s="432"/>
      <c r="AW39" s="432"/>
      <c r="AX39" s="432"/>
      <c r="AY39" s="432"/>
      <c r="AZ39" s="432"/>
      <c r="BA39" s="432"/>
      <c r="BB39" s="432"/>
      <c r="BC39" s="432"/>
      <c r="BD39" s="432"/>
      <c r="BE39" s="432"/>
    </row>
    <row r="40" spans="1:63" s="433" customFormat="1" ht="18.95" customHeight="1" thickBot="1" x14ac:dyDescent="0.3">
      <c r="A40" s="143" t="s">
        <v>573</v>
      </c>
      <c r="B40" s="97">
        <v>11</v>
      </c>
      <c r="C40" s="97">
        <v>8</v>
      </c>
      <c r="D40" s="50">
        <f t="shared" ref="D40:D46" si="4">B40+C40</f>
        <v>19</v>
      </c>
      <c r="E40" s="427">
        <v>24</v>
      </c>
      <c r="F40" s="97">
        <v>9</v>
      </c>
      <c r="G40" s="50">
        <f t="shared" si="1"/>
        <v>33</v>
      </c>
      <c r="H40" s="50">
        <f t="shared" si="3"/>
        <v>35</v>
      </c>
      <c r="I40" s="50">
        <f t="shared" si="3"/>
        <v>17</v>
      </c>
      <c r="J40" s="50">
        <f t="shared" si="3"/>
        <v>52</v>
      </c>
      <c r="K40" s="234" t="s">
        <v>568</v>
      </c>
      <c r="L40" s="431"/>
      <c r="M40" s="432"/>
      <c r="N40" s="432"/>
      <c r="O40" s="432"/>
      <c r="P40" s="432"/>
      <c r="Q40" s="432"/>
      <c r="R40" s="432"/>
      <c r="S40" s="432"/>
      <c r="T40" s="432"/>
      <c r="U40" s="432"/>
      <c r="V40" s="432"/>
      <c r="W40" s="432"/>
      <c r="X40" s="432"/>
      <c r="Y40" s="432"/>
      <c r="Z40" s="432"/>
      <c r="AA40" s="432"/>
      <c r="AB40" s="432"/>
      <c r="AC40" s="432"/>
      <c r="AD40" s="432"/>
      <c r="AE40" s="432"/>
      <c r="AF40" s="432"/>
      <c r="AG40" s="432"/>
      <c r="AH40" s="432"/>
      <c r="AI40" s="432"/>
      <c r="AJ40" s="432"/>
      <c r="AK40" s="432"/>
      <c r="AL40" s="432"/>
      <c r="AM40" s="432"/>
      <c r="AN40" s="432"/>
      <c r="AO40" s="432"/>
      <c r="AP40" s="432"/>
      <c r="AQ40" s="432"/>
      <c r="AR40" s="432"/>
      <c r="AS40" s="432"/>
      <c r="AT40" s="432"/>
      <c r="AU40" s="432"/>
      <c r="AV40" s="432"/>
      <c r="AW40" s="432"/>
      <c r="AX40" s="432"/>
      <c r="AY40" s="432"/>
      <c r="AZ40" s="432"/>
      <c r="BA40" s="432"/>
      <c r="BB40" s="432"/>
      <c r="BC40" s="432"/>
      <c r="BD40" s="432"/>
      <c r="BE40" s="432"/>
    </row>
    <row r="41" spans="1:63" s="433" customFormat="1" ht="18.95" customHeight="1" thickBot="1" x14ac:dyDescent="0.3">
      <c r="A41" s="82" t="s">
        <v>574</v>
      </c>
      <c r="B41" s="98">
        <v>1</v>
      </c>
      <c r="C41" s="98">
        <v>0</v>
      </c>
      <c r="D41" s="152">
        <f t="shared" si="4"/>
        <v>1</v>
      </c>
      <c r="E41" s="98">
        <v>13</v>
      </c>
      <c r="F41" s="98">
        <v>15</v>
      </c>
      <c r="G41" s="152">
        <f t="shared" si="1"/>
        <v>28</v>
      </c>
      <c r="H41" s="152">
        <f t="shared" si="3"/>
        <v>14</v>
      </c>
      <c r="I41" s="152">
        <f t="shared" si="3"/>
        <v>15</v>
      </c>
      <c r="J41" s="152">
        <f t="shared" si="3"/>
        <v>29</v>
      </c>
      <c r="K41" s="235" t="s">
        <v>567</v>
      </c>
      <c r="L41" s="431"/>
      <c r="M41" s="432"/>
      <c r="N41" s="432"/>
      <c r="O41" s="432"/>
      <c r="P41" s="432"/>
      <c r="Q41" s="432"/>
      <c r="R41" s="432"/>
      <c r="S41" s="432"/>
      <c r="T41" s="432"/>
      <c r="U41" s="432"/>
      <c r="V41" s="432"/>
      <c r="W41" s="432"/>
      <c r="X41" s="432"/>
      <c r="Y41" s="432"/>
      <c r="Z41" s="432"/>
      <c r="AA41" s="432"/>
      <c r="AB41" s="432"/>
      <c r="AC41" s="432"/>
      <c r="AD41" s="432"/>
      <c r="AE41" s="432"/>
      <c r="AF41" s="432"/>
      <c r="AG41" s="432"/>
      <c r="AH41" s="432"/>
      <c r="AI41" s="432"/>
      <c r="AJ41" s="432"/>
      <c r="AK41" s="432"/>
      <c r="AL41" s="432"/>
      <c r="AM41" s="432"/>
      <c r="AN41" s="432"/>
      <c r="AO41" s="432"/>
      <c r="AP41" s="432"/>
      <c r="AQ41" s="432"/>
      <c r="AR41" s="432"/>
      <c r="AS41" s="432"/>
      <c r="AT41" s="432"/>
      <c r="AU41" s="432"/>
      <c r="AV41" s="432"/>
      <c r="AW41" s="432"/>
      <c r="AX41" s="432"/>
      <c r="AY41" s="432"/>
      <c r="AZ41" s="432"/>
      <c r="BA41" s="432"/>
      <c r="BB41" s="432"/>
      <c r="BC41" s="432"/>
      <c r="BD41" s="432"/>
      <c r="BE41" s="432"/>
    </row>
    <row r="42" spans="1:63" s="433" customFormat="1" ht="18.95" customHeight="1" thickBot="1" x14ac:dyDescent="0.3">
      <c r="A42" s="143" t="s">
        <v>575</v>
      </c>
      <c r="B42" s="97">
        <v>1</v>
      </c>
      <c r="C42" s="97">
        <v>1</v>
      </c>
      <c r="D42" s="50">
        <f t="shared" si="4"/>
        <v>2</v>
      </c>
      <c r="E42" s="97">
        <v>56</v>
      </c>
      <c r="F42" s="97">
        <v>39</v>
      </c>
      <c r="G42" s="50">
        <f t="shared" si="1"/>
        <v>95</v>
      </c>
      <c r="H42" s="50">
        <f t="shared" si="3"/>
        <v>57</v>
      </c>
      <c r="I42" s="50">
        <f t="shared" si="3"/>
        <v>40</v>
      </c>
      <c r="J42" s="50">
        <f t="shared" si="3"/>
        <v>97</v>
      </c>
      <c r="K42" s="234" t="s">
        <v>685</v>
      </c>
      <c r="L42" s="431"/>
      <c r="M42" s="432"/>
      <c r="N42" s="432"/>
      <c r="O42" s="432"/>
      <c r="P42" s="432"/>
      <c r="Q42" s="432"/>
      <c r="R42" s="432"/>
      <c r="S42" s="432"/>
      <c r="T42" s="432"/>
      <c r="U42" s="432"/>
      <c r="V42" s="432"/>
      <c r="W42" s="432"/>
      <c r="X42" s="432"/>
      <c r="Y42" s="432"/>
      <c r="Z42" s="432"/>
      <c r="AA42" s="432"/>
      <c r="AB42" s="432"/>
      <c r="AC42" s="432"/>
      <c r="AD42" s="432"/>
      <c r="AE42" s="432"/>
      <c r="AF42" s="432"/>
      <c r="AG42" s="432"/>
      <c r="AH42" s="432"/>
      <c r="AI42" s="432"/>
      <c r="AJ42" s="432"/>
      <c r="AK42" s="432"/>
      <c r="AL42" s="432"/>
      <c r="AM42" s="432"/>
      <c r="AN42" s="432"/>
      <c r="AO42" s="432"/>
      <c r="AP42" s="432"/>
      <c r="AQ42" s="432"/>
      <c r="AR42" s="432"/>
      <c r="AS42" s="432"/>
      <c r="AT42" s="432"/>
      <c r="AU42" s="432"/>
      <c r="AV42" s="432"/>
      <c r="AW42" s="432"/>
      <c r="AX42" s="432"/>
      <c r="AY42" s="432"/>
      <c r="AZ42" s="432"/>
      <c r="BA42" s="432"/>
      <c r="BB42" s="432"/>
      <c r="BC42" s="432"/>
      <c r="BD42" s="432"/>
      <c r="BE42" s="432"/>
    </row>
    <row r="43" spans="1:63" s="434" customFormat="1" ht="18.95" customHeight="1" thickBot="1" x14ac:dyDescent="0.3">
      <c r="A43" s="147" t="s">
        <v>687</v>
      </c>
      <c r="B43" s="156">
        <v>4</v>
      </c>
      <c r="C43" s="156">
        <v>1</v>
      </c>
      <c r="D43" s="152">
        <f t="shared" si="4"/>
        <v>5</v>
      </c>
      <c r="E43" s="156">
        <v>18</v>
      </c>
      <c r="F43" s="156">
        <v>6</v>
      </c>
      <c r="G43" s="152">
        <f t="shared" si="1"/>
        <v>24</v>
      </c>
      <c r="H43" s="152">
        <f t="shared" si="3"/>
        <v>22</v>
      </c>
      <c r="I43" s="152">
        <f t="shared" si="3"/>
        <v>7</v>
      </c>
      <c r="J43" s="152">
        <f t="shared" si="3"/>
        <v>29</v>
      </c>
      <c r="K43" s="350" t="s">
        <v>636</v>
      </c>
      <c r="R43" s="435"/>
      <c r="S43" s="435"/>
      <c r="T43" s="435"/>
      <c r="U43" s="435"/>
      <c r="V43" s="435"/>
      <c r="W43" s="435"/>
      <c r="X43" s="435"/>
      <c r="Y43" s="435"/>
      <c r="Z43" s="435"/>
      <c r="AA43" s="435"/>
      <c r="AB43" s="435"/>
      <c r="AC43" s="435"/>
      <c r="AD43" s="435"/>
      <c r="AE43" s="435"/>
      <c r="AF43" s="435"/>
      <c r="AG43" s="435"/>
      <c r="AH43" s="435"/>
      <c r="AI43" s="435"/>
      <c r="AJ43" s="435"/>
      <c r="AK43" s="435"/>
      <c r="AL43" s="435"/>
      <c r="AM43" s="435"/>
      <c r="AN43" s="435"/>
      <c r="AO43" s="435"/>
      <c r="AP43" s="435"/>
      <c r="AQ43" s="435"/>
      <c r="AR43" s="435"/>
      <c r="AS43" s="435"/>
      <c r="AT43" s="435"/>
      <c r="AU43" s="435"/>
      <c r="AV43" s="435"/>
      <c r="AW43" s="435"/>
      <c r="AX43" s="435"/>
      <c r="AY43" s="435"/>
      <c r="AZ43" s="435"/>
      <c r="BA43" s="435"/>
      <c r="BB43" s="435"/>
      <c r="BC43" s="435"/>
      <c r="BD43" s="435"/>
      <c r="BE43" s="435"/>
      <c r="BF43" s="435"/>
      <c r="BG43" s="435"/>
      <c r="BH43" s="435"/>
      <c r="BI43" s="435"/>
      <c r="BJ43" s="435"/>
      <c r="BK43" s="435"/>
    </row>
    <row r="44" spans="1:63" s="434" customFormat="1" ht="18.95" customHeight="1" thickBot="1" x14ac:dyDescent="0.3">
      <c r="A44" s="142" t="s">
        <v>683</v>
      </c>
      <c r="B44" s="97">
        <v>51</v>
      </c>
      <c r="C44" s="97">
        <v>15</v>
      </c>
      <c r="D44" s="50">
        <f t="shared" si="4"/>
        <v>66</v>
      </c>
      <c r="E44" s="97">
        <v>0</v>
      </c>
      <c r="F44" s="97">
        <v>0</v>
      </c>
      <c r="G44" s="50">
        <f t="shared" si="1"/>
        <v>0</v>
      </c>
      <c r="H44" s="50">
        <f t="shared" si="3"/>
        <v>51</v>
      </c>
      <c r="I44" s="50">
        <f t="shared" si="3"/>
        <v>15</v>
      </c>
      <c r="J44" s="50">
        <f t="shared" si="3"/>
        <v>66</v>
      </c>
      <c r="K44" s="430" t="s">
        <v>624</v>
      </c>
      <c r="R44" s="435"/>
      <c r="S44" s="435"/>
      <c r="T44" s="435"/>
      <c r="U44" s="435"/>
      <c r="V44" s="435"/>
      <c r="W44" s="435"/>
      <c r="X44" s="435"/>
      <c r="Y44" s="435"/>
      <c r="Z44" s="435"/>
      <c r="AA44" s="435"/>
      <c r="AB44" s="435"/>
      <c r="AC44" s="435"/>
      <c r="AD44" s="435"/>
      <c r="AE44" s="435"/>
      <c r="AF44" s="435"/>
      <c r="AG44" s="435"/>
      <c r="AH44" s="435"/>
      <c r="AI44" s="435"/>
      <c r="AJ44" s="435"/>
      <c r="AK44" s="435"/>
      <c r="AL44" s="435"/>
      <c r="AM44" s="435"/>
      <c r="AN44" s="435"/>
      <c r="AO44" s="435"/>
      <c r="AP44" s="435"/>
      <c r="AQ44" s="435"/>
      <c r="AR44" s="435"/>
      <c r="AS44" s="435"/>
      <c r="AT44" s="435"/>
      <c r="AU44" s="435"/>
      <c r="AV44" s="435"/>
      <c r="AW44" s="435"/>
      <c r="AX44" s="435"/>
      <c r="AY44" s="435"/>
      <c r="AZ44" s="435"/>
      <c r="BA44" s="435"/>
      <c r="BB44" s="435"/>
      <c r="BC44" s="435"/>
      <c r="BD44" s="435"/>
      <c r="BE44" s="435"/>
      <c r="BF44" s="435"/>
      <c r="BG44" s="435"/>
      <c r="BH44" s="435"/>
      <c r="BI44" s="435"/>
      <c r="BJ44" s="435"/>
      <c r="BK44" s="435"/>
    </row>
    <row r="45" spans="1:63" s="434" customFormat="1" ht="18.95" customHeight="1" thickBot="1" x14ac:dyDescent="0.3">
      <c r="A45" s="372" t="s">
        <v>634</v>
      </c>
      <c r="B45" s="156">
        <v>3</v>
      </c>
      <c r="C45" s="156">
        <v>0</v>
      </c>
      <c r="D45" s="152">
        <f t="shared" si="4"/>
        <v>3</v>
      </c>
      <c r="E45" s="373">
        <v>17</v>
      </c>
      <c r="F45" s="156">
        <v>1</v>
      </c>
      <c r="G45" s="152">
        <f t="shared" si="1"/>
        <v>18</v>
      </c>
      <c r="H45" s="152">
        <f t="shared" si="3"/>
        <v>20</v>
      </c>
      <c r="I45" s="152">
        <f t="shared" si="3"/>
        <v>1</v>
      </c>
      <c r="J45" s="152">
        <f t="shared" si="3"/>
        <v>21</v>
      </c>
      <c r="K45" s="235" t="s">
        <v>638</v>
      </c>
      <c r="R45" s="435"/>
      <c r="S45" s="435"/>
      <c r="T45" s="435"/>
      <c r="U45" s="435"/>
      <c r="V45" s="435"/>
      <c r="W45" s="435"/>
      <c r="X45" s="435"/>
      <c r="Y45" s="435"/>
      <c r="Z45" s="435"/>
      <c r="AA45" s="435"/>
      <c r="AB45" s="435"/>
      <c r="AC45" s="435"/>
      <c r="AD45" s="435"/>
      <c r="AE45" s="435"/>
      <c r="AF45" s="435"/>
      <c r="AG45" s="435"/>
      <c r="AH45" s="435"/>
      <c r="AI45" s="435"/>
      <c r="AJ45" s="435"/>
      <c r="AK45" s="435"/>
      <c r="AL45" s="435"/>
      <c r="AM45" s="435"/>
      <c r="AN45" s="435"/>
      <c r="AO45" s="435"/>
      <c r="AP45" s="435"/>
      <c r="AQ45" s="435"/>
      <c r="AR45" s="435"/>
      <c r="AS45" s="435"/>
      <c r="AT45" s="435"/>
      <c r="AU45" s="435"/>
      <c r="AV45" s="435"/>
      <c r="AW45" s="435"/>
      <c r="AX45" s="435"/>
      <c r="AY45" s="435"/>
      <c r="AZ45" s="435"/>
      <c r="BA45" s="435"/>
      <c r="BB45" s="435"/>
      <c r="BC45" s="435"/>
      <c r="BD45" s="435"/>
      <c r="BE45" s="435"/>
      <c r="BF45" s="435"/>
      <c r="BG45" s="435"/>
      <c r="BH45" s="435"/>
      <c r="BI45" s="435"/>
      <c r="BJ45" s="435"/>
      <c r="BK45" s="435"/>
    </row>
    <row r="46" spans="1:63" s="434" customFormat="1" ht="23.25" customHeight="1" x14ac:dyDescent="0.25">
      <c r="A46" s="84" t="s">
        <v>633</v>
      </c>
      <c r="B46" s="295">
        <v>8</v>
      </c>
      <c r="C46" s="295">
        <v>3</v>
      </c>
      <c r="D46" s="126">
        <f t="shared" si="4"/>
        <v>11</v>
      </c>
      <c r="E46" s="295">
        <v>8</v>
      </c>
      <c r="F46" s="295">
        <v>2</v>
      </c>
      <c r="G46" s="126">
        <f t="shared" si="1"/>
        <v>10</v>
      </c>
      <c r="H46" s="126">
        <f t="shared" si="3"/>
        <v>16</v>
      </c>
      <c r="I46" s="126">
        <f t="shared" si="3"/>
        <v>5</v>
      </c>
      <c r="J46" s="126">
        <f t="shared" si="3"/>
        <v>21</v>
      </c>
      <c r="K46" s="430" t="s">
        <v>639</v>
      </c>
      <c r="R46" s="435"/>
      <c r="S46" s="435"/>
      <c r="T46" s="435"/>
      <c r="U46" s="435"/>
      <c r="V46" s="435"/>
      <c r="W46" s="435"/>
      <c r="X46" s="435"/>
      <c r="Y46" s="435"/>
      <c r="Z46" s="435"/>
      <c r="AA46" s="435"/>
      <c r="AB46" s="435"/>
      <c r="AC46" s="435"/>
      <c r="AD46" s="435"/>
      <c r="AE46" s="435"/>
      <c r="AF46" s="435"/>
      <c r="AG46" s="435"/>
      <c r="AH46" s="435"/>
      <c r="AI46" s="435"/>
      <c r="AJ46" s="435"/>
      <c r="AK46" s="435"/>
      <c r="AL46" s="435"/>
      <c r="AM46" s="435"/>
      <c r="AN46" s="435"/>
      <c r="AO46" s="435"/>
      <c r="AP46" s="435"/>
      <c r="AQ46" s="435"/>
      <c r="AR46" s="435"/>
      <c r="AS46" s="435"/>
      <c r="AT46" s="435"/>
      <c r="AU46" s="435"/>
      <c r="AV46" s="435"/>
      <c r="AW46" s="435"/>
      <c r="AX46" s="435"/>
      <c r="AY46" s="435"/>
      <c r="AZ46" s="435"/>
      <c r="BA46" s="435"/>
      <c r="BB46" s="435"/>
      <c r="BC46" s="435"/>
      <c r="BD46" s="435"/>
      <c r="BE46" s="435"/>
      <c r="BF46" s="435"/>
      <c r="BG46" s="435"/>
      <c r="BH46" s="435"/>
      <c r="BI46" s="435"/>
      <c r="BJ46" s="435"/>
      <c r="BK46" s="435"/>
    </row>
    <row r="47" spans="1:63" s="434" customFormat="1" ht="18.95" customHeight="1" x14ac:dyDescent="0.25">
      <c r="A47" s="282" t="s">
        <v>33</v>
      </c>
      <c r="B47" s="43">
        <f t="shared" ref="B47:J47" si="5">SUM(B9:B46)</f>
        <v>5075</v>
      </c>
      <c r="C47" s="43">
        <f t="shared" si="5"/>
        <v>2753</v>
      </c>
      <c r="D47" s="43">
        <f t="shared" si="5"/>
        <v>7828</v>
      </c>
      <c r="E47" s="43">
        <f t="shared" si="5"/>
        <v>4252</v>
      </c>
      <c r="F47" s="43">
        <f t="shared" si="5"/>
        <v>2269</v>
      </c>
      <c r="G47" s="43">
        <f t="shared" si="5"/>
        <v>6521</v>
      </c>
      <c r="H47" s="43">
        <f t="shared" si="5"/>
        <v>9327</v>
      </c>
      <c r="I47" s="43">
        <f t="shared" si="5"/>
        <v>5022</v>
      </c>
      <c r="J47" s="43">
        <f t="shared" si="5"/>
        <v>14349</v>
      </c>
      <c r="K47" s="281" t="s">
        <v>10</v>
      </c>
    </row>
    <row r="48" spans="1:63" s="439" customFormat="1" ht="14.1" customHeight="1" x14ac:dyDescent="0.2">
      <c r="A48" s="414" t="s">
        <v>590</v>
      </c>
      <c r="B48" s="436"/>
      <c r="C48" s="416"/>
      <c r="D48" s="437"/>
      <c r="E48" s="416"/>
      <c r="F48" s="416"/>
      <c r="G48" s="416"/>
      <c r="H48" s="416"/>
      <c r="I48" s="416"/>
      <c r="J48" s="437"/>
      <c r="K48" s="438" t="s">
        <v>591</v>
      </c>
    </row>
    <row r="49" spans="1:63" ht="14.1" customHeight="1" x14ac:dyDescent="0.2">
      <c r="A49" s="414" t="s">
        <v>466</v>
      </c>
      <c r="B49" s="415"/>
      <c r="C49" s="416"/>
      <c r="D49" s="416"/>
      <c r="E49" s="416"/>
      <c r="F49" s="416"/>
      <c r="G49" s="416"/>
      <c r="H49" s="416"/>
      <c r="I49" s="416"/>
      <c r="J49" s="416"/>
      <c r="K49" s="440" t="s">
        <v>467</v>
      </c>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row>
    <row r="50" spans="1:63" ht="20.100000000000001" customHeight="1" x14ac:dyDescent="0.25">
      <c r="B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row>
    <row r="51" spans="1:63" ht="20.100000000000001" customHeight="1" x14ac:dyDescent="0.25">
      <c r="B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row>
    <row r="52" spans="1:63" ht="20.100000000000001" customHeight="1" x14ac:dyDescent="0.25">
      <c r="B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row>
    <row r="53" spans="1:63" ht="20.100000000000001" customHeight="1" x14ac:dyDescent="0.25">
      <c r="B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row>
    <row r="54" spans="1:63" ht="20.100000000000001" customHeight="1" x14ac:dyDescent="0.25">
      <c r="B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row>
    <row r="55" spans="1:63" ht="20.100000000000001" customHeight="1" x14ac:dyDescent="0.25">
      <c r="B55" s="11"/>
    </row>
    <row r="56" spans="1:63" ht="20.100000000000001" customHeight="1" x14ac:dyDescent="0.25">
      <c r="B56" s="11"/>
    </row>
    <row r="57" spans="1:63" ht="20.100000000000001" customHeight="1" x14ac:dyDescent="0.25">
      <c r="B57" s="11"/>
    </row>
  </sheetData>
  <mergeCells count="11">
    <mergeCell ref="H7:J7"/>
    <mergeCell ref="A1:K1"/>
    <mergeCell ref="A2:K2"/>
    <mergeCell ref="A3:K3"/>
    <mergeCell ref="A4:K4"/>
    <mergeCell ref="B5:J5"/>
    <mergeCell ref="A6:A8"/>
    <mergeCell ref="B6:J6"/>
    <mergeCell ref="K6:K8"/>
    <mergeCell ref="B7:D7"/>
    <mergeCell ref="E7:G7"/>
  </mergeCells>
  <pageMargins left="0.70866141732283472" right="0.70866141732283472" top="0.74803149606299213" bottom="0.74803149606299213" header="0.31496062992125984" footer="0.31496062992125984"/>
  <pageSetup paperSize="9" scale="87" orientation="landscape" r:id="rId1"/>
  <rowBreaks count="1" manualBreakCount="1">
    <brk id="29" max="10"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K40"/>
  <sheetViews>
    <sheetView rightToLeft="1" view="pageBreakPreview" zoomScaleNormal="100" zoomScaleSheetLayoutView="100" workbookViewId="0">
      <selection activeCell="A32" sqref="A32"/>
    </sheetView>
  </sheetViews>
  <sheetFormatPr defaultColWidth="9.140625" defaultRowHeight="20.100000000000001" customHeight="1" x14ac:dyDescent="0.25"/>
  <cols>
    <col min="1" max="1" width="26" style="11" customWidth="1"/>
    <col min="2" max="2" width="9.5703125" style="12" customWidth="1"/>
    <col min="3" max="10" width="9.5703125" style="11" customWidth="1"/>
    <col min="11" max="11" width="28.42578125" style="11" customWidth="1"/>
    <col min="12" max="13" width="6.7109375" style="11" customWidth="1"/>
    <col min="14" max="14" width="3.5703125" style="11" customWidth="1"/>
    <col min="15" max="15" width="10.42578125" style="11" customWidth="1"/>
    <col min="16" max="16" width="9.85546875" style="11" bestFit="1" customWidth="1"/>
    <col min="17" max="17" width="25.7109375" style="11" customWidth="1"/>
    <col min="18" max="63" width="9.140625" style="17"/>
    <col min="64" max="16384" width="9.140625" style="11"/>
  </cols>
  <sheetData>
    <row r="1" spans="1:63" s="9" customFormat="1" ht="18" x14ac:dyDescent="0.25">
      <c r="A1" s="441" t="s">
        <v>292</v>
      </c>
      <c r="B1" s="441"/>
      <c r="C1" s="441"/>
      <c r="D1" s="441"/>
      <c r="E1" s="441"/>
      <c r="F1" s="441"/>
      <c r="G1" s="441"/>
      <c r="H1" s="441"/>
      <c r="I1" s="441"/>
      <c r="J1" s="441"/>
      <c r="K1" s="441"/>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x14ac:dyDescent="0.25">
      <c r="A2" s="490">
        <v>2022</v>
      </c>
      <c r="B2" s="490"/>
      <c r="C2" s="490"/>
      <c r="D2" s="490"/>
      <c r="E2" s="490"/>
      <c r="F2" s="490"/>
      <c r="G2" s="490"/>
      <c r="H2" s="490"/>
      <c r="I2" s="490"/>
      <c r="J2" s="490"/>
      <c r="K2" s="490"/>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36" customHeight="1" x14ac:dyDescent="0.25">
      <c r="A3" s="442" t="s">
        <v>434</v>
      </c>
      <c r="B3" s="443"/>
      <c r="C3" s="443"/>
      <c r="D3" s="443"/>
      <c r="E3" s="443"/>
      <c r="F3" s="443"/>
      <c r="G3" s="443"/>
      <c r="H3" s="443"/>
      <c r="I3" s="443"/>
      <c r="J3" s="443"/>
      <c r="K3" s="443"/>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x14ac:dyDescent="0.25">
      <c r="A4" s="443">
        <v>2022</v>
      </c>
      <c r="B4" s="443"/>
      <c r="C4" s="443"/>
      <c r="D4" s="443"/>
      <c r="E4" s="443"/>
      <c r="F4" s="443"/>
      <c r="G4" s="443"/>
      <c r="H4" s="443"/>
      <c r="I4" s="443"/>
      <c r="J4" s="443"/>
      <c r="K4" s="443"/>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x14ac:dyDescent="0.25">
      <c r="A5" s="169" t="s">
        <v>358</v>
      </c>
      <c r="B5" s="491"/>
      <c r="C5" s="491"/>
      <c r="D5" s="491"/>
      <c r="E5" s="491"/>
      <c r="F5" s="491"/>
      <c r="G5" s="491"/>
      <c r="H5" s="491"/>
      <c r="I5" s="491"/>
      <c r="J5" s="491"/>
      <c r="K5" s="96" t="s">
        <v>359</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1" customHeight="1" x14ac:dyDescent="0.25">
      <c r="A6" s="492" t="s">
        <v>169</v>
      </c>
      <c r="B6" s="446" t="s">
        <v>470</v>
      </c>
      <c r="C6" s="446"/>
      <c r="D6" s="446"/>
      <c r="E6" s="446"/>
      <c r="F6" s="446"/>
      <c r="G6" s="446"/>
      <c r="H6" s="446"/>
      <c r="I6" s="446"/>
      <c r="J6" s="446"/>
      <c r="K6" s="497" t="s">
        <v>447</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1" customHeight="1" x14ac:dyDescent="0.25">
      <c r="A7" s="493"/>
      <c r="B7" s="446" t="s">
        <v>462</v>
      </c>
      <c r="C7" s="495"/>
      <c r="D7" s="496"/>
      <c r="E7" s="471" t="s">
        <v>468</v>
      </c>
      <c r="F7" s="495"/>
      <c r="G7" s="496"/>
      <c r="H7" s="487" t="s">
        <v>469</v>
      </c>
      <c r="I7" s="488"/>
      <c r="J7" s="489"/>
      <c r="K7" s="498"/>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144" customFormat="1" ht="24.75" customHeight="1" x14ac:dyDescent="0.2">
      <c r="A8" s="494"/>
      <c r="B8" s="272" t="s">
        <v>514</v>
      </c>
      <c r="C8" s="272" t="s">
        <v>513</v>
      </c>
      <c r="D8" s="272" t="s">
        <v>512</v>
      </c>
      <c r="E8" s="272" t="s">
        <v>514</v>
      </c>
      <c r="F8" s="272" t="s">
        <v>513</v>
      </c>
      <c r="G8" s="272" t="s">
        <v>512</v>
      </c>
      <c r="H8" s="272" t="s">
        <v>514</v>
      </c>
      <c r="I8" s="272" t="s">
        <v>513</v>
      </c>
      <c r="J8" s="272" t="s">
        <v>512</v>
      </c>
      <c r="K8" s="499"/>
      <c r="M8" s="145"/>
      <c r="N8" s="146"/>
      <c r="O8" s="145"/>
    </row>
    <row r="9" spans="1:63" s="30" customFormat="1" ht="24" customHeight="1" thickBot="1" x14ac:dyDescent="0.3">
      <c r="A9" s="143" t="s">
        <v>317</v>
      </c>
      <c r="B9" s="97">
        <v>934</v>
      </c>
      <c r="C9" s="97">
        <v>548</v>
      </c>
      <c r="D9" s="50">
        <f>B9+C9</f>
        <v>1482</v>
      </c>
      <c r="E9" s="97">
        <v>716</v>
      </c>
      <c r="F9" s="97">
        <v>290</v>
      </c>
      <c r="G9" s="50">
        <f>E9+F9</f>
        <v>1006</v>
      </c>
      <c r="H9" s="50">
        <f>B9+E9</f>
        <v>1650</v>
      </c>
      <c r="I9" s="50">
        <f t="shared" ref="H9:I19" si="0">C9+F9</f>
        <v>838</v>
      </c>
      <c r="J9" s="50">
        <f>H9+I9</f>
        <v>2488</v>
      </c>
      <c r="K9" s="322" t="s">
        <v>170</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63" s="27" customFormat="1" ht="24" customHeight="1" thickBot="1" x14ac:dyDescent="0.3">
      <c r="A10" s="82" t="s">
        <v>318</v>
      </c>
      <c r="B10" s="98">
        <v>569</v>
      </c>
      <c r="C10" s="98">
        <v>393</v>
      </c>
      <c r="D10" s="152">
        <f t="shared" ref="D10:D19" si="1">B10+C10</f>
        <v>962</v>
      </c>
      <c r="E10" s="98">
        <v>446</v>
      </c>
      <c r="F10" s="98">
        <v>298</v>
      </c>
      <c r="G10" s="152">
        <f t="shared" ref="G10:G19" si="2">E10+F10</f>
        <v>744</v>
      </c>
      <c r="H10" s="276">
        <f>B10+E10</f>
        <v>1015</v>
      </c>
      <c r="I10" s="276">
        <f t="shared" si="0"/>
        <v>691</v>
      </c>
      <c r="J10" s="152">
        <f t="shared" ref="J10:J19" si="3">H10+I10</f>
        <v>1706</v>
      </c>
      <c r="K10" s="323" t="s">
        <v>19</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63" s="30" customFormat="1" ht="24" customHeight="1" thickBot="1" x14ac:dyDescent="0.3">
      <c r="A11" s="143" t="s">
        <v>319</v>
      </c>
      <c r="B11" s="97">
        <v>412</v>
      </c>
      <c r="C11" s="97">
        <v>334</v>
      </c>
      <c r="D11" s="50">
        <f t="shared" si="1"/>
        <v>746</v>
      </c>
      <c r="E11" s="97">
        <v>315</v>
      </c>
      <c r="F11" s="97">
        <v>215</v>
      </c>
      <c r="G11" s="50">
        <f t="shared" si="2"/>
        <v>530</v>
      </c>
      <c r="H11" s="50">
        <f t="shared" si="0"/>
        <v>727</v>
      </c>
      <c r="I11" s="50">
        <f t="shared" si="0"/>
        <v>549</v>
      </c>
      <c r="J11" s="50">
        <f t="shared" si="3"/>
        <v>1276</v>
      </c>
      <c r="K11" s="322" t="s">
        <v>20</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63" s="27" customFormat="1" ht="24" customHeight="1" thickBot="1" x14ac:dyDescent="0.3">
      <c r="A12" s="82" t="s">
        <v>320</v>
      </c>
      <c r="B12" s="98">
        <v>278</v>
      </c>
      <c r="C12" s="98">
        <v>232</v>
      </c>
      <c r="D12" s="152">
        <f t="shared" si="1"/>
        <v>510</v>
      </c>
      <c r="E12" s="98">
        <v>457</v>
      </c>
      <c r="F12" s="98">
        <v>235</v>
      </c>
      <c r="G12" s="152">
        <f t="shared" si="2"/>
        <v>692</v>
      </c>
      <c r="H12" s="276">
        <f t="shared" si="0"/>
        <v>735</v>
      </c>
      <c r="I12" s="276">
        <f t="shared" si="0"/>
        <v>467</v>
      </c>
      <c r="J12" s="152">
        <f t="shared" si="3"/>
        <v>1202</v>
      </c>
      <c r="K12" s="323" t="s">
        <v>21</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63" s="30" customFormat="1" ht="24" customHeight="1" thickBot="1" x14ac:dyDescent="0.3">
      <c r="A13" s="143" t="s">
        <v>365</v>
      </c>
      <c r="B13" s="97">
        <v>132</v>
      </c>
      <c r="C13" s="97">
        <v>50</v>
      </c>
      <c r="D13" s="50">
        <f t="shared" si="1"/>
        <v>182</v>
      </c>
      <c r="E13" s="97">
        <v>132</v>
      </c>
      <c r="F13" s="97">
        <v>68</v>
      </c>
      <c r="G13" s="50">
        <f t="shared" si="2"/>
        <v>200</v>
      </c>
      <c r="H13" s="50">
        <f t="shared" si="0"/>
        <v>264</v>
      </c>
      <c r="I13" s="50">
        <f t="shared" si="0"/>
        <v>118</v>
      </c>
      <c r="J13" s="50">
        <f t="shared" si="3"/>
        <v>382</v>
      </c>
      <c r="K13" s="322" t="s">
        <v>171</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63" s="27" customFormat="1" ht="24" customHeight="1" thickBot="1" x14ac:dyDescent="0.3">
      <c r="A14" s="82" t="s">
        <v>328</v>
      </c>
      <c r="B14" s="98">
        <v>24</v>
      </c>
      <c r="C14" s="98">
        <v>14</v>
      </c>
      <c r="D14" s="152">
        <f t="shared" si="1"/>
        <v>38</v>
      </c>
      <c r="E14" s="98">
        <v>63</v>
      </c>
      <c r="F14" s="98">
        <v>39</v>
      </c>
      <c r="G14" s="152">
        <f t="shared" si="2"/>
        <v>102</v>
      </c>
      <c r="H14" s="276">
        <f t="shared" si="0"/>
        <v>87</v>
      </c>
      <c r="I14" s="276">
        <f t="shared" si="0"/>
        <v>53</v>
      </c>
      <c r="J14" s="152">
        <f t="shared" si="3"/>
        <v>140</v>
      </c>
      <c r="K14" s="323" t="s">
        <v>367</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63" s="30" customFormat="1" ht="24" customHeight="1" thickBot="1" x14ac:dyDescent="0.3">
      <c r="A15" s="143" t="s">
        <v>321</v>
      </c>
      <c r="B15" s="97">
        <v>821</v>
      </c>
      <c r="C15" s="97">
        <v>604</v>
      </c>
      <c r="D15" s="50">
        <f t="shared" si="1"/>
        <v>1425</v>
      </c>
      <c r="E15" s="97">
        <v>790</v>
      </c>
      <c r="F15" s="97">
        <v>600</v>
      </c>
      <c r="G15" s="50">
        <f t="shared" si="2"/>
        <v>1390</v>
      </c>
      <c r="H15" s="50">
        <f t="shared" si="0"/>
        <v>1611</v>
      </c>
      <c r="I15" s="50">
        <f t="shared" si="0"/>
        <v>1204</v>
      </c>
      <c r="J15" s="50">
        <f t="shared" si="3"/>
        <v>2815</v>
      </c>
      <c r="K15" s="322" t="s">
        <v>22</v>
      </c>
      <c r="L15" s="28"/>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row>
    <row r="16" spans="1:63" s="27" customFormat="1" ht="24" customHeight="1" thickBot="1" x14ac:dyDescent="0.3">
      <c r="A16" s="82" t="s">
        <v>322</v>
      </c>
      <c r="B16" s="98">
        <v>47</v>
      </c>
      <c r="C16" s="98">
        <v>14</v>
      </c>
      <c r="D16" s="152">
        <f t="shared" si="1"/>
        <v>61</v>
      </c>
      <c r="E16" s="98">
        <v>45</v>
      </c>
      <c r="F16" s="98">
        <v>20</v>
      </c>
      <c r="G16" s="152">
        <f t="shared" si="2"/>
        <v>65</v>
      </c>
      <c r="H16" s="276">
        <f t="shared" si="0"/>
        <v>92</v>
      </c>
      <c r="I16" s="276">
        <f t="shared" si="0"/>
        <v>34</v>
      </c>
      <c r="J16" s="152">
        <f t="shared" si="3"/>
        <v>126</v>
      </c>
      <c r="K16" s="323" t="s">
        <v>23</v>
      </c>
      <c r="L16" s="25"/>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row>
    <row r="17" spans="1:63" s="30" customFormat="1" ht="24" customHeight="1" thickBot="1" x14ac:dyDescent="0.3">
      <c r="A17" s="143" t="s">
        <v>435</v>
      </c>
      <c r="B17" s="97">
        <v>199</v>
      </c>
      <c r="C17" s="97">
        <v>160</v>
      </c>
      <c r="D17" s="50">
        <f t="shared" si="1"/>
        <v>359</v>
      </c>
      <c r="E17" s="97">
        <v>246</v>
      </c>
      <c r="F17" s="97">
        <v>192</v>
      </c>
      <c r="G17" s="50">
        <f t="shared" si="2"/>
        <v>438</v>
      </c>
      <c r="H17" s="50">
        <f t="shared" si="0"/>
        <v>445</v>
      </c>
      <c r="I17" s="50">
        <f t="shared" si="0"/>
        <v>352</v>
      </c>
      <c r="J17" s="50">
        <f t="shared" si="3"/>
        <v>797</v>
      </c>
      <c r="K17" s="322" t="s">
        <v>297</v>
      </c>
      <c r="L17" s="28"/>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row>
    <row r="18" spans="1:63" s="27" customFormat="1" ht="24" customHeight="1" thickBot="1" x14ac:dyDescent="0.3">
      <c r="A18" s="82" t="s">
        <v>287</v>
      </c>
      <c r="B18" s="98">
        <v>785</v>
      </c>
      <c r="C18" s="98">
        <v>211</v>
      </c>
      <c r="D18" s="152">
        <f t="shared" si="1"/>
        <v>996</v>
      </c>
      <c r="E18" s="98">
        <v>989</v>
      </c>
      <c r="F18" s="98">
        <v>287</v>
      </c>
      <c r="G18" s="152">
        <f t="shared" si="2"/>
        <v>1276</v>
      </c>
      <c r="H18" s="276">
        <f t="shared" si="0"/>
        <v>1774</v>
      </c>
      <c r="I18" s="276">
        <f t="shared" si="0"/>
        <v>498</v>
      </c>
      <c r="J18" s="152">
        <f t="shared" si="3"/>
        <v>2272</v>
      </c>
      <c r="K18" s="323" t="s">
        <v>288</v>
      </c>
      <c r="L18" s="25"/>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row>
    <row r="19" spans="1:63" s="30" customFormat="1" ht="24" customHeight="1" x14ac:dyDescent="0.25">
      <c r="A19" s="142" t="s">
        <v>14</v>
      </c>
      <c r="B19" s="127">
        <v>874</v>
      </c>
      <c r="C19" s="127">
        <v>193</v>
      </c>
      <c r="D19" s="126">
        <f t="shared" si="1"/>
        <v>1067</v>
      </c>
      <c r="E19" s="127">
        <v>53</v>
      </c>
      <c r="F19" s="127">
        <v>25</v>
      </c>
      <c r="G19" s="126">
        <f t="shared" si="2"/>
        <v>78</v>
      </c>
      <c r="H19" s="126">
        <f t="shared" si="0"/>
        <v>927</v>
      </c>
      <c r="I19" s="126">
        <f t="shared" si="0"/>
        <v>218</v>
      </c>
      <c r="J19" s="126">
        <f t="shared" si="3"/>
        <v>1145</v>
      </c>
      <c r="K19" s="324" t="s">
        <v>15</v>
      </c>
      <c r="L19" s="28"/>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row>
    <row r="20" spans="1:63" s="30" customFormat="1" ht="21.75" customHeight="1" x14ac:dyDescent="0.25">
      <c r="A20" s="282" t="s">
        <v>33</v>
      </c>
      <c r="B20" s="43">
        <f>SUM(B9:B19)</f>
        <v>5075</v>
      </c>
      <c r="C20" s="43">
        <f>SUM(C9:C19)</f>
        <v>2753</v>
      </c>
      <c r="D20" s="43">
        <f>B20+C20</f>
        <v>7828</v>
      </c>
      <c r="E20" s="43">
        <f>SUM(E9:E19)</f>
        <v>4252</v>
      </c>
      <c r="F20" s="43">
        <f>SUM(F9:F19)</f>
        <v>2269</v>
      </c>
      <c r="G20" s="43">
        <f t="shared" ref="G20" si="4">E20+F20</f>
        <v>6521</v>
      </c>
      <c r="H20" s="43">
        <f>SUM(H9:H19)</f>
        <v>9327</v>
      </c>
      <c r="I20" s="43">
        <f>SUM(I9:I19)</f>
        <v>5022</v>
      </c>
      <c r="J20" s="43">
        <f>H20+I20</f>
        <v>14349</v>
      </c>
      <c r="K20" s="281" t="s">
        <v>34</v>
      </c>
      <c r="L20" s="28"/>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row>
    <row r="21" spans="1:63" ht="12.75" x14ac:dyDescent="0.25">
      <c r="A21" s="355" t="s">
        <v>590</v>
      </c>
      <c r="B21" s="141"/>
      <c r="D21" s="10"/>
      <c r="J21" s="10"/>
      <c r="K21" s="307" t="s">
        <v>591</v>
      </c>
      <c r="BF21" s="11"/>
      <c r="BG21" s="11"/>
      <c r="BH21" s="11"/>
      <c r="BI21" s="11"/>
      <c r="BJ21" s="11"/>
      <c r="BK21" s="11"/>
    </row>
    <row r="22" spans="1:63" ht="20.100000000000001" customHeight="1" x14ac:dyDescent="0.25">
      <c r="B22" s="141"/>
      <c r="D22" s="10"/>
      <c r="J22" s="10"/>
      <c r="BF22" s="11"/>
      <c r="BG22" s="11"/>
      <c r="BH22" s="11"/>
      <c r="BI22" s="11"/>
      <c r="BJ22" s="11"/>
      <c r="BK22" s="11"/>
    </row>
    <row r="23" spans="1:63" ht="20.100000000000001" customHeight="1" x14ac:dyDescent="0.25">
      <c r="B23" s="141"/>
      <c r="D23" s="10"/>
      <c r="G23" s="134"/>
      <c r="J23" s="10"/>
      <c r="L23" s="134"/>
      <c r="M23" s="134"/>
      <c r="BF23" s="11"/>
      <c r="BG23" s="11"/>
      <c r="BH23" s="11"/>
      <c r="BI23" s="11"/>
      <c r="BJ23" s="11"/>
      <c r="BK23" s="11"/>
    </row>
    <row r="24" spans="1:63" ht="20.100000000000001" customHeight="1" x14ac:dyDescent="0.25">
      <c r="B24" s="141"/>
      <c r="D24" s="10"/>
      <c r="G24" s="134"/>
      <c r="J24" s="10"/>
      <c r="L24" s="134"/>
      <c r="M24" s="134"/>
      <c r="BF24" s="11"/>
      <c r="BG24" s="11"/>
      <c r="BH24" s="11"/>
      <c r="BI24" s="11"/>
      <c r="BJ24" s="11"/>
      <c r="BK24" s="11"/>
    </row>
    <row r="25" spans="1:63" ht="20.100000000000001" customHeight="1" x14ac:dyDescent="0.25">
      <c r="B25" s="141"/>
      <c r="D25" s="10"/>
      <c r="G25" s="134"/>
      <c r="J25" s="10"/>
      <c r="L25" s="134"/>
      <c r="M25" s="134"/>
      <c r="BF25" s="11"/>
      <c r="BG25" s="11"/>
      <c r="BH25" s="11"/>
      <c r="BI25" s="11"/>
      <c r="BJ25" s="11"/>
      <c r="BK25" s="11"/>
    </row>
    <row r="26" spans="1:63" ht="20.100000000000001" customHeight="1" x14ac:dyDescent="0.25">
      <c r="B26" s="141"/>
      <c r="D26" s="10"/>
      <c r="G26" s="134"/>
      <c r="J26" s="10"/>
      <c r="L26" s="134"/>
      <c r="M26" s="134"/>
      <c r="BF26" s="11"/>
      <c r="BG26" s="11"/>
      <c r="BH26" s="11"/>
      <c r="BI26" s="11"/>
      <c r="BJ26" s="11"/>
      <c r="BK26" s="11"/>
    </row>
    <row r="27" spans="1:63" ht="20.100000000000001" customHeight="1" x14ac:dyDescent="0.25">
      <c r="B27" s="149" t="s">
        <v>510</v>
      </c>
      <c r="C27" s="149" t="s">
        <v>511</v>
      </c>
      <c r="D27" s="150"/>
      <c r="E27" s="151"/>
      <c r="G27" s="134"/>
      <c r="L27" s="134"/>
      <c r="M27" s="134"/>
      <c r="O27" s="134"/>
      <c r="BF27" s="11"/>
      <c r="BG27" s="11"/>
      <c r="BH27" s="11"/>
      <c r="BI27" s="11"/>
      <c r="BJ27" s="11"/>
      <c r="BK27" s="11"/>
    </row>
    <row r="28" spans="1:63" ht="30" customHeight="1" x14ac:dyDescent="0.25">
      <c r="A28" s="321" t="s">
        <v>306</v>
      </c>
      <c r="B28" s="134">
        <f>D19</f>
        <v>1067</v>
      </c>
      <c r="C28" s="134">
        <f>G19</f>
        <v>78</v>
      </c>
    </row>
    <row r="29" spans="1:63" ht="30" customHeight="1" x14ac:dyDescent="0.25">
      <c r="A29" s="321" t="s">
        <v>542</v>
      </c>
      <c r="B29" s="134">
        <f>D14</f>
        <v>38</v>
      </c>
      <c r="C29" s="134">
        <f>G14</f>
        <v>102</v>
      </c>
      <c r="G29" s="134"/>
      <c r="L29" s="134"/>
      <c r="M29" s="134"/>
    </row>
    <row r="30" spans="1:63" ht="30" customHeight="1" x14ac:dyDescent="0.25">
      <c r="A30" s="321" t="s">
        <v>304</v>
      </c>
      <c r="B30" s="134">
        <f>D13</f>
        <v>182</v>
      </c>
      <c r="C30" s="134">
        <f>G13</f>
        <v>200</v>
      </c>
      <c r="G30" s="134"/>
      <c r="L30" s="134"/>
      <c r="M30" s="134"/>
    </row>
    <row r="31" spans="1:63" ht="30" customHeight="1" x14ac:dyDescent="0.25">
      <c r="A31" s="321" t="s">
        <v>327</v>
      </c>
      <c r="B31" s="134">
        <f>D16</f>
        <v>61</v>
      </c>
      <c r="C31" s="134">
        <f>G16</f>
        <v>65</v>
      </c>
    </row>
    <row r="32" spans="1:63" ht="30" customHeight="1" x14ac:dyDescent="0.25">
      <c r="A32" s="321" t="s">
        <v>305</v>
      </c>
      <c r="B32" s="134">
        <f>D18</f>
        <v>996</v>
      </c>
      <c r="C32" s="134">
        <f>G18</f>
        <v>1276</v>
      </c>
    </row>
    <row r="33" spans="1:63" ht="30" customHeight="1" x14ac:dyDescent="0.25">
      <c r="A33" s="321" t="s">
        <v>471</v>
      </c>
      <c r="B33" s="134">
        <f>D17</f>
        <v>359</v>
      </c>
      <c r="C33" s="134">
        <f>G17</f>
        <v>438</v>
      </c>
    </row>
    <row r="34" spans="1:63" ht="30" customHeight="1" x14ac:dyDescent="0.25">
      <c r="A34" s="321" t="s">
        <v>323</v>
      </c>
      <c r="B34" s="134">
        <f>D12</f>
        <v>510</v>
      </c>
      <c r="C34" s="134">
        <f>G12</f>
        <v>692</v>
      </c>
      <c r="G34" s="134"/>
      <c r="L34" s="134"/>
      <c r="M34" s="134"/>
    </row>
    <row r="35" spans="1:63" ht="30" customHeight="1" x14ac:dyDescent="0.25">
      <c r="A35" s="321" t="s">
        <v>324</v>
      </c>
      <c r="B35" s="134">
        <f>D11</f>
        <v>746</v>
      </c>
      <c r="C35" s="134">
        <f>G11</f>
        <v>530</v>
      </c>
      <c r="G35" s="134"/>
      <c r="L35" s="134"/>
      <c r="M35" s="134"/>
    </row>
    <row r="36" spans="1:63" ht="30" customHeight="1" x14ac:dyDescent="0.25">
      <c r="A36" s="321" t="s">
        <v>325</v>
      </c>
      <c r="B36" s="134">
        <f>D10</f>
        <v>962</v>
      </c>
      <c r="C36" s="134">
        <f>G10</f>
        <v>744</v>
      </c>
      <c r="G36" s="134"/>
      <c r="L36" s="134"/>
      <c r="M36" s="134"/>
      <c r="O36" s="134"/>
      <c r="BF36" s="11"/>
      <c r="BG36" s="11"/>
      <c r="BH36" s="11"/>
      <c r="BI36" s="11"/>
      <c r="BJ36" s="11"/>
      <c r="BK36" s="11"/>
    </row>
    <row r="37" spans="1:63" ht="30" customHeight="1" x14ac:dyDescent="0.25">
      <c r="A37" s="321" t="s">
        <v>539</v>
      </c>
      <c r="B37" s="134">
        <f>D15</f>
        <v>1425</v>
      </c>
      <c r="C37" s="134">
        <f>G15</f>
        <v>1390</v>
      </c>
    </row>
    <row r="38" spans="1:63" ht="30" customHeight="1" x14ac:dyDescent="0.25">
      <c r="A38" s="321" t="s">
        <v>326</v>
      </c>
      <c r="B38" s="134">
        <f>D9</f>
        <v>1482</v>
      </c>
      <c r="C38" s="134">
        <f>G9</f>
        <v>1006</v>
      </c>
      <c r="G38" s="134"/>
      <c r="L38" s="134"/>
      <c r="M38" s="134"/>
    </row>
    <row r="39" spans="1:63" ht="20.100000000000001" customHeight="1" x14ac:dyDescent="0.25">
      <c r="B39" s="141">
        <f>SUM(B28:B38)</f>
        <v>7828</v>
      </c>
      <c r="C39" s="141">
        <f>SUM(C28:C38)</f>
        <v>6521</v>
      </c>
    </row>
    <row r="40" spans="1:63" ht="20.100000000000001" customHeight="1" x14ac:dyDescent="0.25">
      <c r="A40" s="148"/>
    </row>
  </sheetData>
  <mergeCells count="11">
    <mergeCell ref="B5:J5"/>
    <mergeCell ref="B7:D7"/>
    <mergeCell ref="E7:G7"/>
    <mergeCell ref="H7:J7"/>
    <mergeCell ref="A1:K1"/>
    <mergeCell ref="A2:K2"/>
    <mergeCell ref="A3:K3"/>
    <mergeCell ref="A4:K4"/>
    <mergeCell ref="A6:A8"/>
    <mergeCell ref="B6:J6"/>
    <mergeCell ref="K6:K8"/>
  </mergeCells>
  <printOptions horizontalCentered="1" verticalCentered="1"/>
  <pageMargins left="0" right="0" top="0.74803149606299213" bottom="0" header="0" footer="0"/>
  <pageSetup paperSize="9" scale="93"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K47"/>
  <sheetViews>
    <sheetView rightToLeft="1" view="pageBreakPreview" topLeftCell="A7" zoomScaleNormal="100" zoomScaleSheetLayoutView="100" workbookViewId="0">
      <selection activeCell="A24" sqref="A24"/>
    </sheetView>
  </sheetViews>
  <sheetFormatPr defaultColWidth="9.140625" defaultRowHeight="20.100000000000001" customHeight="1" x14ac:dyDescent="0.25"/>
  <cols>
    <col min="1" max="1" width="32.5703125" style="11" customWidth="1"/>
    <col min="2" max="2" width="6.85546875" style="12" bestFit="1" customWidth="1"/>
    <col min="3" max="7" width="6.85546875" style="11" bestFit="1" customWidth="1"/>
    <col min="8" max="14" width="6.42578125" style="11" bestFit="1" customWidth="1"/>
    <col min="15" max="15" width="5.28515625" style="11" bestFit="1" customWidth="1"/>
    <col min="16" max="16" width="8.28515625" style="11" customWidth="1"/>
    <col min="17" max="17" width="29.85546875" style="17" customWidth="1"/>
    <col min="18" max="59" width="9.140625" style="17"/>
    <col min="60" max="16384" width="9.140625" style="11"/>
  </cols>
  <sheetData>
    <row r="1" spans="1:63" s="9" customFormat="1" ht="18" x14ac:dyDescent="0.25">
      <c r="A1" s="441" t="s">
        <v>479</v>
      </c>
      <c r="B1" s="441"/>
      <c r="C1" s="441"/>
      <c r="D1" s="441"/>
      <c r="E1" s="441"/>
      <c r="F1" s="441"/>
      <c r="G1" s="441"/>
      <c r="H1" s="441"/>
      <c r="I1" s="441"/>
      <c r="J1" s="441"/>
      <c r="K1" s="441"/>
      <c r="L1" s="441"/>
      <c r="M1" s="441"/>
      <c r="N1" s="441"/>
      <c r="O1" s="441"/>
      <c r="P1" s="441"/>
      <c r="Q1" s="441"/>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x14ac:dyDescent="0.25">
      <c r="A2" s="490">
        <v>2022</v>
      </c>
      <c r="B2" s="490"/>
      <c r="C2" s="490"/>
      <c r="D2" s="490"/>
      <c r="E2" s="490"/>
      <c r="F2" s="490"/>
      <c r="G2" s="490"/>
      <c r="H2" s="490"/>
      <c r="I2" s="490"/>
      <c r="J2" s="490"/>
      <c r="K2" s="490"/>
      <c r="L2" s="490"/>
      <c r="M2" s="490"/>
      <c r="N2" s="490"/>
      <c r="O2" s="490"/>
      <c r="P2" s="490"/>
      <c r="Q2" s="490"/>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8" x14ac:dyDescent="0.25">
      <c r="A3" s="443" t="s">
        <v>436</v>
      </c>
      <c r="B3" s="443"/>
      <c r="C3" s="443"/>
      <c r="D3" s="443"/>
      <c r="E3" s="443"/>
      <c r="F3" s="443"/>
      <c r="G3" s="443"/>
      <c r="H3" s="443"/>
      <c r="I3" s="443"/>
      <c r="J3" s="443"/>
      <c r="K3" s="443"/>
      <c r="L3" s="443"/>
      <c r="M3" s="443"/>
      <c r="N3" s="443"/>
      <c r="O3" s="443"/>
      <c r="P3" s="443"/>
      <c r="Q3" s="443"/>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x14ac:dyDescent="0.25">
      <c r="A4" s="443">
        <v>2022</v>
      </c>
      <c r="B4" s="443"/>
      <c r="C4" s="443"/>
      <c r="D4" s="443"/>
      <c r="E4" s="443"/>
      <c r="F4" s="443"/>
      <c r="G4" s="443"/>
      <c r="H4" s="443"/>
      <c r="I4" s="443"/>
      <c r="J4" s="443"/>
      <c r="K4" s="443"/>
      <c r="L4" s="443"/>
      <c r="M4" s="443"/>
      <c r="N4" s="443"/>
      <c r="O4" s="443"/>
      <c r="P4" s="443"/>
      <c r="Q4" s="443"/>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x14ac:dyDescent="0.25">
      <c r="A5" s="169" t="s">
        <v>364</v>
      </c>
      <c r="B5" s="491"/>
      <c r="C5" s="491"/>
      <c r="D5" s="491"/>
      <c r="E5" s="491"/>
      <c r="F5" s="491"/>
      <c r="G5" s="491"/>
      <c r="H5" s="491"/>
      <c r="I5" s="491"/>
      <c r="J5" s="491"/>
      <c r="K5" s="233"/>
      <c r="L5" s="233"/>
      <c r="M5" s="233"/>
      <c r="N5" s="233"/>
      <c r="O5" s="233"/>
      <c r="P5" s="233"/>
      <c r="Q5" s="96" t="s">
        <v>413</v>
      </c>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ht="24.95" customHeight="1" x14ac:dyDescent="0.25">
      <c r="A6" s="294" t="s">
        <v>157</v>
      </c>
      <c r="B6" s="239" t="s">
        <v>472</v>
      </c>
      <c r="C6" s="239" t="s">
        <v>81</v>
      </c>
      <c r="D6" s="239" t="s">
        <v>83</v>
      </c>
      <c r="E6" s="239" t="s">
        <v>84</v>
      </c>
      <c r="F6" s="239" t="s">
        <v>85</v>
      </c>
      <c r="G6" s="239" t="s">
        <v>86</v>
      </c>
      <c r="H6" s="239" t="s">
        <v>87</v>
      </c>
      <c r="I6" s="239" t="s">
        <v>88</v>
      </c>
      <c r="J6" s="239" t="s">
        <v>89</v>
      </c>
      <c r="K6" s="239" t="s">
        <v>90</v>
      </c>
      <c r="L6" s="239" t="s">
        <v>91</v>
      </c>
      <c r="M6" s="239" t="s">
        <v>92</v>
      </c>
      <c r="N6" s="239" t="s">
        <v>93</v>
      </c>
      <c r="O6" s="239" t="s">
        <v>473</v>
      </c>
      <c r="P6" s="240" t="s">
        <v>512</v>
      </c>
      <c r="Q6" s="238" t="s">
        <v>158</v>
      </c>
    </row>
    <row r="7" spans="1:63" ht="23.25" customHeight="1" thickBot="1" x14ac:dyDescent="0.3">
      <c r="A7" s="143" t="s">
        <v>163</v>
      </c>
      <c r="B7" s="172">
        <v>84</v>
      </c>
      <c r="C7" s="172">
        <v>735</v>
      </c>
      <c r="D7" s="172">
        <v>1188</v>
      </c>
      <c r="E7" s="172">
        <v>933</v>
      </c>
      <c r="F7" s="172">
        <v>926</v>
      </c>
      <c r="G7" s="172">
        <v>768</v>
      </c>
      <c r="H7" s="172">
        <v>741</v>
      </c>
      <c r="I7" s="172">
        <v>622</v>
      </c>
      <c r="J7" s="172">
        <v>505</v>
      </c>
      <c r="K7" s="172">
        <v>497</v>
      </c>
      <c r="L7" s="172">
        <v>375</v>
      </c>
      <c r="M7" s="172">
        <v>350</v>
      </c>
      <c r="N7" s="172">
        <v>238</v>
      </c>
      <c r="O7" s="172">
        <v>548</v>
      </c>
      <c r="P7" s="173">
        <f>SUM(B7:O7)</f>
        <v>8510</v>
      </c>
      <c r="Q7" s="237" t="s">
        <v>302</v>
      </c>
    </row>
    <row r="8" spans="1:63" ht="23.25" customHeight="1" thickBot="1" x14ac:dyDescent="0.3">
      <c r="A8" s="82" t="s">
        <v>632</v>
      </c>
      <c r="B8" s="277">
        <v>97</v>
      </c>
      <c r="C8" s="277">
        <v>119</v>
      </c>
      <c r="D8" s="277">
        <v>0</v>
      </c>
      <c r="E8" s="277">
        <v>0</v>
      </c>
      <c r="F8" s="277">
        <v>0</v>
      </c>
      <c r="G8" s="277">
        <v>0</v>
      </c>
      <c r="H8" s="277">
        <v>0</v>
      </c>
      <c r="I8" s="277">
        <v>0</v>
      </c>
      <c r="J8" s="277">
        <v>0</v>
      </c>
      <c r="K8" s="277">
        <v>0</v>
      </c>
      <c r="L8" s="277">
        <v>0</v>
      </c>
      <c r="M8" s="277">
        <v>0</v>
      </c>
      <c r="N8" s="277">
        <v>0</v>
      </c>
      <c r="O8" s="277">
        <v>0</v>
      </c>
      <c r="P8" s="276">
        <f>SUM(B8:O8)</f>
        <v>216</v>
      </c>
      <c r="Q8" s="235" t="s">
        <v>412</v>
      </c>
    </row>
    <row r="9" spans="1:63" ht="18.95" customHeight="1" thickBot="1" x14ac:dyDescent="0.3">
      <c r="A9" s="143" t="s">
        <v>159</v>
      </c>
      <c r="B9" s="251">
        <v>33</v>
      </c>
      <c r="C9" s="251">
        <v>85</v>
      </c>
      <c r="D9" s="251">
        <v>247</v>
      </c>
      <c r="E9" s="251">
        <v>192</v>
      </c>
      <c r="F9" s="251">
        <v>93</v>
      </c>
      <c r="G9" s="251">
        <v>0</v>
      </c>
      <c r="H9" s="251">
        <v>0</v>
      </c>
      <c r="I9" s="251">
        <v>0</v>
      </c>
      <c r="J9" s="251">
        <v>0</v>
      </c>
      <c r="K9" s="251">
        <v>0</v>
      </c>
      <c r="L9" s="251">
        <v>0</v>
      </c>
      <c r="M9" s="251">
        <v>0</v>
      </c>
      <c r="N9" s="251">
        <v>0</v>
      </c>
      <c r="O9" s="251">
        <v>0</v>
      </c>
      <c r="P9" s="279">
        <f t="shared" ref="P9:P26" si="0">SUM(B9:O9)</f>
        <v>650</v>
      </c>
      <c r="Q9" s="234" t="s">
        <v>160</v>
      </c>
    </row>
    <row r="10" spans="1:63" ht="18.95" customHeight="1" thickBot="1" x14ac:dyDescent="0.3">
      <c r="A10" s="82" t="s">
        <v>569</v>
      </c>
      <c r="B10" s="277">
        <v>0</v>
      </c>
      <c r="C10" s="277">
        <v>0</v>
      </c>
      <c r="D10" s="277">
        <v>0</v>
      </c>
      <c r="E10" s="277">
        <v>0</v>
      </c>
      <c r="F10" s="277">
        <v>16</v>
      </c>
      <c r="G10" s="277">
        <v>22</v>
      </c>
      <c r="H10" s="277">
        <v>10</v>
      </c>
      <c r="I10" s="277">
        <v>0</v>
      </c>
      <c r="J10" s="277">
        <v>0</v>
      </c>
      <c r="K10" s="277">
        <v>0</v>
      </c>
      <c r="L10" s="277">
        <v>0</v>
      </c>
      <c r="M10" s="277">
        <v>0</v>
      </c>
      <c r="N10" s="277">
        <v>0</v>
      </c>
      <c r="O10" s="277">
        <v>0</v>
      </c>
      <c r="P10" s="276">
        <f t="shared" si="0"/>
        <v>48</v>
      </c>
      <c r="Q10" s="235" t="s">
        <v>537</v>
      </c>
    </row>
    <row r="11" spans="1:63" ht="18.95" customHeight="1" thickBot="1" x14ac:dyDescent="0.3">
      <c r="A11" s="143" t="s">
        <v>564</v>
      </c>
      <c r="B11" s="251">
        <v>54</v>
      </c>
      <c r="C11" s="251">
        <v>86</v>
      </c>
      <c r="D11" s="251">
        <v>112</v>
      </c>
      <c r="E11" s="251">
        <v>95</v>
      </c>
      <c r="F11" s="251">
        <v>96</v>
      </c>
      <c r="G11" s="251">
        <v>58</v>
      </c>
      <c r="H11" s="251">
        <v>40</v>
      </c>
      <c r="I11" s="251">
        <v>27</v>
      </c>
      <c r="J11" s="251">
        <v>17</v>
      </c>
      <c r="K11" s="251">
        <v>9</v>
      </c>
      <c r="L11" s="251">
        <v>4</v>
      </c>
      <c r="M11" s="251">
        <v>5</v>
      </c>
      <c r="N11" s="251">
        <v>2</v>
      </c>
      <c r="O11" s="251">
        <v>3</v>
      </c>
      <c r="P11" s="279">
        <f t="shared" si="0"/>
        <v>608</v>
      </c>
      <c r="Q11" s="234" t="s">
        <v>565</v>
      </c>
    </row>
    <row r="12" spans="1:63" ht="23.25" customHeight="1" thickBot="1" x14ac:dyDescent="0.3">
      <c r="A12" s="82" t="s">
        <v>570</v>
      </c>
      <c r="B12" s="98">
        <v>0</v>
      </c>
      <c r="C12" s="98">
        <v>0</v>
      </c>
      <c r="D12" s="98">
        <v>0</v>
      </c>
      <c r="E12" s="98">
        <v>0</v>
      </c>
      <c r="F12" s="98">
        <v>43</v>
      </c>
      <c r="G12" s="98">
        <v>66</v>
      </c>
      <c r="H12" s="98">
        <v>75</v>
      </c>
      <c r="I12" s="98">
        <v>70</v>
      </c>
      <c r="J12" s="98">
        <v>26</v>
      </c>
      <c r="K12" s="98">
        <v>33</v>
      </c>
      <c r="L12" s="98">
        <v>24</v>
      </c>
      <c r="M12" s="98">
        <v>15</v>
      </c>
      <c r="N12" s="98">
        <v>9</v>
      </c>
      <c r="O12" s="98">
        <v>2</v>
      </c>
      <c r="P12" s="276">
        <f t="shared" si="0"/>
        <v>363</v>
      </c>
      <c r="Q12" s="235" t="s">
        <v>301</v>
      </c>
    </row>
    <row r="13" spans="1:63" ht="23.25" customHeight="1" thickBot="1" x14ac:dyDescent="0.3">
      <c r="A13" s="143" t="s">
        <v>165</v>
      </c>
      <c r="B13" s="251">
        <v>0</v>
      </c>
      <c r="C13" s="251">
        <v>6</v>
      </c>
      <c r="D13" s="251">
        <v>24</v>
      </c>
      <c r="E13" s="251">
        <v>56</v>
      </c>
      <c r="F13" s="251">
        <v>44</v>
      </c>
      <c r="G13" s="251">
        <v>35</v>
      </c>
      <c r="H13" s="251">
        <v>42</v>
      </c>
      <c r="I13" s="251">
        <v>27</v>
      </c>
      <c r="J13" s="251">
        <v>18</v>
      </c>
      <c r="K13" s="251">
        <v>22</v>
      </c>
      <c r="L13" s="251">
        <v>15</v>
      </c>
      <c r="M13" s="251">
        <v>10</v>
      </c>
      <c r="N13" s="251">
        <v>4</v>
      </c>
      <c r="O13" s="251">
        <v>1</v>
      </c>
      <c r="P13" s="279">
        <f t="shared" si="0"/>
        <v>304</v>
      </c>
      <c r="Q13" s="234" t="s">
        <v>536</v>
      </c>
    </row>
    <row r="14" spans="1:63" ht="23.25" customHeight="1" thickBot="1" x14ac:dyDescent="0.3">
      <c r="A14" s="82" t="s">
        <v>162</v>
      </c>
      <c r="B14" s="98">
        <v>0</v>
      </c>
      <c r="C14" s="98">
        <v>39</v>
      </c>
      <c r="D14" s="98">
        <v>80</v>
      </c>
      <c r="E14" s="98">
        <v>119</v>
      </c>
      <c r="F14" s="98">
        <v>5</v>
      </c>
      <c r="G14" s="98">
        <v>0</v>
      </c>
      <c r="H14" s="98">
        <v>1</v>
      </c>
      <c r="I14" s="98">
        <v>0</v>
      </c>
      <c r="J14" s="98">
        <v>0</v>
      </c>
      <c r="K14" s="98">
        <v>0</v>
      </c>
      <c r="L14" s="98">
        <v>0</v>
      </c>
      <c r="M14" s="98">
        <v>0</v>
      </c>
      <c r="N14" s="98">
        <v>0</v>
      </c>
      <c r="O14" s="98">
        <v>0</v>
      </c>
      <c r="P14" s="276">
        <f t="shared" si="0"/>
        <v>244</v>
      </c>
      <c r="Q14" s="235" t="s">
        <v>303</v>
      </c>
    </row>
    <row r="15" spans="1:63" s="17" customFormat="1" ht="18.95" customHeight="1" thickBot="1" x14ac:dyDescent="0.3">
      <c r="A15" s="143" t="s">
        <v>164</v>
      </c>
      <c r="B15" s="251">
        <v>0</v>
      </c>
      <c r="C15" s="251">
        <v>3</v>
      </c>
      <c r="D15" s="251">
        <v>40</v>
      </c>
      <c r="E15" s="251">
        <v>63</v>
      </c>
      <c r="F15" s="251">
        <v>44</v>
      </c>
      <c r="G15" s="251">
        <v>36</v>
      </c>
      <c r="H15" s="251">
        <v>36</v>
      </c>
      <c r="I15" s="251">
        <v>22</v>
      </c>
      <c r="J15" s="251">
        <v>7</v>
      </c>
      <c r="K15" s="251">
        <v>0</v>
      </c>
      <c r="L15" s="251">
        <v>0</v>
      </c>
      <c r="M15" s="251">
        <v>0</v>
      </c>
      <c r="N15" s="251">
        <v>0</v>
      </c>
      <c r="O15" s="251">
        <v>0</v>
      </c>
      <c r="P15" s="279">
        <f t="shared" si="0"/>
        <v>251</v>
      </c>
      <c r="Q15" s="234" t="s">
        <v>300</v>
      </c>
      <c r="BH15" s="11"/>
      <c r="BI15" s="11"/>
      <c r="BJ15" s="11"/>
      <c r="BK15" s="11"/>
    </row>
    <row r="16" spans="1:63" s="17" customFormat="1" ht="18.95" customHeight="1" thickBot="1" x14ac:dyDescent="0.3">
      <c r="A16" s="82" t="s">
        <v>360</v>
      </c>
      <c r="B16" s="277">
        <v>15</v>
      </c>
      <c r="C16" s="277">
        <v>30</v>
      </c>
      <c r="D16" s="277">
        <v>20</v>
      </c>
      <c r="E16" s="277">
        <v>7</v>
      </c>
      <c r="F16" s="277">
        <v>0</v>
      </c>
      <c r="G16" s="277">
        <v>0</v>
      </c>
      <c r="H16" s="277">
        <v>0</v>
      </c>
      <c r="I16" s="277">
        <v>0</v>
      </c>
      <c r="J16" s="277">
        <v>0</v>
      </c>
      <c r="K16" s="277">
        <v>0</v>
      </c>
      <c r="L16" s="277">
        <v>0</v>
      </c>
      <c r="M16" s="277">
        <v>0</v>
      </c>
      <c r="N16" s="277">
        <v>0</v>
      </c>
      <c r="O16" s="277">
        <v>0</v>
      </c>
      <c r="P16" s="276">
        <f t="shared" si="0"/>
        <v>72</v>
      </c>
      <c r="Q16" s="235" t="s">
        <v>535</v>
      </c>
      <c r="BH16" s="11"/>
      <c r="BI16" s="11"/>
      <c r="BJ16" s="11"/>
      <c r="BK16" s="11"/>
    </row>
    <row r="17" spans="1:63" s="17" customFormat="1" ht="18.95" customHeight="1" thickBot="1" x14ac:dyDescent="0.3">
      <c r="A17" s="143" t="s">
        <v>233</v>
      </c>
      <c r="B17" s="251">
        <v>18</v>
      </c>
      <c r="C17" s="251">
        <v>17</v>
      </c>
      <c r="D17" s="251">
        <v>7</v>
      </c>
      <c r="E17" s="251">
        <v>0</v>
      </c>
      <c r="F17" s="251">
        <v>0</v>
      </c>
      <c r="G17" s="251">
        <v>0</v>
      </c>
      <c r="H17" s="251">
        <v>0</v>
      </c>
      <c r="I17" s="251">
        <v>0</v>
      </c>
      <c r="J17" s="251">
        <v>0</v>
      </c>
      <c r="K17" s="251">
        <v>0</v>
      </c>
      <c r="L17" s="251">
        <v>0</v>
      </c>
      <c r="M17" s="251">
        <v>0</v>
      </c>
      <c r="N17" s="251">
        <v>0</v>
      </c>
      <c r="O17" s="251">
        <v>0</v>
      </c>
      <c r="P17" s="279">
        <f t="shared" si="0"/>
        <v>42</v>
      </c>
      <c r="Q17" s="234" t="s">
        <v>234</v>
      </c>
      <c r="BH17" s="11"/>
      <c r="BI17" s="11"/>
      <c r="BJ17" s="11"/>
      <c r="BK17" s="11"/>
    </row>
    <row r="18" spans="1:63" s="17" customFormat="1" ht="23.25" customHeight="1" thickBot="1" x14ac:dyDescent="0.3">
      <c r="A18" s="82" t="s">
        <v>361</v>
      </c>
      <c r="B18" s="98">
        <v>35</v>
      </c>
      <c r="C18" s="98">
        <v>21</v>
      </c>
      <c r="D18" s="98">
        <v>3</v>
      </c>
      <c r="E18" s="98">
        <v>0</v>
      </c>
      <c r="F18" s="98">
        <v>0</v>
      </c>
      <c r="G18" s="98">
        <v>0</v>
      </c>
      <c r="H18" s="98">
        <v>0</v>
      </c>
      <c r="I18" s="98">
        <v>0</v>
      </c>
      <c r="J18" s="98">
        <v>0</v>
      </c>
      <c r="K18" s="98">
        <v>0</v>
      </c>
      <c r="L18" s="98">
        <v>0</v>
      </c>
      <c r="M18" s="98">
        <v>0</v>
      </c>
      <c r="N18" s="98">
        <v>0</v>
      </c>
      <c r="O18" s="98">
        <v>0</v>
      </c>
      <c r="P18" s="276">
        <f t="shared" si="0"/>
        <v>59</v>
      </c>
      <c r="Q18" s="235" t="s">
        <v>534</v>
      </c>
      <c r="BH18" s="11"/>
      <c r="BI18" s="11"/>
      <c r="BJ18" s="11"/>
      <c r="BK18" s="11"/>
    </row>
    <row r="19" spans="1:63" s="17" customFormat="1" ht="18.95" customHeight="1" thickBot="1" x14ac:dyDescent="0.3">
      <c r="A19" s="143" t="s">
        <v>231</v>
      </c>
      <c r="B19" s="251">
        <v>14</v>
      </c>
      <c r="C19" s="251">
        <v>31</v>
      </c>
      <c r="D19" s="251">
        <v>22</v>
      </c>
      <c r="E19" s="251">
        <v>16</v>
      </c>
      <c r="F19" s="251">
        <v>2</v>
      </c>
      <c r="G19" s="251">
        <v>1</v>
      </c>
      <c r="H19" s="251">
        <v>0</v>
      </c>
      <c r="I19" s="251">
        <v>0</v>
      </c>
      <c r="J19" s="251">
        <v>0</v>
      </c>
      <c r="K19" s="251">
        <v>0</v>
      </c>
      <c r="L19" s="251">
        <v>0</v>
      </c>
      <c r="M19" s="251">
        <v>0</v>
      </c>
      <c r="N19" s="251">
        <v>0</v>
      </c>
      <c r="O19" s="251">
        <v>0</v>
      </c>
      <c r="P19" s="279">
        <f t="shared" si="0"/>
        <v>86</v>
      </c>
      <c r="Q19" s="234" t="s">
        <v>232</v>
      </c>
      <c r="BH19" s="11"/>
      <c r="BI19" s="11"/>
      <c r="BJ19" s="11"/>
      <c r="BK19" s="11"/>
    </row>
    <row r="20" spans="1:63" s="17" customFormat="1" ht="18.95" customHeight="1" thickBot="1" x14ac:dyDescent="0.3">
      <c r="A20" s="82" t="s">
        <v>235</v>
      </c>
      <c r="B20" s="98"/>
      <c r="C20" s="98">
        <v>12</v>
      </c>
      <c r="D20" s="98">
        <v>26</v>
      </c>
      <c r="E20" s="98">
        <v>22</v>
      </c>
      <c r="F20" s="98">
        <v>2</v>
      </c>
      <c r="G20" s="98">
        <v>0</v>
      </c>
      <c r="H20" s="98">
        <v>0</v>
      </c>
      <c r="I20" s="98">
        <v>0</v>
      </c>
      <c r="J20" s="98">
        <v>0</v>
      </c>
      <c r="K20" s="98">
        <v>0</v>
      </c>
      <c r="L20" s="98">
        <v>0</v>
      </c>
      <c r="M20" s="98">
        <v>0</v>
      </c>
      <c r="N20" s="98">
        <v>0</v>
      </c>
      <c r="O20" s="98">
        <v>0</v>
      </c>
      <c r="P20" s="276">
        <f t="shared" si="0"/>
        <v>62</v>
      </c>
      <c r="Q20" s="235" t="s">
        <v>533</v>
      </c>
      <c r="BH20" s="11"/>
      <c r="BI20" s="11"/>
      <c r="BJ20" s="11"/>
      <c r="BK20" s="11"/>
    </row>
    <row r="21" spans="1:63" s="17" customFormat="1" ht="23.25" customHeight="1" thickBot="1" x14ac:dyDescent="0.3">
      <c r="A21" s="143" t="s">
        <v>161</v>
      </c>
      <c r="B21" s="251">
        <v>0</v>
      </c>
      <c r="C21" s="251">
        <v>3</v>
      </c>
      <c r="D21" s="251">
        <v>7</v>
      </c>
      <c r="E21" s="251">
        <v>13</v>
      </c>
      <c r="F21" s="251">
        <v>5</v>
      </c>
      <c r="G21" s="251">
        <v>0</v>
      </c>
      <c r="H21" s="251">
        <v>0</v>
      </c>
      <c r="I21" s="251">
        <v>0</v>
      </c>
      <c r="J21" s="251">
        <v>0</v>
      </c>
      <c r="K21" s="251">
        <v>0</v>
      </c>
      <c r="L21" s="251">
        <v>0</v>
      </c>
      <c r="M21" s="251">
        <v>0</v>
      </c>
      <c r="N21" s="251">
        <v>0</v>
      </c>
      <c r="O21" s="251">
        <v>0</v>
      </c>
      <c r="P21" s="279">
        <f t="shared" si="0"/>
        <v>28</v>
      </c>
      <c r="Q21" s="234" t="s">
        <v>532</v>
      </c>
      <c r="BH21" s="11"/>
      <c r="BI21" s="11"/>
      <c r="BJ21" s="11"/>
      <c r="BK21" s="11"/>
    </row>
    <row r="22" spans="1:63" s="17" customFormat="1" ht="23.25" customHeight="1" thickBot="1" x14ac:dyDescent="0.3">
      <c r="A22" s="82" t="s">
        <v>409</v>
      </c>
      <c r="B22" s="277">
        <v>9</v>
      </c>
      <c r="C22" s="277">
        <v>16</v>
      </c>
      <c r="D22" s="277">
        <v>6</v>
      </c>
      <c r="E22" s="277">
        <v>7</v>
      </c>
      <c r="F22" s="277">
        <v>8</v>
      </c>
      <c r="G22" s="277">
        <v>0</v>
      </c>
      <c r="H22" s="277">
        <v>0</v>
      </c>
      <c r="I22" s="277">
        <v>0</v>
      </c>
      <c r="J22" s="277">
        <v>0</v>
      </c>
      <c r="K22" s="277">
        <v>0</v>
      </c>
      <c r="L22" s="277">
        <v>0</v>
      </c>
      <c r="M22" s="277">
        <v>2</v>
      </c>
      <c r="N22" s="277">
        <v>0</v>
      </c>
      <c r="O22" s="277">
        <v>0</v>
      </c>
      <c r="P22" s="276">
        <f t="shared" si="0"/>
        <v>48</v>
      </c>
      <c r="Q22" s="235" t="s">
        <v>531</v>
      </c>
      <c r="BH22" s="11"/>
      <c r="BI22" s="11"/>
      <c r="BJ22" s="11"/>
      <c r="BK22" s="11"/>
    </row>
    <row r="23" spans="1:63" s="17" customFormat="1" ht="18.95" customHeight="1" thickBot="1" x14ac:dyDescent="0.3">
      <c r="A23" s="143" t="s">
        <v>571</v>
      </c>
      <c r="B23" s="251">
        <v>44</v>
      </c>
      <c r="C23" s="251">
        <v>160</v>
      </c>
      <c r="D23" s="251">
        <v>253</v>
      </c>
      <c r="E23" s="251">
        <v>162</v>
      </c>
      <c r="F23" s="251">
        <v>134</v>
      </c>
      <c r="G23" s="251">
        <v>227</v>
      </c>
      <c r="H23" s="251">
        <v>0</v>
      </c>
      <c r="I23" s="251">
        <v>0</v>
      </c>
      <c r="J23" s="251">
        <v>0</v>
      </c>
      <c r="K23" s="251">
        <v>0</v>
      </c>
      <c r="L23" s="251">
        <v>0</v>
      </c>
      <c r="M23" s="251">
        <v>0</v>
      </c>
      <c r="N23" s="251">
        <v>0</v>
      </c>
      <c r="O23" s="251">
        <v>0</v>
      </c>
      <c r="P23" s="279">
        <f t="shared" si="0"/>
        <v>980</v>
      </c>
      <c r="Q23" s="234" t="s">
        <v>363</v>
      </c>
      <c r="BH23" s="11"/>
      <c r="BI23" s="11"/>
      <c r="BJ23" s="11"/>
      <c r="BK23" s="11"/>
    </row>
    <row r="24" spans="1:63" s="17" customFormat="1" ht="18.95" customHeight="1" thickBot="1" x14ac:dyDescent="0.3">
      <c r="A24" s="372" t="s">
        <v>684</v>
      </c>
      <c r="B24" s="277">
        <v>17</v>
      </c>
      <c r="C24" s="277">
        <v>17</v>
      </c>
      <c r="D24" s="277">
        <v>5</v>
      </c>
      <c r="E24" s="277">
        <v>0</v>
      </c>
      <c r="F24" s="277">
        <v>1</v>
      </c>
      <c r="G24" s="277">
        <v>1</v>
      </c>
      <c r="H24" s="277">
        <v>0</v>
      </c>
      <c r="I24" s="277">
        <v>0</v>
      </c>
      <c r="J24" s="277">
        <v>0</v>
      </c>
      <c r="K24" s="277">
        <v>0</v>
      </c>
      <c r="L24" s="277">
        <v>0</v>
      </c>
      <c r="M24" s="277">
        <v>0</v>
      </c>
      <c r="N24" s="277">
        <v>0</v>
      </c>
      <c r="O24" s="277">
        <v>0</v>
      </c>
      <c r="P24" s="276">
        <f t="shared" si="0"/>
        <v>41</v>
      </c>
      <c r="Q24" s="235" t="s">
        <v>682</v>
      </c>
      <c r="BH24" s="11"/>
      <c r="BI24" s="11"/>
      <c r="BJ24" s="11"/>
      <c r="BK24" s="11"/>
    </row>
    <row r="25" spans="1:63" s="17" customFormat="1" ht="18.95" customHeight="1" thickBot="1" x14ac:dyDescent="0.3">
      <c r="A25" s="374" t="s">
        <v>410</v>
      </c>
      <c r="B25" s="278">
        <v>78</v>
      </c>
      <c r="C25" s="278">
        <v>106</v>
      </c>
      <c r="D25" s="278">
        <v>70</v>
      </c>
      <c r="E25" s="278">
        <v>38</v>
      </c>
      <c r="F25" s="278">
        <v>9</v>
      </c>
      <c r="G25" s="278">
        <v>4</v>
      </c>
      <c r="H25" s="278">
        <v>6</v>
      </c>
      <c r="I25" s="278">
        <v>5</v>
      </c>
      <c r="J25" s="278">
        <v>1</v>
      </c>
      <c r="K25" s="278">
        <v>0</v>
      </c>
      <c r="L25" s="278">
        <v>1</v>
      </c>
      <c r="M25" s="278">
        <v>0</v>
      </c>
      <c r="N25" s="278">
        <v>0</v>
      </c>
      <c r="O25" s="278">
        <v>0</v>
      </c>
      <c r="P25" s="279">
        <f t="shared" si="0"/>
        <v>318</v>
      </c>
      <c r="Q25" s="236" t="s">
        <v>411</v>
      </c>
      <c r="BH25" s="11"/>
      <c r="BI25" s="11"/>
      <c r="BJ25" s="11"/>
      <c r="BK25" s="11"/>
    </row>
    <row r="26" spans="1:63" s="17" customFormat="1" ht="18.95" customHeight="1" thickBot="1" x14ac:dyDescent="0.3">
      <c r="A26" s="252" t="s">
        <v>464</v>
      </c>
      <c r="B26" s="98">
        <v>0</v>
      </c>
      <c r="C26" s="98">
        <v>49</v>
      </c>
      <c r="D26" s="98">
        <v>22</v>
      </c>
      <c r="E26" s="98">
        <v>20</v>
      </c>
      <c r="F26" s="98">
        <v>0</v>
      </c>
      <c r="G26" s="98">
        <v>0</v>
      </c>
      <c r="H26" s="98">
        <v>0</v>
      </c>
      <c r="I26" s="98">
        <v>0</v>
      </c>
      <c r="J26" s="98">
        <v>0</v>
      </c>
      <c r="K26" s="98">
        <v>0</v>
      </c>
      <c r="L26" s="98">
        <v>0</v>
      </c>
      <c r="M26" s="98">
        <v>0</v>
      </c>
      <c r="N26" s="98">
        <v>0</v>
      </c>
      <c r="O26" s="98">
        <v>0</v>
      </c>
      <c r="P26" s="276">
        <f t="shared" si="0"/>
        <v>91</v>
      </c>
      <c r="Q26" s="350" t="s">
        <v>530</v>
      </c>
      <c r="BH26" s="11"/>
      <c r="BI26" s="11"/>
      <c r="BJ26" s="11"/>
      <c r="BK26" s="11"/>
    </row>
    <row r="27" spans="1:63" s="17" customFormat="1" ht="18.95" customHeight="1" thickBot="1" x14ac:dyDescent="0.3">
      <c r="A27" s="379" t="s">
        <v>289</v>
      </c>
      <c r="B27" s="378">
        <v>9</v>
      </c>
      <c r="C27" s="251">
        <v>12</v>
      </c>
      <c r="D27" s="251">
        <v>5</v>
      </c>
      <c r="E27" s="251">
        <v>4</v>
      </c>
      <c r="F27" s="251">
        <v>0</v>
      </c>
      <c r="G27" s="251">
        <v>0</v>
      </c>
      <c r="H27" s="251">
        <v>0</v>
      </c>
      <c r="I27" s="251">
        <v>0</v>
      </c>
      <c r="J27" s="251">
        <v>0</v>
      </c>
      <c r="K27" s="251">
        <v>0</v>
      </c>
      <c r="L27" s="251">
        <v>0</v>
      </c>
      <c r="M27" s="251">
        <v>0</v>
      </c>
      <c r="N27" s="251">
        <v>0</v>
      </c>
      <c r="O27" s="251">
        <v>0</v>
      </c>
      <c r="P27" s="376">
        <f t="shared" ref="P27:P29" si="1">SUM(B27:O27)</f>
        <v>30</v>
      </c>
      <c r="Q27" s="377" t="s">
        <v>294</v>
      </c>
      <c r="BH27" s="11"/>
      <c r="BI27" s="11"/>
      <c r="BJ27" s="11"/>
      <c r="BK27" s="11"/>
    </row>
    <row r="28" spans="1:63" s="17" customFormat="1" ht="23.25" customHeight="1" thickBot="1" x14ac:dyDescent="0.3">
      <c r="A28" s="372" t="s">
        <v>465</v>
      </c>
      <c r="B28" s="277">
        <v>13</v>
      </c>
      <c r="C28" s="277">
        <v>31</v>
      </c>
      <c r="D28" s="277">
        <v>17</v>
      </c>
      <c r="E28" s="277">
        <v>9</v>
      </c>
      <c r="F28" s="277">
        <v>0</v>
      </c>
      <c r="G28" s="277">
        <v>0</v>
      </c>
      <c r="H28" s="277">
        <v>0</v>
      </c>
      <c r="I28" s="277">
        <v>0</v>
      </c>
      <c r="J28" s="277">
        <v>0</v>
      </c>
      <c r="K28" s="277">
        <v>0</v>
      </c>
      <c r="L28" s="277">
        <v>0</v>
      </c>
      <c r="M28" s="277">
        <v>0</v>
      </c>
      <c r="N28" s="277">
        <v>0</v>
      </c>
      <c r="O28" s="277">
        <v>0</v>
      </c>
      <c r="P28" s="276">
        <f t="shared" si="1"/>
        <v>70</v>
      </c>
      <c r="Q28" s="375" t="s">
        <v>538</v>
      </c>
      <c r="BH28" s="11"/>
      <c r="BI28" s="11"/>
      <c r="BJ28" s="11"/>
      <c r="BK28" s="11"/>
    </row>
    <row r="29" spans="1:63" s="17" customFormat="1" ht="18.95" customHeight="1" thickBot="1" x14ac:dyDescent="0.3">
      <c r="A29" s="374" t="s">
        <v>362</v>
      </c>
      <c r="B29" s="347">
        <v>15</v>
      </c>
      <c r="C29" s="347">
        <v>13</v>
      </c>
      <c r="D29" s="347">
        <v>17</v>
      </c>
      <c r="E29" s="347">
        <v>4</v>
      </c>
      <c r="F29" s="347">
        <v>3</v>
      </c>
      <c r="G29" s="347">
        <v>0</v>
      </c>
      <c r="H29" s="347">
        <v>2</v>
      </c>
      <c r="I29" s="347">
        <v>0</v>
      </c>
      <c r="J29" s="347">
        <v>0</v>
      </c>
      <c r="K29" s="347">
        <v>0</v>
      </c>
      <c r="L29" s="347">
        <v>0</v>
      </c>
      <c r="M29" s="347">
        <v>0</v>
      </c>
      <c r="N29" s="347">
        <v>0</v>
      </c>
      <c r="O29" s="347">
        <v>0</v>
      </c>
      <c r="P29" s="173">
        <f t="shared" si="1"/>
        <v>54</v>
      </c>
      <c r="Q29" s="236" t="s">
        <v>529</v>
      </c>
      <c r="BH29" s="11"/>
      <c r="BI29" s="11"/>
      <c r="BJ29" s="11"/>
      <c r="BK29" s="11"/>
    </row>
    <row r="30" spans="1:63" s="17" customFormat="1" ht="18.95" customHeight="1" thickBot="1" x14ac:dyDescent="0.3">
      <c r="A30" s="372" t="s">
        <v>422</v>
      </c>
      <c r="B30" s="98">
        <v>11</v>
      </c>
      <c r="C30" s="98">
        <v>36</v>
      </c>
      <c r="D30" s="98">
        <v>11</v>
      </c>
      <c r="E30" s="98">
        <v>8</v>
      </c>
      <c r="F30" s="98">
        <v>6</v>
      </c>
      <c r="G30" s="98">
        <v>6</v>
      </c>
      <c r="H30" s="98">
        <v>1</v>
      </c>
      <c r="I30" s="98">
        <v>0</v>
      </c>
      <c r="J30" s="98">
        <v>0</v>
      </c>
      <c r="K30" s="98">
        <v>0</v>
      </c>
      <c r="L30" s="98">
        <v>0</v>
      </c>
      <c r="M30" s="98">
        <v>0</v>
      </c>
      <c r="N30" s="98">
        <v>0</v>
      </c>
      <c r="O30" s="98">
        <v>0</v>
      </c>
      <c r="P30" s="276">
        <f>SUM(B30:O30)</f>
        <v>79</v>
      </c>
      <c r="Q30" s="235" t="s">
        <v>425</v>
      </c>
      <c r="BH30" s="11"/>
      <c r="BI30" s="11"/>
      <c r="BJ30" s="11"/>
      <c r="BK30" s="11"/>
    </row>
    <row r="31" spans="1:63" s="17" customFormat="1" ht="18.95" customHeight="1" thickBot="1" x14ac:dyDescent="0.3">
      <c r="A31" s="374" t="s">
        <v>423</v>
      </c>
      <c r="B31" s="278">
        <v>14</v>
      </c>
      <c r="C31" s="278">
        <v>73</v>
      </c>
      <c r="D31" s="278">
        <v>19</v>
      </c>
      <c r="E31" s="278">
        <v>0</v>
      </c>
      <c r="F31" s="278">
        <v>0</v>
      </c>
      <c r="G31" s="278">
        <v>0</v>
      </c>
      <c r="H31" s="278">
        <v>0</v>
      </c>
      <c r="I31" s="278">
        <v>0</v>
      </c>
      <c r="J31" s="278">
        <v>0</v>
      </c>
      <c r="K31" s="278">
        <v>0</v>
      </c>
      <c r="L31" s="278">
        <v>0</v>
      </c>
      <c r="M31" s="278">
        <v>0</v>
      </c>
      <c r="N31" s="278">
        <v>0</v>
      </c>
      <c r="O31" s="278">
        <v>0</v>
      </c>
      <c r="P31" s="279">
        <f t="shared" ref="P31:P33" si="2">SUM(B31:O31)</f>
        <v>106</v>
      </c>
      <c r="Q31" s="236" t="s">
        <v>463</v>
      </c>
      <c r="BH31" s="11"/>
      <c r="BI31" s="11"/>
      <c r="BJ31" s="11"/>
      <c r="BK31" s="11"/>
    </row>
    <row r="32" spans="1:63" s="17" customFormat="1" ht="18.95" customHeight="1" x14ac:dyDescent="0.25">
      <c r="A32" s="418" t="s">
        <v>424</v>
      </c>
      <c r="B32" s="352">
        <v>23</v>
      </c>
      <c r="C32" s="352">
        <v>18</v>
      </c>
      <c r="D32" s="352">
        <v>5</v>
      </c>
      <c r="E32" s="352">
        <v>3</v>
      </c>
      <c r="F32" s="352">
        <v>1</v>
      </c>
      <c r="G32" s="352">
        <v>1</v>
      </c>
      <c r="H32" s="352">
        <v>1</v>
      </c>
      <c r="I32" s="352">
        <v>0</v>
      </c>
      <c r="J32" s="352">
        <v>0</v>
      </c>
      <c r="K32" s="352">
        <v>0</v>
      </c>
      <c r="L32" s="352">
        <v>0</v>
      </c>
      <c r="M32" s="352">
        <v>0</v>
      </c>
      <c r="N32" s="352">
        <v>0</v>
      </c>
      <c r="O32" s="352">
        <v>0</v>
      </c>
      <c r="P32" s="353">
        <f t="shared" si="2"/>
        <v>52</v>
      </c>
      <c r="Q32" s="380" t="s">
        <v>426</v>
      </c>
      <c r="BH32" s="11"/>
      <c r="BI32" s="11"/>
      <c r="BJ32" s="11"/>
      <c r="BK32" s="11"/>
    </row>
    <row r="33" spans="1:63" s="17" customFormat="1" ht="18.95" customHeight="1" thickBot="1" x14ac:dyDescent="0.3">
      <c r="A33" s="417" t="s">
        <v>450</v>
      </c>
      <c r="B33" s="347">
        <v>7</v>
      </c>
      <c r="C33" s="347">
        <v>5</v>
      </c>
      <c r="D33" s="347">
        <v>2</v>
      </c>
      <c r="E33" s="347">
        <v>0</v>
      </c>
      <c r="F33" s="347">
        <v>0</v>
      </c>
      <c r="G33" s="347">
        <v>0</v>
      </c>
      <c r="H33" s="347">
        <v>0</v>
      </c>
      <c r="I33" s="347">
        <v>0</v>
      </c>
      <c r="J33" s="347">
        <v>0</v>
      </c>
      <c r="K33" s="347">
        <v>0</v>
      </c>
      <c r="L33" s="347">
        <v>0</v>
      </c>
      <c r="M33" s="347">
        <v>0</v>
      </c>
      <c r="N33" s="347">
        <v>0</v>
      </c>
      <c r="O33" s="347">
        <v>0</v>
      </c>
      <c r="P33" s="173">
        <f t="shared" si="2"/>
        <v>14</v>
      </c>
      <c r="Q33" s="419" t="s">
        <v>488</v>
      </c>
      <c r="BH33" s="11"/>
      <c r="BI33" s="11"/>
      <c r="BJ33" s="11"/>
      <c r="BK33" s="11"/>
    </row>
    <row r="34" spans="1:63" s="17" customFormat="1" ht="18.95" customHeight="1" thickBot="1" x14ac:dyDescent="0.3">
      <c r="A34" s="372" t="s">
        <v>451</v>
      </c>
      <c r="B34" s="277">
        <v>14</v>
      </c>
      <c r="C34" s="277">
        <v>40</v>
      </c>
      <c r="D34" s="277">
        <v>19</v>
      </c>
      <c r="E34" s="277">
        <v>0</v>
      </c>
      <c r="F34" s="277">
        <v>0</v>
      </c>
      <c r="G34" s="277">
        <v>0</v>
      </c>
      <c r="H34" s="277">
        <v>0</v>
      </c>
      <c r="I34" s="277">
        <v>0</v>
      </c>
      <c r="J34" s="277">
        <v>0</v>
      </c>
      <c r="K34" s="277">
        <v>0</v>
      </c>
      <c r="L34" s="277">
        <v>0</v>
      </c>
      <c r="M34" s="277">
        <v>0</v>
      </c>
      <c r="N34" s="277">
        <v>0</v>
      </c>
      <c r="O34" s="277">
        <v>0</v>
      </c>
      <c r="P34" s="276">
        <f t="shared" ref="P34:P38" si="3">SUM(B34:O34)</f>
        <v>73</v>
      </c>
      <c r="Q34" s="235" t="s">
        <v>528</v>
      </c>
      <c r="BH34" s="11"/>
      <c r="BI34" s="11"/>
      <c r="BJ34" s="11"/>
      <c r="BK34" s="11"/>
    </row>
    <row r="35" spans="1:63" ht="18.95" customHeight="1" thickBot="1" x14ac:dyDescent="0.3">
      <c r="A35" s="374" t="s">
        <v>452</v>
      </c>
      <c r="B35" s="278">
        <v>35</v>
      </c>
      <c r="C35" s="278">
        <v>74</v>
      </c>
      <c r="D35" s="278">
        <v>23</v>
      </c>
      <c r="E35" s="278">
        <v>2</v>
      </c>
      <c r="F35" s="278">
        <v>0</v>
      </c>
      <c r="G35" s="278">
        <v>0</v>
      </c>
      <c r="H35" s="278">
        <v>0</v>
      </c>
      <c r="I35" s="278">
        <v>0</v>
      </c>
      <c r="J35" s="278">
        <v>0</v>
      </c>
      <c r="K35" s="278">
        <v>0</v>
      </c>
      <c r="L35" s="278">
        <v>0</v>
      </c>
      <c r="M35" s="278">
        <v>0</v>
      </c>
      <c r="N35" s="278">
        <v>0</v>
      </c>
      <c r="O35" s="278">
        <v>0</v>
      </c>
      <c r="P35" s="279">
        <f t="shared" si="3"/>
        <v>134</v>
      </c>
      <c r="Q35" s="236" t="s">
        <v>527</v>
      </c>
      <c r="Y35" s="349" t="s">
        <v>583</v>
      </c>
    </row>
    <row r="36" spans="1:63" s="17" customFormat="1" ht="18.95" customHeight="1" thickBot="1" x14ac:dyDescent="0.3">
      <c r="A36" s="372" t="s">
        <v>572</v>
      </c>
      <c r="B36" s="277">
        <v>39</v>
      </c>
      <c r="C36" s="277">
        <v>17</v>
      </c>
      <c r="D36" s="277">
        <v>8</v>
      </c>
      <c r="E36" s="277">
        <v>0</v>
      </c>
      <c r="F36" s="277">
        <v>5</v>
      </c>
      <c r="G36" s="277">
        <v>0</v>
      </c>
      <c r="H36" s="277">
        <v>0</v>
      </c>
      <c r="I36" s="277">
        <v>0</v>
      </c>
      <c r="J36" s="277">
        <v>0</v>
      </c>
      <c r="K36" s="277">
        <v>0</v>
      </c>
      <c r="L36" s="277">
        <v>0</v>
      </c>
      <c r="M36" s="277">
        <v>0</v>
      </c>
      <c r="N36" s="277">
        <v>0</v>
      </c>
      <c r="O36" s="277">
        <v>0</v>
      </c>
      <c r="P36" s="276">
        <f t="shared" si="3"/>
        <v>69</v>
      </c>
      <c r="Q36" s="235" t="s">
        <v>455</v>
      </c>
      <c r="BH36" s="11"/>
      <c r="BI36" s="11"/>
      <c r="BJ36" s="11"/>
      <c r="BK36" s="11"/>
    </row>
    <row r="37" spans="1:63" ht="23.25" customHeight="1" thickBot="1" x14ac:dyDescent="0.3">
      <c r="A37" s="374" t="s">
        <v>453</v>
      </c>
      <c r="B37" s="278">
        <v>4</v>
      </c>
      <c r="C37" s="278">
        <v>135</v>
      </c>
      <c r="D37" s="278">
        <v>124</v>
      </c>
      <c r="E37" s="278">
        <v>68</v>
      </c>
      <c r="F37" s="278">
        <v>1</v>
      </c>
      <c r="G37" s="278">
        <v>0</v>
      </c>
      <c r="H37" s="278">
        <v>0</v>
      </c>
      <c r="I37" s="278">
        <v>0</v>
      </c>
      <c r="J37" s="278">
        <v>0</v>
      </c>
      <c r="K37" s="278">
        <v>0</v>
      </c>
      <c r="L37" s="278">
        <v>0</v>
      </c>
      <c r="M37" s="278">
        <v>0</v>
      </c>
      <c r="N37" s="278">
        <v>0</v>
      </c>
      <c r="O37" s="278">
        <v>0</v>
      </c>
      <c r="P37" s="279">
        <f t="shared" si="3"/>
        <v>332</v>
      </c>
      <c r="Q37" s="236" t="s">
        <v>454</v>
      </c>
    </row>
    <row r="38" spans="1:63" ht="18.95" customHeight="1" thickBot="1" x14ac:dyDescent="0.3">
      <c r="A38" s="372" t="s">
        <v>573</v>
      </c>
      <c r="B38" s="98">
        <v>26</v>
      </c>
      <c r="C38" s="98">
        <v>18</v>
      </c>
      <c r="D38" s="98">
        <v>8</v>
      </c>
      <c r="E38" s="98">
        <v>0</v>
      </c>
      <c r="F38" s="98">
        <v>0</v>
      </c>
      <c r="G38" s="98">
        <v>0</v>
      </c>
      <c r="H38" s="98">
        <v>0</v>
      </c>
      <c r="I38" s="98">
        <v>0</v>
      </c>
      <c r="J38" s="98">
        <v>0</v>
      </c>
      <c r="K38" s="98">
        <v>0</v>
      </c>
      <c r="L38" s="98">
        <v>0</v>
      </c>
      <c r="M38" s="98">
        <v>0</v>
      </c>
      <c r="N38" s="98">
        <v>0</v>
      </c>
      <c r="O38" s="98">
        <v>0</v>
      </c>
      <c r="P38" s="276">
        <f t="shared" si="3"/>
        <v>52</v>
      </c>
      <c r="Q38" s="235" t="s">
        <v>568</v>
      </c>
    </row>
    <row r="39" spans="1:63" ht="23.25" customHeight="1" thickBot="1" x14ac:dyDescent="0.3">
      <c r="A39" s="374" t="s">
        <v>574</v>
      </c>
      <c r="B39" s="251">
        <v>28</v>
      </c>
      <c r="C39" s="251">
        <v>1</v>
      </c>
      <c r="D39" s="251">
        <v>0</v>
      </c>
      <c r="E39" s="251">
        <v>0</v>
      </c>
      <c r="F39" s="251">
        <v>0</v>
      </c>
      <c r="G39" s="251">
        <v>0</v>
      </c>
      <c r="H39" s="251">
        <v>0</v>
      </c>
      <c r="I39" s="251">
        <v>0</v>
      </c>
      <c r="J39" s="251">
        <v>0</v>
      </c>
      <c r="K39" s="251">
        <v>0</v>
      </c>
      <c r="L39" s="251">
        <v>0</v>
      </c>
      <c r="M39" s="251">
        <v>0</v>
      </c>
      <c r="N39" s="251">
        <v>0</v>
      </c>
      <c r="O39" s="251">
        <v>0</v>
      </c>
      <c r="P39" s="279">
        <f t="shared" ref="P39" si="4">SUM(B39:O39)</f>
        <v>29</v>
      </c>
      <c r="Q39" s="236" t="s">
        <v>567</v>
      </c>
    </row>
    <row r="40" spans="1:63" ht="23.25" customHeight="1" thickBot="1" x14ac:dyDescent="0.3">
      <c r="A40" s="372" t="s">
        <v>575</v>
      </c>
      <c r="B40" s="98">
        <v>19</v>
      </c>
      <c r="C40" s="98">
        <v>32</v>
      </c>
      <c r="D40" s="98">
        <v>24</v>
      </c>
      <c r="E40" s="98">
        <v>17</v>
      </c>
      <c r="F40" s="98">
        <v>5</v>
      </c>
      <c r="G40" s="98">
        <v>0</v>
      </c>
      <c r="H40" s="98">
        <v>0</v>
      </c>
      <c r="I40" s="98">
        <v>0</v>
      </c>
      <c r="J40" s="98">
        <v>0</v>
      </c>
      <c r="K40" s="98">
        <v>0</v>
      </c>
      <c r="L40" s="98">
        <v>0</v>
      </c>
      <c r="M40" s="98">
        <v>0</v>
      </c>
      <c r="N40" s="98">
        <v>0</v>
      </c>
      <c r="O40" s="98">
        <v>0</v>
      </c>
      <c r="P40" s="276">
        <f t="shared" ref="P40:P44" si="5">SUM(B40:O40)</f>
        <v>97</v>
      </c>
      <c r="Q40" s="235" t="s">
        <v>566</v>
      </c>
    </row>
    <row r="41" spans="1:63" ht="18.95" customHeight="1" thickBot="1" x14ac:dyDescent="0.3">
      <c r="A41" s="381" t="s">
        <v>635</v>
      </c>
      <c r="B41" s="251">
        <v>4</v>
      </c>
      <c r="C41" s="251">
        <v>9</v>
      </c>
      <c r="D41" s="251">
        <v>14</v>
      </c>
      <c r="E41" s="251">
        <v>2</v>
      </c>
      <c r="F41" s="251">
        <v>0</v>
      </c>
      <c r="G41" s="251">
        <v>0</v>
      </c>
      <c r="H41" s="251">
        <v>0</v>
      </c>
      <c r="I41" s="251">
        <v>0</v>
      </c>
      <c r="J41" s="251">
        <v>0</v>
      </c>
      <c r="K41" s="251">
        <v>0</v>
      </c>
      <c r="L41" s="251">
        <v>0</v>
      </c>
      <c r="M41" s="251">
        <v>0</v>
      </c>
      <c r="N41" s="251">
        <v>0</v>
      </c>
      <c r="O41" s="251">
        <v>0</v>
      </c>
      <c r="P41" s="279">
        <f t="shared" si="5"/>
        <v>29</v>
      </c>
      <c r="Q41" s="371" t="s">
        <v>636</v>
      </c>
    </row>
    <row r="42" spans="1:63" ht="18.95" customHeight="1" thickBot="1" x14ac:dyDescent="0.3">
      <c r="A42" s="372" t="s">
        <v>683</v>
      </c>
      <c r="B42" s="98">
        <v>0</v>
      </c>
      <c r="C42" s="98">
        <v>48</v>
      </c>
      <c r="D42" s="98">
        <v>18</v>
      </c>
      <c r="E42" s="98">
        <v>0</v>
      </c>
      <c r="F42" s="98">
        <v>0</v>
      </c>
      <c r="G42" s="98">
        <v>0</v>
      </c>
      <c r="H42" s="98">
        <v>0</v>
      </c>
      <c r="I42" s="98">
        <v>0</v>
      </c>
      <c r="J42" s="98">
        <v>0</v>
      </c>
      <c r="K42" s="98">
        <v>0</v>
      </c>
      <c r="L42" s="98">
        <v>0</v>
      </c>
      <c r="M42" s="98">
        <v>0</v>
      </c>
      <c r="N42" s="98">
        <v>0</v>
      </c>
      <c r="O42" s="98">
        <v>0</v>
      </c>
      <c r="P42" s="276">
        <f t="shared" si="5"/>
        <v>66</v>
      </c>
      <c r="Q42" s="235" t="s">
        <v>624</v>
      </c>
    </row>
    <row r="43" spans="1:63" ht="23.25" customHeight="1" thickBot="1" x14ac:dyDescent="0.3">
      <c r="A43" s="381" t="s">
        <v>634</v>
      </c>
      <c r="B43" s="251">
        <v>7</v>
      </c>
      <c r="C43" s="251">
        <v>10</v>
      </c>
      <c r="D43" s="251">
        <v>4</v>
      </c>
      <c r="E43" s="251">
        <v>0</v>
      </c>
      <c r="F43" s="251">
        <v>0</v>
      </c>
      <c r="G43" s="251">
        <v>0</v>
      </c>
      <c r="H43" s="251">
        <v>0</v>
      </c>
      <c r="I43" s="251">
        <v>0</v>
      </c>
      <c r="J43" s="251">
        <v>0</v>
      </c>
      <c r="K43" s="251">
        <v>0</v>
      </c>
      <c r="L43" s="251">
        <v>0</v>
      </c>
      <c r="M43" s="251">
        <v>0</v>
      </c>
      <c r="N43" s="251">
        <v>0</v>
      </c>
      <c r="O43" s="251">
        <v>0</v>
      </c>
      <c r="P43" s="279">
        <f t="shared" si="5"/>
        <v>21</v>
      </c>
      <c r="Q43" s="371" t="s">
        <v>638</v>
      </c>
    </row>
    <row r="44" spans="1:63" ht="23.25" customHeight="1" x14ac:dyDescent="0.25">
      <c r="A44" s="147" t="s">
        <v>633</v>
      </c>
      <c r="B44" s="132">
        <v>9</v>
      </c>
      <c r="C44" s="132">
        <v>7</v>
      </c>
      <c r="D44" s="132">
        <v>1</v>
      </c>
      <c r="E44" s="132">
        <v>1</v>
      </c>
      <c r="F44" s="132">
        <v>0</v>
      </c>
      <c r="G44" s="132">
        <v>2</v>
      </c>
      <c r="H44" s="132">
        <v>0</v>
      </c>
      <c r="I44" s="132">
        <v>1</v>
      </c>
      <c r="J44" s="132">
        <v>0</v>
      </c>
      <c r="K44" s="132">
        <v>0</v>
      </c>
      <c r="L44" s="132">
        <v>0</v>
      </c>
      <c r="M44" s="132">
        <v>0</v>
      </c>
      <c r="N44" s="132">
        <v>0</v>
      </c>
      <c r="O44" s="132">
        <v>0</v>
      </c>
      <c r="P44" s="280">
        <f t="shared" si="5"/>
        <v>21</v>
      </c>
      <c r="Q44" s="350" t="s">
        <v>639</v>
      </c>
    </row>
    <row r="45" spans="1:63" ht="18.95" customHeight="1" x14ac:dyDescent="0.25">
      <c r="A45" s="420" t="s">
        <v>33</v>
      </c>
      <c r="B45" s="125">
        <f t="shared" ref="B45:P45" si="6">SUM(B7:B44)</f>
        <v>775</v>
      </c>
      <c r="C45" s="125">
        <f t="shared" si="6"/>
        <v>2114</v>
      </c>
      <c r="D45" s="125">
        <f t="shared" si="6"/>
        <v>2451</v>
      </c>
      <c r="E45" s="125">
        <f t="shared" si="6"/>
        <v>1861</v>
      </c>
      <c r="F45" s="125">
        <f t="shared" si="6"/>
        <v>1449</v>
      </c>
      <c r="G45" s="125">
        <f t="shared" si="6"/>
        <v>1227</v>
      </c>
      <c r="H45" s="125">
        <f t="shared" si="6"/>
        <v>955</v>
      </c>
      <c r="I45" s="125">
        <f t="shared" si="6"/>
        <v>774</v>
      </c>
      <c r="J45" s="125">
        <f t="shared" si="6"/>
        <v>574</v>
      </c>
      <c r="K45" s="125">
        <f t="shared" si="6"/>
        <v>561</v>
      </c>
      <c r="L45" s="125">
        <f t="shared" si="6"/>
        <v>419</v>
      </c>
      <c r="M45" s="125">
        <f t="shared" si="6"/>
        <v>382</v>
      </c>
      <c r="N45" s="125">
        <f t="shared" si="6"/>
        <v>253</v>
      </c>
      <c r="O45" s="125">
        <f t="shared" si="6"/>
        <v>554</v>
      </c>
      <c r="P45" s="125">
        <f t="shared" si="6"/>
        <v>14349</v>
      </c>
      <c r="Q45" s="421" t="s">
        <v>10</v>
      </c>
    </row>
    <row r="46" spans="1:63" ht="12.75" customHeight="1" x14ac:dyDescent="0.25">
      <c r="A46" s="356" t="s">
        <v>590</v>
      </c>
      <c r="B46" s="27"/>
      <c r="C46" s="232"/>
      <c r="D46" s="232"/>
      <c r="E46" s="232"/>
      <c r="F46" s="232"/>
      <c r="G46" s="232"/>
      <c r="H46" s="232"/>
      <c r="I46" s="232"/>
      <c r="J46" s="232"/>
      <c r="K46" s="232"/>
      <c r="L46" s="232"/>
      <c r="M46" s="232"/>
      <c r="N46" s="17"/>
      <c r="O46" s="501" t="s">
        <v>591</v>
      </c>
      <c r="P46" s="501"/>
      <c r="Q46" s="501"/>
    </row>
    <row r="47" spans="1:63" ht="12.75" customHeight="1" x14ac:dyDescent="0.25">
      <c r="A47" s="355" t="s">
        <v>592</v>
      </c>
      <c r="N47" s="500" t="s">
        <v>593</v>
      </c>
      <c r="O47" s="500"/>
      <c r="P47" s="500"/>
      <c r="Q47" s="500"/>
    </row>
  </sheetData>
  <sortState xmlns:xlrd2="http://schemas.microsoft.com/office/spreadsheetml/2017/richdata2" ref="A2:BK33">
    <sortCondition descending="1" ref="P2:P33"/>
  </sortState>
  <mergeCells count="7">
    <mergeCell ref="N47:Q47"/>
    <mergeCell ref="O46:Q46"/>
    <mergeCell ref="B5:J5"/>
    <mergeCell ref="A1:Q1"/>
    <mergeCell ref="A2:Q2"/>
    <mergeCell ref="A3:Q3"/>
    <mergeCell ref="A4:Q4"/>
  </mergeCells>
  <printOptions horizontalCentered="1" verticalCentered="1"/>
  <pageMargins left="0" right="0" top="0.55118110236220474" bottom="0" header="0" footer="0"/>
  <pageSetup paperSize="9" scale="82" orientation="landscape" r:id="rId1"/>
  <headerFooter alignWithMargins="0"/>
  <rowBreaks count="1" manualBreakCount="1">
    <brk id="32" max="16" man="1"/>
  </rowBreaks>
  <colBreaks count="1" manualBreakCount="1">
    <brk id="46" max="104857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K41"/>
  <sheetViews>
    <sheetView rightToLeft="1" view="pageBreakPreview" zoomScaleNormal="100" zoomScaleSheetLayoutView="100" workbookViewId="0">
      <selection activeCell="O11" sqref="O11"/>
    </sheetView>
  </sheetViews>
  <sheetFormatPr defaultColWidth="9.140625" defaultRowHeight="20.100000000000001" customHeight="1" x14ac:dyDescent="0.25"/>
  <cols>
    <col min="1" max="1" width="27.140625" style="11" customWidth="1"/>
    <col min="2" max="2" width="8.5703125" style="12" customWidth="1"/>
    <col min="3" max="10" width="8.5703125" style="11" customWidth="1"/>
    <col min="11" max="11" width="27.85546875" style="11" customWidth="1"/>
    <col min="12" max="13" width="6.7109375" style="11" customWidth="1"/>
    <col min="14" max="14" width="3.5703125" style="11" customWidth="1"/>
    <col min="15" max="15" width="10.42578125" style="11" customWidth="1"/>
    <col min="16" max="16" width="9.85546875" style="11" bestFit="1" customWidth="1"/>
    <col min="17" max="17" width="25.7109375" style="11" customWidth="1"/>
    <col min="18" max="63" width="9.140625" style="17"/>
    <col min="64" max="16384" width="9.140625" style="11"/>
  </cols>
  <sheetData>
    <row r="1" spans="1:63" s="9" customFormat="1" ht="18" x14ac:dyDescent="0.25">
      <c r="A1" s="441" t="s">
        <v>290</v>
      </c>
      <c r="B1" s="441"/>
      <c r="C1" s="441"/>
      <c r="D1" s="441"/>
      <c r="E1" s="441"/>
      <c r="F1" s="441"/>
      <c r="G1" s="441"/>
      <c r="H1" s="441"/>
      <c r="I1" s="441"/>
      <c r="J1" s="441"/>
      <c r="K1" s="441"/>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x14ac:dyDescent="0.25">
      <c r="A2" s="490">
        <v>2022</v>
      </c>
      <c r="B2" s="490"/>
      <c r="C2" s="490"/>
      <c r="D2" s="490"/>
      <c r="E2" s="490"/>
      <c r="F2" s="490"/>
      <c r="G2" s="490"/>
      <c r="H2" s="490"/>
      <c r="I2" s="490"/>
      <c r="J2" s="490"/>
      <c r="K2" s="490"/>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36" customHeight="1" x14ac:dyDescent="0.25">
      <c r="A3" s="442" t="s">
        <v>665</v>
      </c>
      <c r="B3" s="443"/>
      <c r="C3" s="443"/>
      <c r="D3" s="443"/>
      <c r="E3" s="443"/>
      <c r="F3" s="443"/>
      <c r="G3" s="443"/>
      <c r="H3" s="443"/>
      <c r="I3" s="443"/>
      <c r="J3" s="443"/>
      <c r="K3" s="443"/>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x14ac:dyDescent="0.25">
      <c r="A4" s="443">
        <v>2022</v>
      </c>
      <c r="B4" s="443"/>
      <c r="C4" s="443"/>
      <c r="D4" s="443"/>
      <c r="E4" s="443"/>
      <c r="F4" s="443"/>
      <c r="G4" s="443"/>
      <c r="H4" s="443"/>
      <c r="I4" s="443"/>
      <c r="J4" s="443"/>
      <c r="K4" s="443"/>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x14ac:dyDescent="0.25">
      <c r="A5" s="169" t="s">
        <v>368</v>
      </c>
      <c r="B5" s="491"/>
      <c r="C5" s="491"/>
      <c r="D5" s="491"/>
      <c r="E5" s="491"/>
      <c r="F5" s="491"/>
      <c r="G5" s="491"/>
      <c r="H5" s="491"/>
      <c r="I5" s="491"/>
      <c r="J5" s="491"/>
      <c r="K5" s="96" t="s">
        <v>415</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1" customHeight="1" x14ac:dyDescent="0.25">
      <c r="A6" s="492" t="s">
        <v>79</v>
      </c>
      <c r="B6" s="446" t="s">
        <v>203</v>
      </c>
      <c r="C6" s="446"/>
      <c r="D6" s="446"/>
      <c r="E6" s="446"/>
      <c r="F6" s="446"/>
      <c r="G6" s="446"/>
      <c r="H6" s="446"/>
      <c r="I6" s="446"/>
      <c r="J6" s="446"/>
      <c r="K6" s="497" t="s">
        <v>515</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1" customHeight="1" x14ac:dyDescent="0.25">
      <c r="A7" s="493"/>
      <c r="B7" s="471" t="s">
        <v>462</v>
      </c>
      <c r="C7" s="495"/>
      <c r="D7" s="496"/>
      <c r="E7" s="471" t="s">
        <v>468</v>
      </c>
      <c r="F7" s="495"/>
      <c r="G7" s="496"/>
      <c r="H7" s="487" t="s">
        <v>469</v>
      </c>
      <c r="I7" s="488"/>
      <c r="J7" s="489"/>
      <c r="K7" s="498"/>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144" customFormat="1" ht="24.75" customHeight="1" x14ac:dyDescent="0.2">
      <c r="A8" s="494"/>
      <c r="B8" s="272" t="s">
        <v>514</v>
      </c>
      <c r="C8" s="272" t="s">
        <v>513</v>
      </c>
      <c r="D8" s="272" t="s">
        <v>512</v>
      </c>
      <c r="E8" s="272" t="s">
        <v>514</v>
      </c>
      <c r="F8" s="272" t="s">
        <v>513</v>
      </c>
      <c r="G8" s="272" t="s">
        <v>512</v>
      </c>
      <c r="H8" s="272" t="s">
        <v>514</v>
      </c>
      <c r="I8" s="272" t="s">
        <v>513</v>
      </c>
      <c r="J8" s="272" t="s">
        <v>512</v>
      </c>
      <c r="K8" s="499"/>
      <c r="M8" s="145"/>
      <c r="N8" s="146"/>
      <c r="O8" s="145"/>
    </row>
    <row r="9" spans="1:63" s="30" customFormat="1" ht="21.95" customHeight="1" thickBot="1" x14ac:dyDescent="0.3">
      <c r="A9" s="311" t="s">
        <v>472</v>
      </c>
      <c r="B9" s="97">
        <v>259</v>
      </c>
      <c r="C9" s="97">
        <v>95</v>
      </c>
      <c r="D9" s="50">
        <f t="shared" ref="D9:D22" si="0">B9+C9</f>
        <v>354</v>
      </c>
      <c r="E9" s="97">
        <v>267</v>
      </c>
      <c r="F9" s="97">
        <v>154</v>
      </c>
      <c r="G9" s="50">
        <f>E9+F9</f>
        <v>421</v>
      </c>
      <c r="H9" s="50">
        <f t="shared" ref="H9:H22" si="1">B9+E9</f>
        <v>526</v>
      </c>
      <c r="I9" s="50">
        <f t="shared" ref="I9:I22" si="2">C9+F9</f>
        <v>249</v>
      </c>
      <c r="J9" s="50">
        <f>H9+I9</f>
        <v>775</v>
      </c>
      <c r="K9" s="308" t="s">
        <v>472</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63" s="27" customFormat="1" ht="21.95" customHeight="1" thickBot="1" x14ac:dyDescent="0.3">
      <c r="A10" s="312" t="s">
        <v>81</v>
      </c>
      <c r="B10" s="98">
        <v>718</v>
      </c>
      <c r="C10" s="98">
        <v>341</v>
      </c>
      <c r="D10" s="152">
        <f t="shared" si="0"/>
        <v>1059</v>
      </c>
      <c r="E10" s="98">
        <v>663</v>
      </c>
      <c r="F10" s="98">
        <v>392</v>
      </c>
      <c r="G10" s="152">
        <f t="shared" ref="G10:G22" si="3">E10+F10</f>
        <v>1055</v>
      </c>
      <c r="H10" s="276">
        <f t="shared" si="1"/>
        <v>1381</v>
      </c>
      <c r="I10" s="276">
        <f t="shared" si="2"/>
        <v>733</v>
      </c>
      <c r="J10" s="152">
        <f t="shared" ref="J10:J22" si="4">H10+I10</f>
        <v>2114</v>
      </c>
      <c r="K10" s="309" t="s">
        <v>81</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63" s="30" customFormat="1" ht="21.95" customHeight="1" thickBot="1" x14ac:dyDescent="0.3">
      <c r="A11" s="311" t="s">
        <v>83</v>
      </c>
      <c r="B11" s="97">
        <v>789</v>
      </c>
      <c r="C11" s="97">
        <v>398</v>
      </c>
      <c r="D11" s="50">
        <f t="shared" si="0"/>
        <v>1187</v>
      </c>
      <c r="E11" s="97">
        <v>814</v>
      </c>
      <c r="F11" s="97">
        <v>450</v>
      </c>
      <c r="G11" s="50">
        <f t="shared" si="3"/>
        <v>1264</v>
      </c>
      <c r="H11" s="50">
        <f t="shared" si="1"/>
        <v>1603</v>
      </c>
      <c r="I11" s="50">
        <f t="shared" si="2"/>
        <v>848</v>
      </c>
      <c r="J11" s="50">
        <f t="shared" si="4"/>
        <v>2451</v>
      </c>
      <c r="K11" s="308" t="s">
        <v>83</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63" s="27" customFormat="1" ht="21.95" customHeight="1" thickBot="1" x14ac:dyDescent="0.3">
      <c r="A12" s="312" t="s">
        <v>84</v>
      </c>
      <c r="B12" s="98">
        <v>642</v>
      </c>
      <c r="C12" s="98">
        <v>337</v>
      </c>
      <c r="D12" s="152">
        <f t="shared" si="0"/>
        <v>979</v>
      </c>
      <c r="E12" s="98">
        <v>545</v>
      </c>
      <c r="F12" s="98">
        <v>337</v>
      </c>
      <c r="G12" s="152">
        <f t="shared" si="3"/>
        <v>882</v>
      </c>
      <c r="H12" s="276">
        <f t="shared" si="1"/>
        <v>1187</v>
      </c>
      <c r="I12" s="276">
        <f t="shared" si="2"/>
        <v>674</v>
      </c>
      <c r="J12" s="152">
        <f t="shared" si="4"/>
        <v>1861</v>
      </c>
      <c r="K12" s="309" t="s">
        <v>84</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63" s="30" customFormat="1" ht="21.95" customHeight="1" thickBot="1" x14ac:dyDescent="0.3">
      <c r="A13" s="311" t="s">
        <v>85</v>
      </c>
      <c r="B13" s="97">
        <v>492</v>
      </c>
      <c r="C13" s="97">
        <v>273</v>
      </c>
      <c r="D13" s="50">
        <f t="shared" si="0"/>
        <v>765</v>
      </c>
      <c r="E13" s="97">
        <v>428</v>
      </c>
      <c r="F13" s="97">
        <v>256</v>
      </c>
      <c r="G13" s="50">
        <f t="shared" si="3"/>
        <v>684</v>
      </c>
      <c r="H13" s="50">
        <f t="shared" si="1"/>
        <v>920</v>
      </c>
      <c r="I13" s="50">
        <f t="shared" si="2"/>
        <v>529</v>
      </c>
      <c r="J13" s="50">
        <f t="shared" si="4"/>
        <v>1449</v>
      </c>
      <c r="K13" s="308" t="s">
        <v>85</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63" s="27" customFormat="1" ht="21.95" customHeight="1" thickBot="1" x14ac:dyDescent="0.3">
      <c r="A14" s="312" t="s">
        <v>86</v>
      </c>
      <c r="B14" s="98">
        <v>537</v>
      </c>
      <c r="C14" s="98">
        <v>228</v>
      </c>
      <c r="D14" s="152">
        <f t="shared" si="0"/>
        <v>765</v>
      </c>
      <c r="E14" s="98">
        <v>295</v>
      </c>
      <c r="F14" s="98">
        <v>167</v>
      </c>
      <c r="G14" s="152">
        <f t="shared" si="3"/>
        <v>462</v>
      </c>
      <c r="H14" s="276">
        <f t="shared" si="1"/>
        <v>832</v>
      </c>
      <c r="I14" s="276">
        <f t="shared" si="2"/>
        <v>395</v>
      </c>
      <c r="J14" s="152">
        <f t="shared" si="4"/>
        <v>1227</v>
      </c>
      <c r="K14" s="309" t="s">
        <v>86</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63" s="30" customFormat="1" ht="21.95" customHeight="1" thickBot="1" x14ac:dyDescent="0.3">
      <c r="A15" s="311" t="s">
        <v>87</v>
      </c>
      <c r="B15" s="97">
        <v>337</v>
      </c>
      <c r="C15" s="97">
        <v>184</v>
      </c>
      <c r="D15" s="50">
        <f t="shared" si="0"/>
        <v>521</v>
      </c>
      <c r="E15" s="97">
        <v>291</v>
      </c>
      <c r="F15" s="97">
        <v>143</v>
      </c>
      <c r="G15" s="50">
        <f t="shared" si="3"/>
        <v>434</v>
      </c>
      <c r="H15" s="50">
        <f t="shared" si="1"/>
        <v>628</v>
      </c>
      <c r="I15" s="50">
        <f t="shared" si="2"/>
        <v>327</v>
      </c>
      <c r="J15" s="50">
        <f t="shared" si="4"/>
        <v>955</v>
      </c>
      <c r="K15" s="308" t="s">
        <v>87</v>
      </c>
      <c r="L15" s="28"/>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row>
    <row r="16" spans="1:63" s="27" customFormat="1" ht="21.95" customHeight="1" thickBot="1" x14ac:dyDescent="0.3">
      <c r="A16" s="312" t="s">
        <v>88</v>
      </c>
      <c r="B16" s="98">
        <v>260</v>
      </c>
      <c r="C16" s="98">
        <v>161</v>
      </c>
      <c r="D16" s="152">
        <f t="shared" si="0"/>
        <v>421</v>
      </c>
      <c r="E16" s="98">
        <v>243</v>
      </c>
      <c r="F16" s="98">
        <v>110</v>
      </c>
      <c r="G16" s="152">
        <f t="shared" si="3"/>
        <v>353</v>
      </c>
      <c r="H16" s="276">
        <f t="shared" si="1"/>
        <v>503</v>
      </c>
      <c r="I16" s="276">
        <f t="shared" si="2"/>
        <v>271</v>
      </c>
      <c r="J16" s="152">
        <f t="shared" si="4"/>
        <v>774</v>
      </c>
      <c r="K16" s="309" t="s">
        <v>88</v>
      </c>
      <c r="L16" s="25"/>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row>
    <row r="17" spans="1:63" s="30" customFormat="1" ht="21.95" customHeight="1" thickBot="1" x14ac:dyDescent="0.3">
      <c r="A17" s="311" t="s">
        <v>89</v>
      </c>
      <c r="B17" s="97">
        <v>204</v>
      </c>
      <c r="C17" s="97">
        <v>127</v>
      </c>
      <c r="D17" s="50">
        <f t="shared" si="0"/>
        <v>331</v>
      </c>
      <c r="E17" s="97">
        <v>180</v>
      </c>
      <c r="F17" s="97">
        <v>63</v>
      </c>
      <c r="G17" s="50">
        <f t="shared" si="3"/>
        <v>243</v>
      </c>
      <c r="H17" s="50">
        <f t="shared" si="1"/>
        <v>384</v>
      </c>
      <c r="I17" s="50">
        <f t="shared" si="2"/>
        <v>190</v>
      </c>
      <c r="J17" s="50">
        <f t="shared" si="4"/>
        <v>574</v>
      </c>
      <c r="K17" s="308" t="s">
        <v>89</v>
      </c>
      <c r="L17" s="28"/>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row>
    <row r="18" spans="1:63" s="27" customFormat="1" ht="21.95" customHeight="1" thickBot="1" x14ac:dyDescent="0.3">
      <c r="A18" s="312" t="s">
        <v>90</v>
      </c>
      <c r="B18" s="98">
        <v>201</v>
      </c>
      <c r="C18" s="98">
        <v>133</v>
      </c>
      <c r="D18" s="152">
        <f t="shared" si="0"/>
        <v>334</v>
      </c>
      <c r="E18" s="98">
        <v>152</v>
      </c>
      <c r="F18" s="98">
        <v>75</v>
      </c>
      <c r="G18" s="152">
        <f t="shared" si="3"/>
        <v>227</v>
      </c>
      <c r="H18" s="276">
        <f t="shared" si="1"/>
        <v>353</v>
      </c>
      <c r="I18" s="276">
        <f t="shared" si="2"/>
        <v>208</v>
      </c>
      <c r="J18" s="152">
        <f t="shared" si="4"/>
        <v>561</v>
      </c>
      <c r="K18" s="309" t="s">
        <v>90</v>
      </c>
      <c r="L18" s="25"/>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row>
    <row r="19" spans="1:63" s="30" customFormat="1" ht="21.95" customHeight="1" thickBot="1" x14ac:dyDescent="0.3">
      <c r="A19" s="311" t="s">
        <v>91</v>
      </c>
      <c r="B19" s="97">
        <v>169</v>
      </c>
      <c r="C19" s="97">
        <v>109</v>
      </c>
      <c r="D19" s="50">
        <f t="shared" si="0"/>
        <v>278</v>
      </c>
      <c r="E19" s="97">
        <v>109</v>
      </c>
      <c r="F19" s="97">
        <v>32</v>
      </c>
      <c r="G19" s="50">
        <f t="shared" si="3"/>
        <v>141</v>
      </c>
      <c r="H19" s="50">
        <f t="shared" si="1"/>
        <v>278</v>
      </c>
      <c r="I19" s="50">
        <f t="shared" si="2"/>
        <v>141</v>
      </c>
      <c r="J19" s="50">
        <f t="shared" si="4"/>
        <v>419</v>
      </c>
      <c r="K19" s="308" t="s">
        <v>91</v>
      </c>
      <c r="L19" s="28"/>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row>
    <row r="20" spans="1:63" s="27" customFormat="1" ht="21.95" customHeight="1" thickBot="1" x14ac:dyDescent="0.3">
      <c r="A20" s="312" t="s">
        <v>92</v>
      </c>
      <c r="B20" s="98">
        <v>161</v>
      </c>
      <c r="C20" s="98">
        <v>116</v>
      </c>
      <c r="D20" s="152">
        <f t="shared" si="0"/>
        <v>277</v>
      </c>
      <c r="E20" s="98">
        <v>85</v>
      </c>
      <c r="F20" s="98">
        <v>20</v>
      </c>
      <c r="G20" s="152">
        <f t="shared" si="3"/>
        <v>105</v>
      </c>
      <c r="H20" s="276">
        <f t="shared" si="1"/>
        <v>246</v>
      </c>
      <c r="I20" s="276">
        <f t="shared" si="2"/>
        <v>136</v>
      </c>
      <c r="J20" s="152">
        <f t="shared" si="4"/>
        <v>382</v>
      </c>
      <c r="K20" s="309" t="s">
        <v>92</v>
      </c>
      <c r="L20" s="25"/>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row>
    <row r="21" spans="1:63" s="30" customFormat="1" ht="21.95" customHeight="1" thickBot="1" x14ac:dyDescent="0.3">
      <c r="A21" s="311" t="s">
        <v>93</v>
      </c>
      <c r="B21" s="97">
        <v>100</v>
      </c>
      <c r="C21" s="97">
        <v>76</v>
      </c>
      <c r="D21" s="50">
        <f t="shared" si="0"/>
        <v>176</v>
      </c>
      <c r="E21" s="97">
        <v>58</v>
      </c>
      <c r="F21" s="97">
        <v>19</v>
      </c>
      <c r="G21" s="50">
        <f t="shared" si="3"/>
        <v>77</v>
      </c>
      <c r="H21" s="50">
        <f t="shared" si="1"/>
        <v>158</v>
      </c>
      <c r="I21" s="50">
        <f t="shared" si="2"/>
        <v>95</v>
      </c>
      <c r="J21" s="50">
        <f t="shared" si="4"/>
        <v>253</v>
      </c>
      <c r="K21" s="308" t="s">
        <v>93</v>
      </c>
      <c r="L21" s="28"/>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row>
    <row r="22" spans="1:63" s="27" customFormat="1" ht="21.95" customHeight="1" x14ac:dyDescent="0.25">
      <c r="A22" s="313" t="s">
        <v>473</v>
      </c>
      <c r="B22" s="132">
        <v>206</v>
      </c>
      <c r="C22" s="132">
        <v>175</v>
      </c>
      <c r="D22" s="158">
        <f t="shared" si="0"/>
        <v>381</v>
      </c>
      <c r="E22" s="132">
        <v>122</v>
      </c>
      <c r="F22" s="132">
        <v>51</v>
      </c>
      <c r="G22" s="158">
        <f t="shared" si="3"/>
        <v>173</v>
      </c>
      <c r="H22" s="280">
        <f t="shared" si="1"/>
        <v>328</v>
      </c>
      <c r="I22" s="280">
        <f t="shared" si="2"/>
        <v>226</v>
      </c>
      <c r="J22" s="158">
        <f t="shared" si="4"/>
        <v>554</v>
      </c>
      <c r="K22" s="310" t="s">
        <v>473</v>
      </c>
      <c r="L22" s="25"/>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row>
    <row r="23" spans="1:63" s="30" customFormat="1" ht="21.95" customHeight="1" x14ac:dyDescent="0.25">
      <c r="A23" s="284" t="s">
        <v>33</v>
      </c>
      <c r="B23" s="125">
        <f>SUM(B9:B22)</f>
        <v>5075</v>
      </c>
      <c r="C23" s="125">
        <f>SUM(C9:C22)</f>
        <v>2753</v>
      </c>
      <c r="D23" s="125">
        <f t="shared" ref="D23:J23" si="5">SUM(D9:D22)</f>
        <v>7828</v>
      </c>
      <c r="E23" s="125">
        <f t="shared" si="5"/>
        <v>4252</v>
      </c>
      <c r="F23" s="125">
        <f t="shared" si="5"/>
        <v>2269</v>
      </c>
      <c r="G23" s="125">
        <f t="shared" si="5"/>
        <v>6521</v>
      </c>
      <c r="H23" s="125">
        <f t="shared" si="5"/>
        <v>9327</v>
      </c>
      <c r="I23" s="125">
        <f t="shared" si="5"/>
        <v>5022</v>
      </c>
      <c r="J23" s="125">
        <f t="shared" si="5"/>
        <v>14349</v>
      </c>
      <c r="K23" s="283" t="s">
        <v>10</v>
      </c>
      <c r="L23" s="28"/>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row>
    <row r="24" spans="1:63" ht="14.25" customHeight="1" x14ac:dyDescent="0.25">
      <c r="A24" s="502" t="s">
        <v>590</v>
      </c>
      <c r="B24" s="502"/>
      <c r="D24" s="10"/>
      <c r="J24" s="241"/>
      <c r="K24" s="241" t="s">
        <v>591</v>
      </c>
      <c r="BF24" s="11"/>
      <c r="BG24" s="11"/>
      <c r="BH24" s="11"/>
      <c r="BI24" s="11"/>
      <c r="BJ24" s="11"/>
      <c r="BK24" s="11"/>
    </row>
    <row r="25" spans="1:63" ht="20.100000000000001" customHeight="1" x14ac:dyDescent="0.25">
      <c r="B25" s="141"/>
      <c r="D25" s="10"/>
      <c r="J25" s="10"/>
      <c r="BF25" s="11"/>
      <c r="BG25" s="11"/>
      <c r="BH25" s="11"/>
      <c r="BI25" s="11"/>
      <c r="BJ25" s="11"/>
      <c r="BK25" s="11"/>
    </row>
    <row r="26" spans="1:63" ht="20.100000000000001" customHeight="1" x14ac:dyDescent="0.25">
      <c r="B26" s="149" t="s">
        <v>510</v>
      </c>
      <c r="C26" s="149" t="s">
        <v>511</v>
      </c>
      <c r="D26" s="150"/>
      <c r="E26" s="151"/>
      <c r="H26" s="261" t="s">
        <v>207</v>
      </c>
      <c r="I26" s="261" t="s">
        <v>208</v>
      </c>
      <c r="O26" s="134"/>
      <c r="BF26" s="11"/>
      <c r="BG26" s="11"/>
      <c r="BH26" s="11"/>
      <c r="BI26" s="11"/>
      <c r="BJ26" s="11"/>
      <c r="BK26" s="11"/>
    </row>
    <row r="27" spans="1:63" ht="20.100000000000001" customHeight="1" x14ac:dyDescent="0.25">
      <c r="A27" s="153" t="s">
        <v>291</v>
      </c>
      <c r="B27" s="141">
        <f>D9</f>
        <v>354</v>
      </c>
      <c r="C27" s="134">
        <f>G9</f>
        <v>421</v>
      </c>
      <c r="G27" s="11" t="s">
        <v>430</v>
      </c>
      <c r="H27" s="134">
        <f>H9+H10+H11</f>
        <v>3510</v>
      </c>
      <c r="I27" s="134">
        <f>I9+I10+I11</f>
        <v>1830</v>
      </c>
      <c r="BF27" s="11"/>
      <c r="BG27" s="11"/>
      <c r="BH27" s="11"/>
      <c r="BI27" s="11"/>
      <c r="BJ27" s="11"/>
      <c r="BK27" s="11"/>
    </row>
    <row r="28" spans="1:63" ht="20.100000000000001" customHeight="1" x14ac:dyDescent="0.25">
      <c r="A28" s="148" t="s">
        <v>81</v>
      </c>
      <c r="B28" s="141">
        <f>D10</f>
        <v>1059</v>
      </c>
      <c r="C28" s="134">
        <f t="shared" ref="C28:C40" si="6">G10</f>
        <v>1055</v>
      </c>
      <c r="G28" s="11" t="s">
        <v>431</v>
      </c>
      <c r="H28" s="134">
        <f>H12+H13+H14+H15</f>
        <v>3567</v>
      </c>
      <c r="I28" s="134">
        <f>I12+I13+I14+I15</f>
        <v>1925</v>
      </c>
      <c r="O28" s="134"/>
      <c r="BF28" s="11"/>
      <c r="BG28" s="11"/>
      <c r="BH28" s="11"/>
      <c r="BI28" s="11"/>
      <c r="BJ28" s="11"/>
      <c r="BK28" s="11"/>
    </row>
    <row r="29" spans="1:63" ht="20.100000000000001" customHeight="1" x14ac:dyDescent="0.25">
      <c r="A29" s="148" t="s">
        <v>83</v>
      </c>
      <c r="B29" s="141">
        <f t="shared" ref="B29:B40" si="7">D11</f>
        <v>1187</v>
      </c>
      <c r="C29" s="134">
        <f t="shared" si="6"/>
        <v>1264</v>
      </c>
      <c r="G29" s="11" t="s">
        <v>432</v>
      </c>
      <c r="H29" s="134">
        <f>SUM(H16:H22)</f>
        <v>2250</v>
      </c>
      <c r="I29" s="134">
        <f>SUM(I16:I22)</f>
        <v>1267</v>
      </c>
    </row>
    <row r="30" spans="1:63" ht="20.100000000000001" customHeight="1" x14ac:dyDescent="0.25">
      <c r="A30" s="148" t="s">
        <v>84</v>
      </c>
      <c r="B30" s="141">
        <f t="shared" si="7"/>
        <v>979</v>
      </c>
      <c r="C30" s="134">
        <f t="shared" si="6"/>
        <v>882</v>
      </c>
      <c r="H30" s="134">
        <f>SUM(H27:H29)</f>
        <v>9327</v>
      </c>
      <c r="I30" s="134">
        <f>SUM(I27:I29)</f>
        <v>5022</v>
      </c>
    </row>
    <row r="31" spans="1:63" ht="20.100000000000001" customHeight="1" x14ac:dyDescent="0.25">
      <c r="A31" s="148" t="s">
        <v>85</v>
      </c>
      <c r="B31" s="141">
        <f t="shared" si="7"/>
        <v>765</v>
      </c>
      <c r="C31" s="134">
        <f t="shared" si="6"/>
        <v>684</v>
      </c>
    </row>
    <row r="32" spans="1:63" ht="20.100000000000001" customHeight="1" x14ac:dyDescent="0.25">
      <c r="A32" s="148" t="s">
        <v>86</v>
      </c>
      <c r="B32" s="141">
        <f t="shared" si="7"/>
        <v>765</v>
      </c>
      <c r="C32" s="134">
        <f t="shared" si="6"/>
        <v>462</v>
      </c>
    </row>
    <row r="33" spans="1:3" s="11" customFormat="1" ht="20.100000000000001" customHeight="1" x14ac:dyDescent="0.25">
      <c r="A33" s="148" t="s">
        <v>87</v>
      </c>
      <c r="B33" s="141">
        <f t="shared" si="7"/>
        <v>521</v>
      </c>
      <c r="C33" s="134">
        <f t="shared" si="6"/>
        <v>434</v>
      </c>
    </row>
    <row r="34" spans="1:3" s="11" customFormat="1" ht="20.100000000000001" customHeight="1" x14ac:dyDescent="0.25">
      <c r="A34" s="148" t="s">
        <v>88</v>
      </c>
      <c r="B34" s="141">
        <f t="shared" si="7"/>
        <v>421</v>
      </c>
      <c r="C34" s="134">
        <f t="shared" si="6"/>
        <v>353</v>
      </c>
    </row>
    <row r="35" spans="1:3" s="11" customFormat="1" ht="20.100000000000001" customHeight="1" x14ac:dyDescent="0.25">
      <c r="A35" s="148" t="s">
        <v>89</v>
      </c>
      <c r="B35" s="141">
        <f t="shared" si="7"/>
        <v>331</v>
      </c>
      <c r="C35" s="134">
        <f t="shared" si="6"/>
        <v>243</v>
      </c>
    </row>
    <row r="36" spans="1:3" s="11" customFormat="1" ht="20.100000000000001" customHeight="1" x14ac:dyDescent="0.25">
      <c r="A36" s="148" t="s">
        <v>90</v>
      </c>
      <c r="B36" s="141">
        <f t="shared" si="7"/>
        <v>334</v>
      </c>
      <c r="C36" s="134">
        <f t="shared" si="6"/>
        <v>227</v>
      </c>
    </row>
    <row r="37" spans="1:3" s="11" customFormat="1" ht="20.100000000000001" customHeight="1" x14ac:dyDescent="0.25">
      <c r="A37" s="148" t="s">
        <v>91</v>
      </c>
      <c r="B37" s="141">
        <f t="shared" si="7"/>
        <v>278</v>
      </c>
      <c r="C37" s="134">
        <f t="shared" si="6"/>
        <v>141</v>
      </c>
    </row>
    <row r="38" spans="1:3" s="11" customFormat="1" ht="20.100000000000001" customHeight="1" x14ac:dyDescent="0.25">
      <c r="A38" s="148" t="s">
        <v>92</v>
      </c>
      <c r="B38" s="141">
        <f t="shared" si="7"/>
        <v>277</v>
      </c>
      <c r="C38" s="134">
        <f t="shared" si="6"/>
        <v>105</v>
      </c>
    </row>
    <row r="39" spans="1:3" s="11" customFormat="1" ht="20.100000000000001" customHeight="1" thickBot="1" x14ac:dyDescent="0.3">
      <c r="A39" s="148" t="s">
        <v>93</v>
      </c>
      <c r="B39" s="141">
        <f t="shared" si="7"/>
        <v>176</v>
      </c>
      <c r="C39" s="134">
        <f t="shared" si="6"/>
        <v>77</v>
      </c>
    </row>
    <row r="40" spans="1:3" s="11" customFormat="1" ht="20.100000000000001" customHeight="1" x14ac:dyDescent="0.25">
      <c r="A40" s="147" t="s">
        <v>295</v>
      </c>
      <c r="B40" s="141">
        <f t="shared" si="7"/>
        <v>381</v>
      </c>
      <c r="C40" s="134">
        <f t="shared" si="6"/>
        <v>173</v>
      </c>
    </row>
    <row r="41" spans="1:3" s="11" customFormat="1" ht="20.100000000000001" customHeight="1" x14ac:dyDescent="0.25">
      <c r="B41" s="141">
        <f>SUM(B27:B40)</f>
        <v>7828</v>
      </c>
      <c r="C41" s="141">
        <f>SUM(C27:C40)</f>
        <v>6521</v>
      </c>
    </row>
  </sheetData>
  <mergeCells count="12">
    <mergeCell ref="B5:J5"/>
    <mergeCell ref="A1:K1"/>
    <mergeCell ref="A2:K2"/>
    <mergeCell ref="A3:K3"/>
    <mergeCell ref="A4:K4"/>
    <mergeCell ref="A24:B24"/>
    <mergeCell ref="A6:A8"/>
    <mergeCell ref="B6:J6"/>
    <mergeCell ref="K6:K8"/>
    <mergeCell ref="B7:D7"/>
    <mergeCell ref="E7:G7"/>
    <mergeCell ref="H7:J7"/>
  </mergeCells>
  <printOptions horizontalCentered="1" verticalCentered="1"/>
  <pageMargins left="0" right="0" top="0" bottom="0" header="0" footer="0"/>
  <pageSetup paperSize="9" scale="99" orientation="landscape" r:id="rId1"/>
  <headerFooter alignWithMargins="0"/>
  <colBreaks count="2" manualBreakCount="2">
    <brk id="12" max="1048575" man="1"/>
    <brk id="50" max="104857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K23"/>
  <sheetViews>
    <sheetView rightToLeft="1" view="pageBreakPreview" zoomScaleNormal="100" zoomScaleSheetLayoutView="100" workbookViewId="0">
      <selection activeCell="A15" sqref="A15:XFD15"/>
    </sheetView>
  </sheetViews>
  <sheetFormatPr defaultColWidth="9.140625" defaultRowHeight="20.100000000000001" customHeight="1" x14ac:dyDescent="0.25"/>
  <cols>
    <col min="1" max="1" width="28.140625" style="11" customWidth="1"/>
    <col min="2" max="2" width="7.85546875" style="12" customWidth="1"/>
    <col min="3" max="10" width="7.85546875" style="11" customWidth="1"/>
    <col min="11" max="11" width="31.28515625" style="11" customWidth="1"/>
    <col min="12" max="15" width="6.7109375" style="11" customWidth="1"/>
    <col min="16" max="16" width="9.85546875" style="11" bestFit="1" customWidth="1"/>
    <col min="17" max="17" width="25.7109375" style="11" customWidth="1"/>
    <col min="18" max="63" width="9.140625" style="17"/>
    <col min="64" max="16384" width="9.140625" style="11"/>
  </cols>
  <sheetData>
    <row r="1" spans="1:63" s="9" customFormat="1" ht="18" x14ac:dyDescent="0.25">
      <c r="A1" s="441" t="s">
        <v>299</v>
      </c>
      <c r="B1" s="441"/>
      <c r="C1" s="441"/>
      <c r="D1" s="441"/>
      <c r="E1" s="441"/>
      <c r="F1" s="441"/>
      <c r="G1" s="441"/>
      <c r="H1" s="441"/>
      <c r="I1" s="441"/>
      <c r="J1" s="441"/>
      <c r="K1" s="441"/>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x14ac:dyDescent="0.25">
      <c r="A2" s="490">
        <v>2022</v>
      </c>
      <c r="B2" s="490"/>
      <c r="C2" s="490"/>
      <c r="D2" s="490"/>
      <c r="E2" s="490"/>
      <c r="F2" s="490"/>
      <c r="G2" s="490"/>
      <c r="H2" s="490"/>
      <c r="I2" s="490"/>
      <c r="J2" s="490"/>
      <c r="K2" s="490"/>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36" customHeight="1" x14ac:dyDescent="0.25">
      <c r="A3" s="442" t="s">
        <v>666</v>
      </c>
      <c r="B3" s="443"/>
      <c r="C3" s="443"/>
      <c r="D3" s="443"/>
      <c r="E3" s="443"/>
      <c r="F3" s="443"/>
      <c r="G3" s="443"/>
      <c r="H3" s="443"/>
      <c r="I3" s="443"/>
      <c r="J3" s="443"/>
      <c r="K3" s="443"/>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x14ac:dyDescent="0.25">
      <c r="A4" s="443">
        <v>2022</v>
      </c>
      <c r="B4" s="443"/>
      <c r="C4" s="443"/>
      <c r="D4" s="443"/>
      <c r="E4" s="443"/>
      <c r="F4" s="443"/>
      <c r="G4" s="443"/>
      <c r="H4" s="443"/>
      <c r="I4" s="443"/>
      <c r="J4" s="443"/>
      <c r="K4" s="443"/>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x14ac:dyDescent="0.25">
      <c r="A5" s="169" t="s">
        <v>369</v>
      </c>
      <c r="B5" s="171"/>
      <c r="C5" s="171"/>
      <c r="D5" s="171"/>
      <c r="E5" s="171"/>
      <c r="F5" s="171"/>
      <c r="G5" s="171"/>
      <c r="H5" s="171"/>
      <c r="I5" s="171"/>
      <c r="J5" s="171"/>
      <c r="K5" s="96" t="s">
        <v>370</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1" customHeight="1" x14ac:dyDescent="0.25">
      <c r="A6" s="492" t="s">
        <v>211</v>
      </c>
      <c r="B6" s="446" t="s">
        <v>203</v>
      </c>
      <c r="C6" s="446"/>
      <c r="D6" s="446"/>
      <c r="E6" s="446"/>
      <c r="F6" s="446"/>
      <c r="G6" s="446"/>
      <c r="H6" s="446"/>
      <c r="I6" s="446"/>
      <c r="J6" s="446"/>
      <c r="K6" s="497" t="s">
        <v>172</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1" customHeight="1" x14ac:dyDescent="0.25">
      <c r="A7" s="493"/>
      <c r="B7" s="471" t="s">
        <v>462</v>
      </c>
      <c r="C7" s="495"/>
      <c r="D7" s="496"/>
      <c r="E7" s="471" t="s">
        <v>468</v>
      </c>
      <c r="F7" s="495"/>
      <c r="G7" s="496"/>
      <c r="H7" s="487" t="s">
        <v>469</v>
      </c>
      <c r="I7" s="488"/>
      <c r="J7" s="489"/>
      <c r="K7" s="498"/>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5" customFormat="1" ht="26.25" customHeight="1" x14ac:dyDescent="0.2">
      <c r="A8" s="494"/>
      <c r="B8" s="272" t="s">
        <v>514</v>
      </c>
      <c r="C8" s="272" t="s">
        <v>513</v>
      </c>
      <c r="D8" s="272" t="s">
        <v>512</v>
      </c>
      <c r="E8" s="272" t="s">
        <v>514</v>
      </c>
      <c r="F8" s="272" t="s">
        <v>513</v>
      </c>
      <c r="G8" s="272" t="s">
        <v>512</v>
      </c>
      <c r="H8" s="272" t="s">
        <v>514</v>
      </c>
      <c r="I8" s="272" t="s">
        <v>513</v>
      </c>
      <c r="J8" s="272" t="s">
        <v>512</v>
      </c>
      <c r="K8" s="499"/>
    </row>
    <row r="9" spans="1:63" s="5" customFormat="1" ht="21.75" customHeight="1" thickBot="1" x14ac:dyDescent="0.25">
      <c r="A9" s="79" t="s">
        <v>335</v>
      </c>
      <c r="B9" s="97">
        <v>0</v>
      </c>
      <c r="C9" s="97">
        <v>1</v>
      </c>
      <c r="D9" s="50">
        <f t="shared" ref="D9:D22" si="0">B9+C9</f>
        <v>1</v>
      </c>
      <c r="E9" s="97">
        <v>6</v>
      </c>
      <c r="F9" s="97">
        <v>21</v>
      </c>
      <c r="G9" s="50">
        <f t="shared" ref="G9:G15" si="1">E9+F9</f>
        <v>27</v>
      </c>
      <c r="H9" s="50">
        <f t="shared" ref="H9:H22" si="2">B9+E9</f>
        <v>6</v>
      </c>
      <c r="I9" s="50">
        <f t="shared" ref="I9:I22" si="3">C9+F9</f>
        <v>22</v>
      </c>
      <c r="J9" s="50">
        <f t="shared" ref="J9:J22" si="4">D9+G9</f>
        <v>28</v>
      </c>
      <c r="K9" s="242" t="s">
        <v>243</v>
      </c>
    </row>
    <row r="10" spans="1:63" s="5" customFormat="1" ht="24" customHeight="1" thickBot="1" x14ac:dyDescent="0.25">
      <c r="A10" s="157" t="s">
        <v>474</v>
      </c>
      <c r="B10" s="156">
        <v>0</v>
      </c>
      <c r="C10" s="156">
        <v>0</v>
      </c>
      <c r="D10" s="152">
        <f t="shared" si="0"/>
        <v>0</v>
      </c>
      <c r="E10" s="156">
        <v>23</v>
      </c>
      <c r="F10" s="156">
        <v>34</v>
      </c>
      <c r="G10" s="152">
        <f t="shared" si="1"/>
        <v>57</v>
      </c>
      <c r="H10" s="152">
        <f t="shared" si="2"/>
        <v>23</v>
      </c>
      <c r="I10" s="152">
        <f t="shared" si="3"/>
        <v>34</v>
      </c>
      <c r="J10" s="152">
        <f t="shared" si="4"/>
        <v>57</v>
      </c>
      <c r="K10" s="243" t="s">
        <v>293</v>
      </c>
    </row>
    <row r="11" spans="1:63" s="5" customFormat="1" ht="23.25" thickBot="1" x14ac:dyDescent="0.25">
      <c r="A11" s="59" t="s">
        <v>475</v>
      </c>
      <c r="B11" s="99">
        <v>0</v>
      </c>
      <c r="C11" s="99">
        <v>0</v>
      </c>
      <c r="D11" s="50">
        <f t="shared" si="0"/>
        <v>0</v>
      </c>
      <c r="E11" s="99">
        <v>28</v>
      </c>
      <c r="F11" s="99">
        <v>52</v>
      </c>
      <c r="G11" s="50">
        <f t="shared" si="1"/>
        <v>80</v>
      </c>
      <c r="H11" s="51">
        <f t="shared" si="2"/>
        <v>28</v>
      </c>
      <c r="I11" s="51">
        <f t="shared" si="3"/>
        <v>52</v>
      </c>
      <c r="J11" s="51">
        <f t="shared" si="4"/>
        <v>80</v>
      </c>
      <c r="K11" s="244" t="s">
        <v>522</v>
      </c>
    </row>
    <row r="12" spans="1:63" s="5" customFormat="1" ht="23.25" thickBot="1" x14ac:dyDescent="0.25">
      <c r="A12" s="155" t="s">
        <v>476</v>
      </c>
      <c r="B12" s="156">
        <v>0</v>
      </c>
      <c r="C12" s="156">
        <v>1</v>
      </c>
      <c r="D12" s="152">
        <f t="shared" si="0"/>
        <v>1</v>
      </c>
      <c r="E12" s="156">
        <v>28</v>
      </c>
      <c r="F12" s="156">
        <v>73</v>
      </c>
      <c r="G12" s="152">
        <f t="shared" si="1"/>
        <v>101</v>
      </c>
      <c r="H12" s="152">
        <f t="shared" si="2"/>
        <v>28</v>
      </c>
      <c r="I12" s="152">
        <f t="shared" si="3"/>
        <v>74</v>
      </c>
      <c r="J12" s="152">
        <f t="shared" si="4"/>
        <v>102</v>
      </c>
      <c r="K12" s="243" t="s">
        <v>523</v>
      </c>
    </row>
    <row r="13" spans="1:63" s="5" customFormat="1" ht="21.75" customHeight="1" thickBot="1" x14ac:dyDescent="0.25">
      <c r="A13" s="51" t="s">
        <v>336</v>
      </c>
      <c r="B13" s="99">
        <v>0</v>
      </c>
      <c r="C13" s="99">
        <v>9</v>
      </c>
      <c r="D13" s="50">
        <f t="shared" si="0"/>
        <v>9</v>
      </c>
      <c r="E13" s="99">
        <v>23</v>
      </c>
      <c r="F13" s="99">
        <v>40</v>
      </c>
      <c r="G13" s="50">
        <f t="shared" si="1"/>
        <v>63</v>
      </c>
      <c r="H13" s="51">
        <f t="shared" si="2"/>
        <v>23</v>
      </c>
      <c r="I13" s="51">
        <f t="shared" si="3"/>
        <v>49</v>
      </c>
      <c r="J13" s="51">
        <f t="shared" si="4"/>
        <v>72</v>
      </c>
      <c r="K13" s="244" t="s">
        <v>241</v>
      </c>
    </row>
    <row r="14" spans="1:63" s="5" customFormat="1" ht="21.75" customHeight="1" thickBot="1" x14ac:dyDescent="0.25">
      <c r="A14" s="157" t="s">
        <v>337</v>
      </c>
      <c r="B14" s="156">
        <v>3</v>
      </c>
      <c r="C14" s="156">
        <v>23</v>
      </c>
      <c r="D14" s="152">
        <f t="shared" si="0"/>
        <v>26</v>
      </c>
      <c r="E14" s="156">
        <v>8</v>
      </c>
      <c r="F14" s="156">
        <v>8</v>
      </c>
      <c r="G14" s="152">
        <f t="shared" si="1"/>
        <v>16</v>
      </c>
      <c r="H14" s="152">
        <f t="shared" si="2"/>
        <v>11</v>
      </c>
      <c r="I14" s="152">
        <f t="shared" si="3"/>
        <v>31</v>
      </c>
      <c r="J14" s="152">
        <f t="shared" si="4"/>
        <v>42</v>
      </c>
      <c r="K14" s="243" t="s">
        <v>524</v>
      </c>
    </row>
    <row r="15" spans="1:63" s="5" customFormat="1" ht="21.75" customHeight="1" thickBot="1" x14ac:dyDescent="0.25">
      <c r="A15" s="59" t="s">
        <v>543</v>
      </c>
      <c r="B15" s="99">
        <v>1</v>
      </c>
      <c r="C15" s="99">
        <v>13</v>
      </c>
      <c r="D15" s="50">
        <f t="shared" si="0"/>
        <v>14</v>
      </c>
      <c r="E15" s="99">
        <v>59</v>
      </c>
      <c r="F15" s="99">
        <v>78</v>
      </c>
      <c r="G15" s="50">
        <f t="shared" si="1"/>
        <v>137</v>
      </c>
      <c r="H15" s="51">
        <f t="shared" si="2"/>
        <v>60</v>
      </c>
      <c r="I15" s="51">
        <f t="shared" si="3"/>
        <v>91</v>
      </c>
      <c r="J15" s="51">
        <f t="shared" si="4"/>
        <v>151</v>
      </c>
      <c r="K15" s="244" t="s">
        <v>240</v>
      </c>
    </row>
    <row r="16" spans="1:63" s="422" customFormat="1" ht="21.75" customHeight="1" thickBot="1" x14ac:dyDescent="0.25">
      <c r="A16" s="157" t="s">
        <v>477</v>
      </c>
      <c r="B16" s="156">
        <v>0</v>
      </c>
      <c r="C16" s="156">
        <v>0</v>
      </c>
      <c r="D16" s="152">
        <f t="shared" si="0"/>
        <v>0</v>
      </c>
      <c r="E16" s="156">
        <v>170</v>
      </c>
      <c r="F16" s="156">
        <v>313</v>
      </c>
      <c r="G16" s="152">
        <f t="shared" ref="G16" si="5">E16+F16</f>
        <v>483</v>
      </c>
      <c r="H16" s="152">
        <f t="shared" si="2"/>
        <v>170</v>
      </c>
      <c r="I16" s="152">
        <f t="shared" si="3"/>
        <v>313</v>
      </c>
      <c r="J16" s="152">
        <f t="shared" si="4"/>
        <v>483</v>
      </c>
      <c r="K16" s="243" t="s">
        <v>525</v>
      </c>
    </row>
    <row r="17" spans="1:11" s="5" customFormat="1" ht="21.75" customHeight="1" thickBot="1" x14ac:dyDescent="0.25">
      <c r="A17" s="59" t="s">
        <v>236</v>
      </c>
      <c r="B17" s="99">
        <v>1</v>
      </c>
      <c r="C17" s="99">
        <v>0</v>
      </c>
      <c r="D17" s="50">
        <f t="shared" si="0"/>
        <v>1</v>
      </c>
      <c r="E17" s="99">
        <v>2</v>
      </c>
      <c r="F17" s="99">
        <v>4</v>
      </c>
      <c r="G17" s="50">
        <f t="shared" ref="G17:G22" si="6">E17+F17</f>
        <v>6</v>
      </c>
      <c r="H17" s="51">
        <f t="shared" si="2"/>
        <v>3</v>
      </c>
      <c r="I17" s="51">
        <f t="shared" si="3"/>
        <v>4</v>
      </c>
      <c r="J17" s="51">
        <f t="shared" si="4"/>
        <v>7</v>
      </c>
      <c r="K17" s="244" t="s">
        <v>526</v>
      </c>
    </row>
    <row r="18" spans="1:11" s="422" customFormat="1" ht="21.75" customHeight="1" thickBot="1" x14ac:dyDescent="0.25">
      <c r="A18" s="157" t="s">
        <v>237</v>
      </c>
      <c r="B18" s="156">
        <v>2</v>
      </c>
      <c r="C18" s="156">
        <v>2</v>
      </c>
      <c r="D18" s="152">
        <f t="shared" si="0"/>
        <v>4</v>
      </c>
      <c r="E18" s="156">
        <v>23</v>
      </c>
      <c r="F18" s="156">
        <v>17</v>
      </c>
      <c r="G18" s="152">
        <f t="shared" si="6"/>
        <v>40</v>
      </c>
      <c r="H18" s="152">
        <f t="shared" si="2"/>
        <v>25</v>
      </c>
      <c r="I18" s="152">
        <f t="shared" si="3"/>
        <v>19</v>
      </c>
      <c r="J18" s="152">
        <f t="shared" si="4"/>
        <v>44</v>
      </c>
      <c r="K18" s="243" t="s">
        <v>242</v>
      </c>
    </row>
    <row r="19" spans="1:11" s="5" customFormat="1" ht="21.75" customHeight="1" thickBot="1" x14ac:dyDescent="0.25">
      <c r="A19" s="81" t="s">
        <v>238</v>
      </c>
      <c r="B19" s="99">
        <v>0</v>
      </c>
      <c r="C19" s="99">
        <v>2</v>
      </c>
      <c r="D19" s="50">
        <f t="shared" si="0"/>
        <v>2</v>
      </c>
      <c r="E19" s="99">
        <v>6</v>
      </c>
      <c r="F19" s="99">
        <v>20</v>
      </c>
      <c r="G19" s="50">
        <f t="shared" si="6"/>
        <v>26</v>
      </c>
      <c r="H19" s="51">
        <f t="shared" si="2"/>
        <v>6</v>
      </c>
      <c r="I19" s="51">
        <f t="shared" si="3"/>
        <v>22</v>
      </c>
      <c r="J19" s="51">
        <f t="shared" si="4"/>
        <v>28</v>
      </c>
      <c r="K19" s="244" t="s">
        <v>244</v>
      </c>
    </row>
    <row r="20" spans="1:11" s="422" customFormat="1" ht="21.75" customHeight="1" thickBot="1" x14ac:dyDescent="0.25">
      <c r="A20" s="155" t="s">
        <v>338</v>
      </c>
      <c r="B20" s="156">
        <v>0</v>
      </c>
      <c r="C20" s="156">
        <v>179</v>
      </c>
      <c r="D20" s="152">
        <f t="shared" si="0"/>
        <v>179</v>
      </c>
      <c r="E20" s="156">
        <v>120</v>
      </c>
      <c r="F20" s="156">
        <v>129</v>
      </c>
      <c r="G20" s="152">
        <f t="shared" si="6"/>
        <v>249</v>
      </c>
      <c r="H20" s="152">
        <f t="shared" si="2"/>
        <v>120</v>
      </c>
      <c r="I20" s="152">
        <f t="shared" si="3"/>
        <v>308</v>
      </c>
      <c r="J20" s="152">
        <f t="shared" si="4"/>
        <v>428</v>
      </c>
      <c r="K20" s="243" t="s">
        <v>173</v>
      </c>
    </row>
    <row r="21" spans="1:11" s="5" customFormat="1" ht="21.75" customHeight="1" thickBot="1" x14ac:dyDescent="0.25">
      <c r="A21" s="81" t="s">
        <v>239</v>
      </c>
      <c r="B21" s="99">
        <v>5</v>
      </c>
      <c r="C21" s="99">
        <v>75</v>
      </c>
      <c r="D21" s="50">
        <f t="shared" si="0"/>
        <v>80</v>
      </c>
      <c r="E21" s="99">
        <v>184</v>
      </c>
      <c r="F21" s="99">
        <v>208</v>
      </c>
      <c r="G21" s="50">
        <f t="shared" si="6"/>
        <v>392</v>
      </c>
      <c r="H21" s="51">
        <f t="shared" si="2"/>
        <v>189</v>
      </c>
      <c r="I21" s="51">
        <f t="shared" si="3"/>
        <v>283</v>
      </c>
      <c r="J21" s="51">
        <f t="shared" si="4"/>
        <v>472</v>
      </c>
      <c r="K21" s="244" t="s">
        <v>296</v>
      </c>
    </row>
    <row r="22" spans="1:11" s="422" customFormat="1" ht="21.75" customHeight="1" x14ac:dyDescent="0.2">
      <c r="A22" s="423" t="s">
        <v>14</v>
      </c>
      <c r="B22" s="424">
        <v>14</v>
      </c>
      <c r="C22" s="424">
        <v>35</v>
      </c>
      <c r="D22" s="158">
        <f t="shared" si="0"/>
        <v>49</v>
      </c>
      <c r="E22" s="424">
        <v>138</v>
      </c>
      <c r="F22" s="424">
        <v>107</v>
      </c>
      <c r="G22" s="158">
        <f t="shared" si="6"/>
        <v>245</v>
      </c>
      <c r="H22" s="158">
        <f t="shared" si="2"/>
        <v>152</v>
      </c>
      <c r="I22" s="158">
        <f t="shared" si="3"/>
        <v>142</v>
      </c>
      <c r="J22" s="158">
        <f t="shared" si="4"/>
        <v>294</v>
      </c>
      <c r="K22" s="306" t="s">
        <v>15</v>
      </c>
    </row>
    <row r="23" spans="1:11" s="425" customFormat="1" ht="22.5" customHeight="1" x14ac:dyDescent="0.25">
      <c r="A23" s="286" t="s">
        <v>33</v>
      </c>
      <c r="B23" s="125">
        <f t="shared" ref="B23:J23" si="7">SUM(B9:B22)</f>
        <v>26</v>
      </c>
      <c r="C23" s="125">
        <f t="shared" si="7"/>
        <v>340</v>
      </c>
      <c r="D23" s="125">
        <f t="shared" si="7"/>
        <v>366</v>
      </c>
      <c r="E23" s="125">
        <f t="shared" si="7"/>
        <v>818</v>
      </c>
      <c r="F23" s="125">
        <f t="shared" si="7"/>
        <v>1104</v>
      </c>
      <c r="G23" s="125">
        <f t="shared" si="7"/>
        <v>1922</v>
      </c>
      <c r="H23" s="125">
        <f t="shared" si="7"/>
        <v>844</v>
      </c>
      <c r="I23" s="125">
        <f t="shared" si="7"/>
        <v>1444</v>
      </c>
      <c r="J23" s="125">
        <f t="shared" si="7"/>
        <v>2288</v>
      </c>
      <c r="K23" s="283" t="s">
        <v>10</v>
      </c>
    </row>
  </sheetData>
  <mergeCells count="10">
    <mergeCell ref="A6:A8"/>
    <mergeCell ref="K6:K8"/>
    <mergeCell ref="A1:K1"/>
    <mergeCell ref="A3:K3"/>
    <mergeCell ref="A4:K4"/>
    <mergeCell ref="B6:J6"/>
    <mergeCell ref="B7:D7"/>
    <mergeCell ref="E7:G7"/>
    <mergeCell ref="H7:J7"/>
    <mergeCell ref="A2:K2"/>
  </mergeCells>
  <printOptions horizontalCentered="1" verticalCentered="1"/>
  <pageMargins left="0" right="0" top="0" bottom="0" header="0" footer="0"/>
  <pageSetup paperSize="9" orientation="landscape" r:id="rId1"/>
  <headerFooter alignWithMargins="0"/>
  <colBreaks count="2" manualBreakCount="2">
    <brk id="12" max="1048575" man="1"/>
    <brk id="50" max="1048575" man="1"/>
  </col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16434-4EE8-4344-B2C1-95A7B29745AF}">
  <dimension ref="A1:Q27"/>
  <sheetViews>
    <sheetView showGridLines="0" rightToLeft="1" tabSelected="1" view="pageBreakPreview" zoomScaleNormal="100" zoomScaleSheetLayoutView="100" workbookViewId="0">
      <selection activeCell="D20" sqref="D20"/>
    </sheetView>
  </sheetViews>
  <sheetFormatPr defaultColWidth="9.140625" defaultRowHeight="12.75" x14ac:dyDescent="0.25"/>
  <cols>
    <col min="1" max="1" width="26.7109375" style="412" customWidth="1"/>
    <col min="2" max="10" width="8.7109375" style="412" customWidth="1"/>
    <col min="11" max="11" width="26.7109375" style="405" customWidth="1"/>
    <col min="12" max="16384" width="9.140625" style="412"/>
  </cols>
  <sheetData>
    <row r="1" spans="1:17" s="403" customFormat="1" ht="36" customHeight="1" x14ac:dyDescent="0.3">
      <c r="A1" s="503" t="s">
        <v>667</v>
      </c>
      <c r="B1" s="504"/>
      <c r="C1" s="504"/>
      <c r="D1" s="504"/>
      <c r="E1" s="504"/>
      <c r="F1" s="504"/>
      <c r="G1" s="504"/>
      <c r="H1" s="504"/>
      <c r="I1" s="504"/>
      <c r="J1" s="504"/>
      <c r="K1" s="504"/>
    </row>
    <row r="2" spans="1:17" s="405" customFormat="1" ht="15" customHeight="1" x14ac:dyDescent="0.25">
      <c r="A2" s="525" t="s">
        <v>643</v>
      </c>
      <c r="B2" s="525"/>
      <c r="C2" s="525"/>
      <c r="D2" s="525"/>
      <c r="E2" s="525"/>
      <c r="F2" s="525"/>
      <c r="G2" s="525"/>
      <c r="H2" s="525"/>
      <c r="I2" s="525"/>
      <c r="J2" s="525"/>
      <c r="K2" s="525"/>
      <c r="N2" s="406"/>
    </row>
    <row r="3" spans="1:17" s="404" customFormat="1" ht="36" customHeight="1" x14ac:dyDescent="0.25">
      <c r="A3" s="505" t="s">
        <v>668</v>
      </c>
      <c r="B3" s="505"/>
      <c r="C3" s="505"/>
      <c r="D3" s="505"/>
      <c r="E3" s="505"/>
      <c r="F3" s="505"/>
      <c r="G3" s="505"/>
      <c r="H3" s="505"/>
      <c r="I3" s="505"/>
      <c r="J3" s="505"/>
      <c r="K3" s="505"/>
    </row>
    <row r="4" spans="1:17" s="405" customFormat="1" ht="18" customHeight="1" x14ac:dyDescent="0.25">
      <c r="A4" s="506" t="s">
        <v>643</v>
      </c>
      <c r="B4" s="506"/>
      <c r="C4" s="506"/>
      <c r="D4" s="506"/>
      <c r="E4" s="506"/>
      <c r="F4" s="506"/>
      <c r="G4" s="506"/>
      <c r="H4" s="506"/>
      <c r="I4" s="506"/>
      <c r="J4" s="506"/>
      <c r="K4" s="506"/>
      <c r="N4" s="406"/>
    </row>
    <row r="5" spans="1:17" s="409" customFormat="1" ht="18.95" customHeight="1" x14ac:dyDescent="0.2">
      <c r="A5" s="382" t="s">
        <v>661</v>
      </c>
      <c r="B5" s="407"/>
      <c r="C5" s="407"/>
      <c r="D5" s="407"/>
      <c r="E5" s="407"/>
      <c r="F5" s="407"/>
      <c r="G5" s="407"/>
      <c r="H5" s="407"/>
      <c r="I5" s="407"/>
      <c r="J5" s="407"/>
      <c r="K5" s="408" t="s">
        <v>662</v>
      </c>
    </row>
    <row r="6" spans="1:17" s="410" customFormat="1" ht="23.1" customHeight="1" x14ac:dyDescent="0.25">
      <c r="A6" s="507" t="s">
        <v>644</v>
      </c>
      <c r="B6" s="510" t="s">
        <v>645</v>
      </c>
      <c r="C6" s="511"/>
      <c r="D6" s="512"/>
      <c r="E6" s="510" t="s">
        <v>646</v>
      </c>
      <c r="F6" s="511"/>
      <c r="G6" s="512"/>
      <c r="H6" s="513" t="s">
        <v>647</v>
      </c>
      <c r="I6" s="514"/>
      <c r="J6" s="515" t="s">
        <v>648</v>
      </c>
      <c r="K6" s="518" t="s">
        <v>649</v>
      </c>
    </row>
    <row r="7" spans="1:17" s="410" customFormat="1" ht="15.95" customHeight="1" x14ac:dyDescent="0.25">
      <c r="A7" s="508"/>
      <c r="B7" s="521" t="s">
        <v>650</v>
      </c>
      <c r="C7" s="521" t="s">
        <v>651</v>
      </c>
      <c r="D7" s="523" t="s">
        <v>652</v>
      </c>
      <c r="E7" s="521" t="s">
        <v>650</v>
      </c>
      <c r="F7" s="521" t="s">
        <v>651</v>
      </c>
      <c r="G7" s="523" t="s">
        <v>652</v>
      </c>
      <c r="H7" s="521" t="s">
        <v>650</v>
      </c>
      <c r="I7" s="521" t="s">
        <v>651</v>
      </c>
      <c r="J7" s="516"/>
      <c r="K7" s="519"/>
    </row>
    <row r="8" spans="1:17" s="410" customFormat="1" ht="21" customHeight="1" x14ac:dyDescent="0.25">
      <c r="A8" s="509"/>
      <c r="B8" s="522"/>
      <c r="C8" s="522"/>
      <c r="D8" s="524"/>
      <c r="E8" s="522"/>
      <c r="F8" s="522"/>
      <c r="G8" s="524"/>
      <c r="H8" s="522"/>
      <c r="I8" s="522"/>
      <c r="J8" s="517"/>
      <c r="K8" s="520"/>
    </row>
    <row r="9" spans="1:17" ht="30" customHeight="1" thickBot="1" x14ac:dyDescent="0.3">
      <c r="A9" s="383" t="s">
        <v>653</v>
      </c>
      <c r="B9" s="384">
        <v>61</v>
      </c>
      <c r="C9" s="384">
        <v>34</v>
      </c>
      <c r="D9" s="385">
        <f>B9+C9</f>
        <v>95</v>
      </c>
      <c r="E9" s="384">
        <v>12</v>
      </c>
      <c r="F9" s="384">
        <v>7</v>
      </c>
      <c r="G9" s="385">
        <f>E9+F9</f>
        <v>19</v>
      </c>
      <c r="H9" s="385">
        <f>B9+E9</f>
        <v>73</v>
      </c>
      <c r="I9" s="385">
        <f>C9+F9</f>
        <v>41</v>
      </c>
      <c r="J9" s="386">
        <f>H9+I9</f>
        <v>114</v>
      </c>
      <c r="K9" s="387" t="s">
        <v>654</v>
      </c>
      <c r="L9" s="411"/>
    </row>
    <row r="10" spans="1:17" ht="30" customHeight="1" thickBot="1" x14ac:dyDescent="0.3">
      <c r="A10" s="388" t="s">
        <v>655</v>
      </c>
      <c r="B10" s="389">
        <v>536</v>
      </c>
      <c r="C10" s="389">
        <v>349</v>
      </c>
      <c r="D10" s="390">
        <f t="shared" ref="D10:D12" si="0">B10+C10</f>
        <v>885</v>
      </c>
      <c r="E10" s="389">
        <v>406</v>
      </c>
      <c r="F10" s="389">
        <v>237</v>
      </c>
      <c r="G10" s="390">
        <f t="shared" ref="G10:G12" si="1">E10+F10</f>
        <v>643</v>
      </c>
      <c r="H10" s="390">
        <f t="shared" ref="H10:I12" si="2">B10+E10</f>
        <v>942</v>
      </c>
      <c r="I10" s="390">
        <f t="shared" si="2"/>
        <v>586</v>
      </c>
      <c r="J10" s="391">
        <f t="shared" ref="J10:J12" si="3">H10+I10</f>
        <v>1528</v>
      </c>
      <c r="K10" s="392" t="s">
        <v>656</v>
      </c>
    </row>
    <row r="11" spans="1:17" ht="30" customHeight="1" thickBot="1" x14ac:dyDescent="0.25">
      <c r="A11" s="393" t="s">
        <v>657</v>
      </c>
      <c r="B11" s="384">
        <v>478</v>
      </c>
      <c r="C11" s="384">
        <v>234</v>
      </c>
      <c r="D11" s="385">
        <f t="shared" si="0"/>
        <v>712</v>
      </c>
      <c r="E11" s="384">
        <v>201</v>
      </c>
      <c r="F11" s="384">
        <v>123</v>
      </c>
      <c r="G11" s="385">
        <f t="shared" si="1"/>
        <v>324</v>
      </c>
      <c r="H11" s="385">
        <f t="shared" si="2"/>
        <v>679</v>
      </c>
      <c r="I11" s="385">
        <f t="shared" si="2"/>
        <v>357</v>
      </c>
      <c r="J11" s="386">
        <f t="shared" si="3"/>
        <v>1036</v>
      </c>
      <c r="K11" s="394" t="s">
        <v>65</v>
      </c>
      <c r="Q11" s="426"/>
    </row>
    <row r="12" spans="1:17" ht="30" customHeight="1" x14ac:dyDescent="0.25">
      <c r="A12" s="395" t="s">
        <v>658</v>
      </c>
      <c r="B12" s="396">
        <v>467</v>
      </c>
      <c r="C12" s="396">
        <v>272</v>
      </c>
      <c r="D12" s="397">
        <f t="shared" si="0"/>
        <v>739</v>
      </c>
      <c r="E12" s="396">
        <v>191</v>
      </c>
      <c r="F12" s="396">
        <v>130</v>
      </c>
      <c r="G12" s="397">
        <f t="shared" si="1"/>
        <v>321</v>
      </c>
      <c r="H12" s="398">
        <f t="shared" si="2"/>
        <v>658</v>
      </c>
      <c r="I12" s="398">
        <f t="shared" si="2"/>
        <v>402</v>
      </c>
      <c r="J12" s="398">
        <f t="shared" si="3"/>
        <v>1060</v>
      </c>
      <c r="K12" s="399" t="s">
        <v>659</v>
      </c>
    </row>
    <row r="13" spans="1:17" ht="27" customHeight="1" x14ac:dyDescent="0.25">
      <c r="A13" s="400" t="s">
        <v>660</v>
      </c>
      <c r="B13" s="401">
        <f>SUM(B9:B12)</f>
        <v>1542</v>
      </c>
      <c r="C13" s="401">
        <f t="shared" ref="C13:J13" si="4">SUM(C9:C12)</f>
        <v>889</v>
      </c>
      <c r="D13" s="401">
        <f t="shared" si="4"/>
        <v>2431</v>
      </c>
      <c r="E13" s="401">
        <f t="shared" si="4"/>
        <v>810</v>
      </c>
      <c r="F13" s="401">
        <f t="shared" si="4"/>
        <v>497</v>
      </c>
      <c r="G13" s="401">
        <f t="shared" si="4"/>
        <v>1307</v>
      </c>
      <c r="H13" s="401">
        <f t="shared" si="4"/>
        <v>2352</v>
      </c>
      <c r="I13" s="401">
        <f t="shared" si="4"/>
        <v>1386</v>
      </c>
      <c r="J13" s="401">
        <f t="shared" si="4"/>
        <v>3738</v>
      </c>
      <c r="K13" s="402" t="s">
        <v>10</v>
      </c>
    </row>
    <row r="14" spans="1:17" ht="12.75" customHeight="1" x14ac:dyDescent="0.25">
      <c r="A14" s="548" t="s">
        <v>691</v>
      </c>
      <c r="B14" s="548"/>
      <c r="C14" s="548"/>
      <c r="D14" s="548"/>
      <c r="E14" s="548"/>
      <c r="F14" s="549" t="s">
        <v>690</v>
      </c>
      <c r="G14" s="549"/>
      <c r="H14" s="549"/>
      <c r="I14" s="549"/>
      <c r="J14" s="549"/>
      <c r="K14" s="549"/>
    </row>
    <row r="27" spans="5:5" x14ac:dyDescent="0.25">
      <c r="E27" s="413"/>
    </row>
  </sheetData>
  <mergeCells count="20">
    <mergeCell ref="A2:K2"/>
    <mergeCell ref="H7:H8"/>
    <mergeCell ref="A14:E14"/>
    <mergeCell ref="F14:K14"/>
    <mergeCell ref="A1:K1"/>
    <mergeCell ref="A3:K3"/>
    <mergeCell ref="A4:K4"/>
    <mergeCell ref="A6:A8"/>
    <mergeCell ref="B6:D6"/>
    <mergeCell ref="E6:G6"/>
    <mergeCell ref="H6:I6"/>
    <mergeCell ref="J6:J8"/>
    <mergeCell ref="K6:K8"/>
    <mergeCell ref="B7:B8"/>
    <mergeCell ref="I7:I8"/>
    <mergeCell ref="C7:C8"/>
    <mergeCell ref="D7:D8"/>
    <mergeCell ref="E7:E8"/>
    <mergeCell ref="F7:F8"/>
    <mergeCell ref="G7:G8"/>
  </mergeCells>
  <printOptions horizontalCentered="1" verticalCentered="1"/>
  <pageMargins left="0" right="0" top="0" bottom="0" header="0" footer="0"/>
  <pageSetup paperSize="9" scale="102"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K16"/>
  <sheetViews>
    <sheetView rightToLeft="1" view="pageBreakPreview" zoomScaleNormal="100" zoomScaleSheetLayoutView="100" workbookViewId="0">
      <selection activeCell="S11" sqref="S11"/>
    </sheetView>
  </sheetViews>
  <sheetFormatPr defaultColWidth="9.140625" defaultRowHeight="20.100000000000001" customHeight="1" x14ac:dyDescent="0.25"/>
  <cols>
    <col min="1" max="1" width="19" style="182" customWidth="1"/>
    <col min="2" max="13" width="7.7109375" style="182" customWidth="1"/>
    <col min="14" max="14" width="22.5703125" style="182" customWidth="1"/>
    <col min="15" max="15" width="9.140625" style="25"/>
    <col min="16" max="60" width="9.140625" style="26"/>
    <col min="61" max="16384" width="9.140625" style="12"/>
  </cols>
  <sheetData>
    <row r="1" spans="1:63" s="175" customFormat="1" ht="42" customHeight="1" x14ac:dyDescent="0.25">
      <c r="A1" s="530" t="s">
        <v>669</v>
      </c>
      <c r="B1" s="441"/>
      <c r="C1" s="441"/>
      <c r="D1" s="441"/>
      <c r="E1" s="441"/>
      <c r="F1" s="441"/>
      <c r="G1" s="441"/>
      <c r="H1" s="441"/>
      <c r="I1" s="441"/>
      <c r="J1" s="441"/>
      <c r="K1" s="441"/>
      <c r="L1" s="441"/>
      <c r="M1" s="441"/>
      <c r="N1" s="441"/>
      <c r="O1" s="25"/>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74"/>
      <c r="AV1" s="174"/>
      <c r="AW1" s="174"/>
      <c r="AX1" s="174"/>
      <c r="AY1" s="174"/>
      <c r="AZ1" s="174"/>
      <c r="BA1" s="174"/>
      <c r="BB1" s="174"/>
      <c r="BC1" s="174"/>
      <c r="BD1" s="174"/>
      <c r="BE1" s="174"/>
      <c r="BF1" s="174"/>
      <c r="BG1" s="174"/>
      <c r="BH1" s="174"/>
    </row>
    <row r="2" spans="1:63" s="175" customFormat="1" ht="18" x14ac:dyDescent="0.25">
      <c r="A2" s="490" t="s">
        <v>629</v>
      </c>
      <c r="B2" s="490"/>
      <c r="C2" s="490"/>
      <c r="D2" s="490"/>
      <c r="E2" s="490"/>
      <c r="F2" s="490"/>
      <c r="G2" s="490"/>
      <c r="H2" s="490"/>
      <c r="I2" s="490"/>
      <c r="J2" s="490"/>
      <c r="K2" s="490"/>
      <c r="L2" s="490"/>
      <c r="M2" s="490"/>
      <c r="N2" s="490"/>
      <c r="O2" s="25"/>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74"/>
      <c r="AV2" s="174"/>
      <c r="AW2" s="174"/>
      <c r="AX2" s="174"/>
      <c r="AY2" s="174"/>
      <c r="AZ2" s="174"/>
      <c r="BA2" s="174"/>
      <c r="BB2" s="174"/>
      <c r="BC2" s="174"/>
      <c r="BD2" s="174"/>
      <c r="BE2" s="174"/>
      <c r="BF2" s="174"/>
      <c r="BG2" s="174"/>
      <c r="BH2" s="174"/>
    </row>
    <row r="3" spans="1:63" s="175" customFormat="1" ht="47.1" customHeight="1" x14ac:dyDescent="0.25">
      <c r="A3" s="442" t="s">
        <v>670</v>
      </c>
      <c r="B3" s="443"/>
      <c r="C3" s="443"/>
      <c r="D3" s="443"/>
      <c r="E3" s="443"/>
      <c r="F3" s="443"/>
      <c r="G3" s="443"/>
      <c r="H3" s="443"/>
      <c r="I3" s="443"/>
      <c r="J3" s="443"/>
      <c r="K3" s="443"/>
      <c r="L3" s="443"/>
      <c r="M3" s="443"/>
      <c r="N3" s="443"/>
      <c r="O3" s="25"/>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74"/>
      <c r="AV3" s="174"/>
      <c r="AW3" s="174"/>
      <c r="AX3" s="174"/>
      <c r="AY3" s="174"/>
      <c r="AZ3" s="174"/>
      <c r="BA3" s="174"/>
      <c r="BB3" s="174"/>
      <c r="BC3" s="174"/>
      <c r="BD3" s="174"/>
      <c r="BE3" s="174"/>
      <c r="BF3" s="174"/>
      <c r="BG3" s="174"/>
      <c r="BH3" s="174"/>
    </row>
    <row r="4" spans="1:63" s="175" customFormat="1" ht="18" x14ac:dyDescent="0.25">
      <c r="A4" s="443" t="s">
        <v>630</v>
      </c>
      <c r="B4" s="443"/>
      <c r="C4" s="443"/>
      <c r="D4" s="443"/>
      <c r="E4" s="443"/>
      <c r="F4" s="443"/>
      <c r="G4" s="443"/>
      <c r="H4" s="443"/>
      <c r="I4" s="443"/>
      <c r="J4" s="443"/>
      <c r="K4" s="443"/>
      <c r="L4" s="443"/>
      <c r="M4" s="443"/>
      <c r="N4" s="443"/>
      <c r="O4" s="25"/>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74"/>
      <c r="AV4" s="174"/>
      <c r="AW4" s="174"/>
      <c r="AX4" s="174"/>
      <c r="AY4" s="174"/>
      <c r="AZ4" s="174"/>
      <c r="BA4" s="174"/>
      <c r="BB4" s="174"/>
      <c r="BC4" s="174"/>
      <c r="BD4" s="174"/>
      <c r="BE4" s="174"/>
      <c r="BF4" s="174"/>
      <c r="BG4" s="174"/>
      <c r="BH4" s="174"/>
    </row>
    <row r="5" spans="1:63" s="178" customFormat="1" ht="15" x14ac:dyDescent="0.25">
      <c r="A5" s="94" t="s">
        <v>371</v>
      </c>
      <c r="B5" s="95"/>
      <c r="C5" s="95"/>
      <c r="D5" s="95"/>
      <c r="E5" s="95"/>
      <c r="F5" s="95"/>
      <c r="G5" s="95"/>
      <c r="H5" s="95"/>
      <c r="I5" s="95"/>
      <c r="J5" s="95"/>
      <c r="K5" s="95"/>
      <c r="L5" s="95"/>
      <c r="M5" s="95"/>
      <c r="N5" s="96" t="s">
        <v>642</v>
      </c>
      <c r="O5" s="176"/>
      <c r="P5" s="177"/>
      <c r="Q5" s="177"/>
      <c r="R5" s="177"/>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row>
    <row r="6" spans="1:63" s="16" customFormat="1" ht="23.25" customHeight="1" thickBot="1" x14ac:dyDescent="0.3">
      <c r="A6" s="531" t="s">
        <v>169</v>
      </c>
      <c r="B6" s="487">
        <v>2019</v>
      </c>
      <c r="C6" s="488"/>
      <c r="D6" s="489"/>
      <c r="E6" s="487">
        <v>2020</v>
      </c>
      <c r="F6" s="488"/>
      <c r="G6" s="489"/>
      <c r="H6" s="528">
        <v>2021</v>
      </c>
      <c r="I6" s="528"/>
      <c r="J6" s="529"/>
      <c r="K6" s="528">
        <v>2022</v>
      </c>
      <c r="L6" s="528"/>
      <c r="M6" s="529"/>
      <c r="N6" s="533" t="s">
        <v>447</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3" s="27" customFormat="1" ht="27" customHeight="1" x14ac:dyDescent="0.25">
      <c r="A7" s="532"/>
      <c r="B7" s="272" t="s">
        <v>514</v>
      </c>
      <c r="C7" s="272" t="s">
        <v>513</v>
      </c>
      <c r="D7" s="272" t="s">
        <v>512</v>
      </c>
      <c r="E7" s="272" t="s">
        <v>514</v>
      </c>
      <c r="F7" s="272" t="s">
        <v>513</v>
      </c>
      <c r="G7" s="272" t="s">
        <v>512</v>
      </c>
      <c r="H7" s="272" t="s">
        <v>514</v>
      </c>
      <c r="I7" s="272" t="s">
        <v>513</v>
      </c>
      <c r="J7" s="272" t="s">
        <v>512</v>
      </c>
      <c r="K7" s="272" t="s">
        <v>514</v>
      </c>
      <c r="L7" s="272" t="s">
        <v>513</v>
      </c>
      <c r="M7" s="272" t="s">
        <v>512</v>
      </c>
      <c r="N7" s="534"/>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3" s="30" customFormat="1" ht="30" customHeight="1" thickBot="1" x14ac:dyDescent="0.3">
      <c r="A8" s="179" t="s">
        <v>317</v>
      </c>
      <c r="B8" s="97">
        <v>11</v>
      </c>
      <c r="C8" s="97">
        <v>13</v>
      </c>
      <c r="D8" s="184">
        <f t="shared" ref="D8:D14" si="0">B8+C8</f>
        <v>24</v>
      </c>
      <c r="E8" s="97">
        <v>13</v>
      </c>
      <c r="F8" s="97">
        <v>8</v>
      </c>
      <c r="G8" s="184">
        <f t="shared" ref="G8:G14" si="1">E8+F8</f>
        <v>21</v>
      </c>
      <c r="H8" s="97">
        <v>0</v>
      </c>
      <c r="I8" s="97">
        <v>0</v>
      </c>
      <c r="J8" s="184">
        <f t="shared" ref="J8:J14" si="2">H8+I8</f>
        <v>0</v>
      </c>
      <c r="K8" s="97">
        <v>0</v>
      </c>
      <c r="L8" s="97">
        <v>0</v>
      </c>
      <c r="M8" s="184">
        <f t="shared" ref="M8:M14" si="3">K8+L8</f>
        <v>0</v>
      </c>
      <c r="N8" s="247" t="s">
        <v>170</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3" s="27" customFormat="1" ht="30" customHeight="1" thickBot="1" x14ac:dyDescent="0.3">
      <c r="A9" s="80" t="s">
        <v>318</v>
      </c>
      <c r="B9" s="98">
        <v>0</v>
      </c>
      <c r="C9" s="98">
        <v>0</v>
      </c>
      <c r="D9" s="185">
        <f t="shared" si="0"/>
        <v>0</v>
      </c>
      <c r="E9" s="98">
        <v>0</v>
      </c>
      <c r="F9" s="98">
        <v>0</v>
      </c>
      <c r="G9" s="185">
        <f t="shared" si="1"/>
        <v>0</v>
      </c>
      <c r="H9" s="98">
        <v>0</v>
      </c>
      <c r="I9" s="98">
        <v>0</v>
      </c>
      <c r="J9" s="185">
        <f t="shared" si="2"/>
        <v>0</v>
      </c>
      <c r="K9" s="98">
        <v>0</v>
      </c>
      <c r="L9" s="98">
        <v>0</v>
      </c>
      <c r="M9" s="185">
        <f t="shared" si="3"/>
        <v>0</v>
      </c>
      <c r="N9" s="245" t="s">
        <v>19</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3" s="30" customFormat="1" ht="30" customHeight="1" thickBot="1" x14ac:dyDescent="0.3">
      <c r="A10" s="179" t="s">
        <v>319</v>
      </c>
      <c r="B10" s="97">
        <v>4</v>
      </c>
      <c r="C10" s="97">
        <v>3</v>
      </c>
      <c r="D10" s="184">
        <f t="shared" si="0"/>
        <v>7</v>
      </c>
      <c r="E10" s="97">
        <v>0</v>
      </c>
      <c r="F10" s="97">
        <v>0</v>
      </c>
      <c r="G10" s="184">
        <f t="shared" si="1"/>
        <v>0</v>
      </c>
      <c r="H10" s="97">
        <v>0</v>
      </c>
      <c r="I10" s="97">
        <v>0</v>
      </c>
      <c r="J10" s="184">
        <f t="shared" si="2"/>
        <v>0</v>
      </c>
      <c r="K10" s="97">
        <v>0</v>
      </c>
      <c r="L10" s="97">
        <v>0</v>
      </c>
      <c r="M10" s="184">
        <f t="shared" si="3"/>
        <v>0</v>
      </c>
      <c r="N10" s="247" t="s">
        <v>20</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3" s="27" customFormat="1" ht="30" customHeight="1" thickBot="1" x14ac:dyDescent="0.3">
      <c r="A11" s="80" t="s">
        <v>320</v>
      </c>
      <c r="B11" s="98">
        <v>0</v>
      </c>
      <c r="C11" s="98">
        <v>0</v>
      </c>
      <c r="D11" s="185">
        <f t="shared" si="0"/>
        <v>0</v>
      </c>
      <c r="E11" s="98">
        <v>0</v>
      </c>
      <c r="F11" s="98">
        <v>0</v>
      </c>
      <c r="G11" s="185">
        <f t="shared" si="1"/>
        <v>0</v>
      </c>
      <c r="H11" s="98">
        <v>0</v>
      </c>
      <c r="I11" s="98">
        <v>0</v>
      </c>
      <c r="J11" s="185">
        <f t="shared" si="2"/>
        <v>0</v>
      </c>
      <c r="K11" s="98">
        <v>0</v>
      </c>
      <c r="L11" s="98">
        <v>0</v>
      </c>
      <c r="M11" s="185">
        <f t="shared" si="3"/>
        <v>0</v>
      </c>
      <c r="N11" s="245" t="s">
        <v>21</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3" s="30" customFormat="1" ht="30" customHeight="1" thickBot="1" x14ac:dyDescent="0.3">
      <c r="A12" s="179" t="s">
        <v>365</v>
      </c>
      <c r="B12" s="97">
        <v>7</v>
      </c>
      <c r="C12" s="97">
        <v>4</v>
      </c>
      <c r="D12" s="184">
        <f t="shared" si="0"/>
        <v>11</v>
      </c>
      <c r="E12" s="97">
        <v>41</v>
      </c>
      <c r="F12" s="97">
        <v>26</v>
      </c>
      <c r="G12" s="184">
        <f t="shared" si="1"/>
        <v>67</v>
      </c>
      <c r="H12" s="97">
        <v>0</v>
      </c>
      <c r="I12" s="97">
        <v>0</v>
      </c>
      <c r="J12" s="184">
        <f t="shared" si="2"/>
        <v>0</v>
      </c>
      <c r="K12" s="97">
        <v>0</v>
      </c>
      <c r="L12" s="97">
        <v>0</v>
      </c>
      <c r="M12" s="184">
        <f t="shared" si="3"/>
        <v>0</v>
      </c>
      <c r="N12" s="247" t="s">
        <v>171</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3" s="27" customFormat="1" ht="30" customHeight="1" thickBot="1" x14ac:dyDescent="0.3">
      <c r="A13" s="80" t="s">
        <v>321</v>
      </c>
      <c r="B13" s="98">
        <v>23</v>
      </c>
      <c r="C13" s="98">
        <v>13</v>
      </c>
      <c r="D13" s="185">
        <f t="shared" si="0"/>
        <v>36</v>
      </c>
      <c r="E13" s="98">
        <v>0</v>
      </c>
      <c r="F13" s="98">
        <v>0</v>
      </c>
      <c r="G13" s="185">
        <f t="shared" si="1"/>
        <v>0</v>
      </c>
      <c r="H13" s="98">
        <v>34</v>
      </c>
      <c r="I13" s="98">
        <v>38</v>
      </c>
      <c r="J13" s="185">
        <f t="shared" si="2"/>
        <v>72</v>
      </c>
      <c r="K13" s="98">
        <v>21</v>
      </c>
      <c r="L13" s="98">
        <v>24</v>
      </c>
      <c r="M13" s="185">
        <f t="shared" si="3"/>
        <v>45</v>
      </c>
      <c r="N13" s="245" t="s">
        <v>22</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3" s="30" customFormat="1" ht="30" customHeight="1" x14ac:dyDescent="0.25">
      <c r="A14" s="205" t="s">
        <v>322</v>
      </c>
      <c r="B14" s="127">
        <v>5</v>
      </c>
      <c r="C14" s="127">
        <v>4</v>
      </c>
      <c r="D14" s="299">
        <f t="shared" si="0"/>
        <v>9</v>
      </c>
      <c r="E14" s="127">
        <v>0</v>
      </c>
      <c r="F14" s="127">
        <v>0</v>
      </c>
      <c r="G14" s="299">
        <f t="shared" si="1"/>
        <v>0</v>
      </c>
      <c r="H14" s="127">
        <v>4</v>
      </c>
      <c r="I14" s="127">
        <v>4</v>
      </c>
      <c r="J14" s="299">
        <f t="shared" si="2"/>
        <v>8</v>
      </c>
      <c r="K14" s="127">
        <v>10</v>
      </c>
      <c r="L14" s="127">
        <v>7</v>
      </c>
      <c r="M14" s="299">
        <f t="shared" si="3"/>
        <v>17</v>
      </c>
      <c r="N14" s="348" t="s">
        <v>23</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3" ht="30" customHeight="1" x14ac:dyDescent="0.25">
      <c r="A15" s="287" t="s">
        <v>33</v>
      </c>
      <c r="B15" s="187">
        <f t="shared" ref="B15:J15" si="4">SUM(B8:B14)</f>
        <v>50</v>
      </c>
      <c r="C15" s="187">
        <f t="shared" si="4"/>
        <v>37</v>
      </c>
      <c r="D15" s="187">
        <f t="shared" si="4"/>
        <v>87</v>
      </c>
      <c r="E15" s="187">
        <f t="shared" si="4"/>
        <v>54</v>
      </c>
      <c r="F15" s="187">
        <f t="shared" si="4"/>
        <v>34</v>
      </c>
      <c r="G15" s="187">
        <f t="shared" si="4"/>
        <v>88</v>
      </c>
      <c r="H15" s="187">
        <f t="shared" si="4"/>
        <v>38</v>
      </c>
      <c r="I15" s="187">
        <f t="shared" si="4"/>
        <v>42</v>
      </c>
      <c r="J15" s="187">
        <f t="shared" si="4"/>
        <v>80</v>
      </c>
      <c r="K15" s="187">
        <f t="shared" ref="K15:M15" si="5">SUM(K8:K14)</f>
        <v>31</v>
      </c>
      <c r="L15" s="187">
        <f t="shared" si="5"/>
        <v>31</v>
      </c>
      <c r="M15" s="187">
        <f t="shared" si="5"/>
        <v>62</v>
      </c>
      <c r="N15" s="288" t="s">
        <v>34</v>
      </c>
    </row>
    <row r="16" spans="1:63" s="25" customFormat="1" ht="29.25" customHeight="1" x14ac:dyDescent="0.25">
      <c r="A16" s="526"/>
      <c r="B16" s="526"/>
      <c r="C16" s="526"/>
      <c r="D16" s="526"/>
      <c r="E16" s="526"/>
      <c r="F16" s="526"/>
      <c r="G16" s="526"/>
      <c r="H16" s="527"/>
      <c r="I16" s="527"/>
      <c r="J16" s="527"/>
      <c r="K16" s="527"/>
      <c r="L16" s="527"/>
      <c r="M16" s="527"/>
      <c r="N16" s="527"/>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12"/>
      <c r="BJ16" s="12"/>
      <c r="BK16" s="12"/>
    </row>
  </sheetData>
  <mergeCells count="12">
    <mergeCell ref="A16:G16"/>
    <mergeCell ref="H16:N16"/>
    <mergeCell ref="H6:J6"/>
    <mergeCell ref="A1:N1"/>
    <mergeCell ref="A2:N2"/>
    <mergeCell ref="A3:N3"/>
    <mergeCell ref="A4:N4"/>
    <mergeCell ref="A6:A7"/>
    <mergeCell ref="K6:M6"/>
    <mergeCell ref="N6:N7"/>
    <mergeCell ref="B6:D6"/>
    <mergeCell ref="E6:G6"/>
  </mergeCells>
  <printOptions horizontalCentered="1" verticalCentered="1"/>
  <pageMargins left="0" right="0" top="0" bottom="0" header="0" footer="0"/>
  <pageSetup paperSize="9" scale="9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8"/>
  <sheetViews>
    <sheetView rightToLeft="1" view="pageBreakPreview" topLeftCell="A4" zoomScaleNormal="100" zoomScaleSheetLayoutView="100" workbookViewId="0">
      <selection activeCell="J10" sqref="J10"/>
    </sheetView>
  </sheetViews>
  <sheetFormatPr defaultColWidth="9.140625" defaultRowHeight="12.75" x14ac:dyDescent="0.25"/>
  <cols>
    <col min="1" max="1" width="39.7109375" style="11" customWidth="1"/>
    <col min="2" max="2" width="3.140625" style="11" customWidth="1"/>
    <col min="3" max="3" width="42.7109375" style="35" customWidth="1"/>
    <col min="4" max="4" width="3.140625" style="11" customWidth="1"/>
    <col min="5" max="16384" width="9.140625" style="11"/>
  </cols>
  <sheetData>
    <row r="1" spans="1:5" ht="63" customHeight="1" x14ac:dyDescent="0.25">
      <c r="A1" s="262"/>
      <c r="B1" s="262"/>
      <c r="C1" s="263"/>
    </row>
    <row r="2" spans="1:5" s="31" customFormat="1" ht="23.25" x14ac:dyDescent="0.25">
      <c r="A2" s="270" t="s">
        <v>339</v>
      </c>
      <c r="B2" s="264"/>
      <c r="C2" s="327" t="s">
        <v>310</v>
      </c>
    </row>
    <row r="3" spans="1:5" ht="33.75" customHeight="1" x14ac:dyDescent="0.25">
      <c r="A3" s="268"/>
      <c r="B3" s="262"/>
      <c r="C3" s="265"/>
    </row>
    <row r="4" spans="1:5" s="32" customFormat="1" ht="58.5" customHeight="1" x14ac:dyDescent="0.25">
      <c r="A4" s="269" t="s">
        <v>459</v>
      </c>
      <c r="B4" s="267"/>
      <c r="C4" s="271" t="s">
        <v>414</v>
      </c>
    </row>
    <row r="5" spans="1:5" s="32" customFormat="1" ht="150" x14ac:dyDescent="0.25">
      <c r="A5" s="269" t="s">
        <v>460</v>
      </c>
      <c r="B5" s="267"/>
      <c r="C5" s="271" t="s">
        <v>456</v>
      </c>
    </row>
    <row r="6" spans="1:5" s="32" customFormat="1" ht="38.25" x14ac:dyDescent="0.25">
      <c r="A6" s="269" t="s">
        <v>623</v>
      </c>
      <c r="B6" s="267"/>
      <c r="C6" s="271" t="s">
        <v>622</v>
      </c>
    </row>
    <row r="7" spans="1:5" s="32" customFormat="1" ht="11.25" customHeight="1" x14ac:dyDescent="0.25">
      <c r="A7" s="269"/>
      <c r="B7" s="267"/>
      <c r="C7" s="271"/>
    </row>
    <row r="8" spans="1:5" s="32" customFormat="1" ht="18.75" customHeight="1" x14ac:dyDescent="0.25">
      <c r="A8" s="266" t="s">
        <v>174</v>
      </c>
      <c r="B8" s="267"/>
      <c r="C8" s="275" t="s">
        <v>175</v>
      </c>
    </row>
    <row r="9" spans="1:5" s="32" customFormat="1" ht="34.5" customHeight="1" x14ac:dyDescent="0.25">
      <c r="A9" s="274" t="s">
        <v>689</v>
      </c>
      <c r="B9" s="267"/>
      <c r="C9" s="273" t="s">
        <v>457</v>
      </c>
    </row>
    <row r="10" spans="1:5" s="32" customFormat="1" ht="22.5" x14ac:dyDescent="0.25">
      <c r="A10" s="274" t="s">
        <v>461</v>
      </c>
      <c r="B10" s="267"/>
      <c r="C10" s="273" t="s">
        <v>541</v>
      </c>
    </row>
    <row r="11" spans="1:5" s="32" customFormat="1" ht="25.5" x14ac:dyDescent="0.25">
      <c r="A11" s="274" t="s">
        <v>576</v>
      </c>
      <c r="B11" s="267"/>
      <c r="C11" s="273" t="s">
        <v>577</v>
      </c>
    </row>
    <row r="12" spans="1:5" s="33" customFormat="1" ht="22.5" x14ac:dyDescent="0.25">
      <c r="A12" s="274" t="s">
        <v>458</v>
      </c>
      <c r="B12" s="267"/>
      <c r="C12" s="273" t="s">
        <v>540</v>
      </c>
    </row>
    <row r="13" spans="1:5" s="33" customFormat="1" ht="22.5" x14ac:dyDescent="0.25">
      <c r="A13" s="274"/>
      <c r="B13" s="267"/>
      <c r="C13" s="273"/>
    </row>
    <row r="14" spans="1:5" s="33" customFormat="1" ht="38.25" x14ac:dyDescent="0.25">
      <c r="A14" s="274" t="s">
        <v>663</v>
      </c>
      <c r="B14" s="267"/>
      <c r="C14" s="273" t="s">
        <v>664</v>
      </c>
    </row>
    <row r="15" spans="1:5" s="33" customFormat="1" ht="22.5" x14ac:dyDescent="0.25">
      <c r="A15" s="274"/>
      <c r="B15" s="267"/>
      <c r="C15" s="273"/>
      <c r="E15" s="33" t="s">
        <v>594</v>
      </c>
    </row>
    <row r="16" spans="1:5" s="33" customFormat="1" ht="22.5" x14ac:dyDescent="0.25">
      <c r="A16" s="274"/>
      <c r="B16" s="267"/>
      <c r="C16" s="273"/>
    </row>
    <row r="17" spans="1:8" s="33" customFormat="1" ht="22.5" x14ac:dyDescent="0.25">
      <c r="A17" s="274"/>
      <c r="B17" s="267"/>
      <c r="C17" s="273"/>
    </row>
    <row r="18" spans="1:8" s="33" customFormat="1" ht="22.5" x14ac:dyDescent="0.25">
      <c r="A18" s="274"/>
      <c r="B18" s="267"/>
      <c r="C18" s="273"/>
    </row>
    <row r="19" spans="1:8" s="33" customFormat="1" x14ac:dyDescent="0.25">
      <c r="C19" s="34"/>
    </row>
    <row r="20" spans="1:8" s="33" customFormat="1" x14ac:dyDescent="0.25">
      <c r="C20" s="34"/>
    </row>
    <row r="21" spans="1:8" s="33" customFormat="1" x14ac:dyDescent="0.25">
      <c r="C21" s="34"/>
    </row>
    <row r="22" spans="1:8" s="33" customFormat="1" x14ac:dyDescent="0.25">
      <c r="C22" s="34"/>
    </row>
    <row r="23" spans="1:8" x14ac:dyDescent="0.25">
      <c r="A23" s="33"/>
      <c r="B23" s="33"/>
      <c r="C23" s="34"/>
    </row>
    <row r="24" spans="1:8" x14ac:dyDescent="0.25">
      <c r="G24" s="11" t="s">
        <v>416</v>
      </c>
    </row>
    <row r="28" spans="1:8" x14ac:dyDescent="0.25">
      <c r="H28" s="11" t="s">
        <v>417</v>
      </c>
    </row>
  </sheetData>
  <printOptions horizontalCentered="1"/>
  <pageMargins left="0.74803149606299213" right="0.74803149606299213" top="0.98425196850393704" bottom="0.98425196850393704" header="0.51181102362204722" footer="0.51181102362204722"/>
  <pageSetup paperSize="9" scale="92"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E25"/>
  <sheetViews>
    <sheetView rightToLeft="1" view="pageBreakPreview" zoomScaleNormal="100" zoomScaleSheetLayoutView="100" workbookViewId="0">
      <selection activeCell="A4" sqref="A4:XFD4"/>
    </sheetView>
  </sheetViews>
  <sheetFormatPr defaultColWidth="9.140625" defaultRowHeight="20.100000000000001" customHeight="1" x14ac:dyDescent="0.25"/>
  <cols>
    <col min="1" max="1" width="23.42578125" style="182" customWidth="1"/>
    <col min="2" max="10" width="8.28515625" style="182" customWidth="1"/>
    <col min="11" max="11" width="25.7109375" style="182" customWidth="1"/>
    <col min="12" max="12" width="9.140625" style="25"/>
    <col min="13" max="57" width="9.140625" style="26"/>
    <col min="58" max="16384" width="9.140625" style="12"/>
  </cols>
  <sheetData>
    <row r="1" spans="1:57" s="175" customFormat="1" ht="45" customHeight="1" x14ac:dyDescent="0.25">
      <c r="A1" s="530" t="s">
        <v>671</v>
      </c>
      <c r="B1" s="441"/>
      <c r="C1" s="441"/>
      <c r="D1" s="441"/>
      <c r="E1" s="441"/>
      <c r="F1" s="441"/>
      <c r="G1" s="441"/>
      <c r="H1" s="441"/>
      <c r="I1" s="441"/>
      <c r="J1" s="441"/>
      <c r="K1" s="441"/>
      <c r="L1" s="25"/>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74"/>
      <c r="AV1" s="174"/>
      <c r="AW1" s="174"/>
      <c r="AX1" s="174"/>
      <c r="AY1" s="174"/>
      <c r="AZ1" s="174"/>
      <c r="BA1" s="174"/>
      <c r="BB1" s="174"/>
      <c r="BC1" s="174"/>
      <c r="BD1" s="174"/>
      <c r="BE1" s="174"/>
    </row>
    <row r="2" spans="1:57" s="175" customFormat="1" ht="15" customHeight="1" x14ac:dyDescent="0.25">
      <c r="A2" s="490">
        <v>2022</v>
      </c>
      <c r="B2" s="490"/>
      <c r="C2" s="490"/>
      <c r="D2" s="490"/>
      <c r="E2" s="490"/>
      <c r="F2" s="490"/>
      <c r="G2" s="490"/>
      <c r="H2" s="490"/>
      <c r="I2" s="490"/>
      <c r="J2" s="490"/>
      <c r="K2" s="490"/>
      <c r="L2" s="25"/>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74"/>
      <c r="AV2" s="174"/>
      <c r="AW2" s="174"/>
      <c r="AX2" s="174"/>
      <c r="AY2" s="174"/>
      <c r="AZ2" s="174"/>
      <c r="BA2" s="174"/>
      <c r="BB2" s="174"/>
      <c r="BC2" s="174"/>
      <c r="BD2" s="174"/>
      <c r="BE2" s="174"/>
    </row>
    <row r="3" spans="1:57" s="175" customFormat="1" ht="50.25" customHeight="1" x14ac:dyDescent="0.25">
      <c r="A3" s="442" t="s">
        <v>672</v>
      </c>
      <c r="B3" s="443"/>
      <c r="C3" s="443"/>
      <c r="D3" s="443"/>
      <c r="E3" s="443"/>
      <c r="F3" s="443"/>
      <c r="G3" s="443"/>
      <c r="H3" s="443"/>
      <c r="I3" s="443"/>
      <c r="J3" s="443"/>
      <c r="K3" s="443"/>
      <c r="L3" s="25"/>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74"/>
      <c r="AV3" s="174"/>
      <c r="AW3" s="174"/>
      <c r="AX3" s="174"/>
      <c r="AY3" s="174"/>
      <c r="AZ3" s="174"/>
      <c r="BA3" s="174"/>
      <c r="BB3" s="174"/>
      <c r="BC3" s="174"/>
      <c r="BD3" s="174"/>
      <c r="BE3" s="174"/>
    </row>
    <row r="4" spans="1:57" s="175" customFormat="1" ht="18" x14ac:dyDescent="0.25">
      <c r="A4" s="443">
        <v>2022</v>
      </c>
      <c r="B4" s="443"/>
      <c r="C4" s="443"/>
      <c r="D4" s="443"/>
      <c r="E4" s="443"/>
      <c r="F4" s="443"/>
      <c r="G4" s="443"/>
      <c r="H4" s="443"/>
      <c r="I4" s="443"/>
      <c r="J4" s="443"/>
      <c r="K4" s="443"/>
      <c r="L4" s="25"/>
      <c r="M4" s="174"/>
      <c r="N4" s="174"/>
      <c r="O4" s="174"/>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74"/>
      <c r="AV4" s="174"/>
      <c r="AW4" s="174"/>
      <c r="AX4" s="174"/>
      <c r="AY4" s="174"/>
      <c r="AZ4" s="174"/>
      <c r="BA4" s="174"/>
      <c r="BB4" s="174"/>
      <c r="BC4" s="174"/>
      <c r="BD4" s="174"/>
      <c r="BE4" s="174"/>
    </row>
    <row r="5" spans="1:57" s="19" customFormat="1" ht="15" x14ac:dyDescent="0.25">
      <c r="A5" s="94" t="s">
        <v>374</v>
      </c>
      <c r="B5" s="95"/>
      <c r="C5" s="95"/>
      <c r="D5" s="95"/>
      <c r="E5" s="95"/>
      <c r="F5" s="95"/>
      <c r="G5" s="95"/>
      <c r="H5" s="95"/>
      <c r="I5" s="95"/>
      <c r="J5" s="95"/>
      <c r="K5" s="96" t="s">
        <v>375</v>
      </c>
      <c r="L5" s="186"/>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78" customFormat="1" ht="21" customHeight="1" thickBot="1" x14ac:dyDescent="0.3">
      <c r="A6" s="531" t="s">
        <v>169</v>
      </c>
      <c r="B6" s="537" t="s">
        <v>203</v>
      </c>
      <c r="C6" s="537"/>
      <c r="D6" s="537"/>
      <c r="E6" s="537"/>
      <c r="F6" s="537"/>
      <c r="G6" s="537"/>
      <c r="H6" s="537"/>
      <c r="I6" s="537"/>
      <c r="J6" s="537"/>
      <c r="K6" s="533" t="s">
        <v>447</v>
      </c>
      <c r="L6" s="176"/>
      <c r="M6" s="177"/>
      <c r="N6" s="177"/>
      <c r="O6" s="177"/>
      <c r="P6" s="177"/>
      <c r="Q6" s="177"/>
      <c r="R6" s="177"/>
      <c r="S6" s="177"/>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row>
    <row r="7" spans="1:57" s="16" customFormat="1" ht="21" customHeight="1" thickBot="1" x14ac:dyDescent="0.3">
      <c r="A7" s="536"/>
      <c r="B7" s="446" t="s">
        <v>462</v>
      </c>
      <c r="C7" s="446"/>
      <c r="D7" s="446"/>
      <c r="E7" s="446" t="s">
        <v>468</v>
      </c>
      <c r="F7" s="446"/>
      <c r="G7" s="446"/>
      <c r="H7" s="448" t="s">
        <v>469</v>
      </c>
      <c r="I7" s="448"/>
      <c r="J7" s="448"/>
      <c r="K7" s="538"/>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7" customFormat="1" ht="27" customHeight="1" x14ac:dyDescent="0.25">
      <c r="A8" s="532"/>
      <c r="B8" s="272" t="s">
        <v>514</v>
      </c>
      <c r="C8" s="272" t="s">
        <v>513</v>
      </c>
      <c r="D8" s="272" t="s">
        <v>512</v>
      </c>
      <c r="E8" s="272" t="s">
        <v>514</v>
      </c>
      <c r="F8" s="272" t="s">
        <v>513</v>
      </c>
      <c r="G8" s="272" t="s">
        <v>512</v>
      </c>
      <c r="H8" s="272" t="s">
        <v>514</v>
      </c>
      <c r="I8" s="272" t="s">
        <v>513</v>
      </c>
      <c r="J8" s="272" t="s">
        <v>512</v>
      </c>
      <c r="K8" s="534"/>
      <c r="L8" s="25"/>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row>
    <row r="9" spans="1:57" s="30" customFormat="1" ht="32.25" customHeight="1" thickBot="1" x14ac:dyDescent="0.3">
      <c r="A9" s="179" t="s">
        <v>317</v>
      </c>
      <c r="B9" s="183">
        <v>0</v>
      </c>
      <c r="C9" s="183">
        <v>0</v>
      </c>
      <c r="D9" s="184">
        <f>B9+C9</f>
        <v>0</v>
      </c>
      <c r="E9" s="183">
        <v>0</v>
      </c>
      <c r="F9" s="183">
        <v>0</v>
      </c>
      <c r="G9" s="184">
        <f t="shared" ref="G9:G15" si="0">E9+F9</f>
        <v>0</v>
      </c>
      <c r="H9" s="184">
        <f t="shared" ref="H9:I15" si="1">(B9+E9)</f>
        <v>0</v>
      </c>
      <c r="I9" s="184">
        <f t="shared" si="1"/>
        <v>0</v>
      </c>
      <c r="J9" s="184">
        <f>SUM(H9:I9)</f>
        <v>0</v>
      </c>
      <c r="K9" s="247" t="s">
        <v>170</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57" s="27" customFormat="1" ht="32.25" customHeight="1" thickBot="1" x14ac:dyDescent="0.3">
      <c r="A10" s="80" t="s">
        <v>318</v>
      </c>
      <c r="B10" s="98">
        <v>0</v>
      </c>
      <c r="C10" s="98">
        <v>0</v>
      </c>
      <c r="D10" s="152">
        <f>B10+C10</f>
        <v>0</v>
      </c>
      <c r="E10" s="98">
        <v>0</v>
      </c>
      <c r="F10" s="98">
        <v>0</v>
      </c>
      <c r="G10" s="152">
        <f t="shared" si="0"/>
        <v>0</v>
      </c>
      <c r="H10" s="276">
        <f t="shared" si="1"/>
        <v>0</v>
      </c>
      <c r="I10" s="276">
        <f t="shared" si="1"/>
        <v>0</v>
      </c>
      <c r="J10" s="276">
        <f t="shared" ref="J10:J15" si="2">SUM(H10:I10)</f>
        <v>0</v>
      </c>
      <c r="K10" s="245" t="s">
        <v>19</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57" s="30" customFormat="1" ht="32.25" customHeight="1" thickBot="1" x14ac:dyDescent="0.3">
      <c r="A11" s="79" t="s">
        <v>319</v>
      </c>
      <c r="B11" s="97">
        <v>0</v>
      </c>
      <c r="C11" s="97">
        <v>0</v>
      </c>
      <c r="D11" s="50">
        <f t="shared" ref="D11:D15" si="3">B11+C11</f>
        <v>0</v>
      </c>
      <c r="E11" s="97">
        <v>0</v>
      </c>
      <c r="F11" s="97">
        <v>0</v>
      </c>
      <c r="G11" s="50">
        <f t="shared" si="0"/>
        <v>0</v>
      </c>
      <c r="H11" s="50">
        <f t="shared" si="1"/>
        <v>0</v>
      </c>
      <c r="I11" s="50">
        <f t="shared" si="1"/>
        <v>0</v>
      </c>
      <c r="J11" s="50">
        <f t="shared" si="2"/>
        <v>0</v>
      </c>
      <c r="K11" s="242" t="s">
        <v>20</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57" s="27" customFormat="1" ht="32.25" customHeight="1" thickBot="1" x14ac:dyDescent="0.3">
      <c r="A12" s="80" t="s">
        <v>320</v>
      </c>
      <c r="B12" s="98">
        <v>0</v>
      </c>
      <c r="C12" s="98">
        <v>0</v>
      </c>
      <c r="D12" s="152">
        <f t="shared" si="3"/>
        <v>0</v>
      </c>
      <c r="E12" s="98">
        <v>0</v>
      </c>
      <c r="F12" s="98">
        <v>0</v>
      </c>
      <c r="G12" s="152">
        <f t="shared" si="0"/>
        <v>0</v>
      </c>
      <c r="H12" s="276">
        <f t="shared" si="1"/>
        <v>0</v>
      </c>
      <c r="I12" s="276">
        <f t="shared" si="1"/>
        <v>0</v>
      </c>
      <c r="J12" s="276">
        <f>SUM(H12:I12)</f>
        <v>0</v>
      </c>
      <c r="K12" s="245" t="s">
        <v>21</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57" s="30" customFormat="1" ht="32.25" customHeight="1" thickBot="1" x14ac:dyDescent="0.3">
      <c r="A13" s="79" t="s">
        <v>365</v>
      </c>
      <c r="B13" s="97">
        <v>0</v>
      </c>
      <c r="C13" s="97">
        <v>0</v>
      </c>
      <c r="D13" s="50">
        <f t="shared" si="3"/>
        <v>0</v>
      </c>
      <c r="E13" s="97">
        <v>0</v>
      </c>
      <c r="F13" s="97">
        <v>0</v>
      </c>
      <c r="G13" s="50">
        <f t="shared" si="0"/>
        <v>0</v>
      </c>
      <c r="H13" s="50">
        <f t="shared" si="1"/>
        <v>0</v>
      </c>
      <c r="I13" s="50">
        <f t="shared" si="1"/>
        <v>0</v>
      </c>
      <c r="J13" s="50">
        <f t="shared" si="2"/>
        <v>0</v>
      </c>
      <c r="K13" s="242" t="s">
        <v>171</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57" s="27" customFormat="1" ht="32.25" customHeight="1" thickBot="1" x14ac:dyDescent="0.3">
      <c r="A14" s="80" t="s">
        <v>321</v>
      </c>
      <c r="B14" s="98">
        <v>15</v>
      </c>
      <c r="C14" s="98">
        <v>22</v>
      </c>
      <c r="D14" s="152">
        <f t="shared" si="3"/>
        <v>37</v>
      </c>
      <c r="E14" s="98">
        <v>6</v>
      </c>
      <c r="F14" s="98">
        <v>2</v>
      </c>
      <c r="G14" s="152">
        <f t="shared" si="0"/>
        <v>8</v>
      </c>
      <c r="H14" s="276">
        <f t="shared" si="1"/>
        <v>21</v>
      </c>
      <c r="I14" s="276">
        <f t="shared" si="1"/>
        <v>24</v>
      </c>
      <c r="J14" s="276">
        <f t="shared" si="2"/>
        <v>45</v>
      </c>
      <c r="K14" s="245" t="s">
        <v>22</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57" s="26" customFormat="1" ht="32.25" customHeight="1" x14ac:dyDescent="0.25">
      <c r="A15" s="128" t="s">
        <v>322</v>
      </c>
      <c r="B15" s="127">
        <v>6</v>
      </c>
      <c r="C15" s="127">
        <v>4</v>
      </c>
      <c r="D15" s="126">
        <f t="shared" si="3"/>
        <v>10</v>
      </c>
      <c r="E15" s="127">
        <v>4</v>
      </c>
      <c r="F15" s="127">
        <v>3</v>
      </c>
      <c r="G15" s="126">
        <f t="shared" si="0"/>
        <v>7</v>
      </c>
      <c r="H15" s="126">
        <f t="shared" si="1"/>
        <v>10</v>
      </c>
      <c r="I15" s="126">
        <f t="shared" si="1"/>
        <v>7</v>
      </c>
      <c r="J15" s="126">
        <f t="shared" si="2"/>
        <v>17</v>
      </c>
      <c r="K15" s="246" t="s">
        <v>23</v>
      </c>
      <c r="L15" s="25"/>
    </row>
    <row r="16" spans="1:57" ht="32.25" customHeight="1" x14ac:dyDescent="0.25">
      <c r="A16" s="285" t="s">
        <v>33</v>
      </c>
      <c r="B16" s="43">
        <f t="shared" ref="B16:J16" si="4">SUM(B9:B15)</f>
        <v>21</v>
      </c>
      <c r="C16" s="43">
        <f t="shared" si="4"/>
        <v>26</v>
      </c>
      <c r="D16" s="43">
        <f t="shared" si="4"/>
        <v>47</v>
      </c>
      <c r="E16" s="43">
        <f t="shared" si="4"/>
        <v>10</v>
      </c>
      <c r="F16" s="43">
        <f t="shared" si="4"/>
        <v>5</v>
      </c>
      <c r="G16" s="43">
        <f t="shared" si="4"/>
        <v>15</v>
      </c>
      <c r="H16" s="43">
        <f t="shared" si="4"/>
        <v>31</v>
      </c>
      <c r="I16" s="43">
        <f t="shared" si="4"/>
        <v>31</v>
      </c>
      <c r="J16" s="43">
        <f t="shared" si="4"/>
        <v>62</v>
      </c>
      <c r="K16" s="281" t="s">
        <v>34</v>
      </c>
    </row>
    <row r="17" spans="1:11" ht="20.100000000000001" customHeight="1" x14ac:dyDescent="0.25">
      <c r="A17" s="535"/>
      <c r="B17" s="535"/>
      <c r="C17" s="535"/>
      <c r="D17" s="535"/>
      <c r="E17" s="535"/>
      <c r="F17" s="535"/>
      <c r="G17" s="535"/>
      <c r="H17" s="535"/>
      <c r="I17" s="535"/>
      <c r="J17" s="535"/>
      <c r="K17" s="535"/>
    </row>
    <row r="21" spans="1:11" ht="20.100000000000001" customHeight="1" x14ac:dyDescent="0.25">
      <c r="B21" s="188"/>
      <c r="C21" s="189"/>
      <c r="D21" s="189"/>
      <c r="E21" s="189"/>
      <c r="F21" s="189"/>
      <c r="G21" s="189"/>
      <c r="H21" s="189"/>
      <c r="I21" s="189"/>
      <c r="J21" s="189"/>
    </row>
    <row r="22" spans="1:11" ht="20.100000000000001" customHeight="1" x14ac:dyDescent="0.25">
      <c r="B22" s="189"/>
      <c r="C22" s="189"/>
      <c r="D22" s="189"/>
      <c r="E22" s="189"/>
      <c r="F22" s="189"/>
      <c r="G22" s="189"/>
      <c r="H22" s="189"/>
      <c r="I22" s="189"/>
      <c r="J22" s="189"/>
    </row>
    <row r="23" spans="1:11" ht="20.100000000000001" customHeight="1" x14ac:dyDescent="0.25">
      <c r="B23" s="189"/>
      <c r="C23" s="189"/>
      <c r="D23" s="189"/>
      <c r="E23" s="189"/>
      <c r="F23" s="189"/>
      <c r="G23" s="189"/>
      <c r="H23" s="189"/>
      <c r="I23" s="189"/>
      <c r="J23" s="189"/>
    </row>
    <row r="24" spans="1:11" ht="20.100000000000001" customHeight="1" x14ac:dyDescent="0.25">
      <c r="B24" s="189"/>
      <c r="C24" s="189"/>
      <c r="D24" s="189"/>
      <c r="E24" s="189"/>
      <c r="F24" s="189"/>
      <c r="G24" s="189"/>
      <c r="H24" s="189"/>
      <c r="I24" s="189"/>
      <c r="J24" s="189"/>
    </row>
    <row r="25" spans="1:11" ht="20.100000000000001" customHeight="1" x14ac:dyDescent="0.25">
      <c r="B25" s="189"/>
      <c r="C25" s="189"/>
      <c r="D25" s="189"/>
      <c r="E25" s="189"/>
      <c r="F25" s="189"/>
      <c r="G25" s="189"/>
      <c r="H25" s="189"/>
      <c r="I25" s="189"/>
      <c r="J25" s="189"/>
    </row>
  </sheetData>
  <mergeCells count="11">
    <mergeCell ref="A17:K17"/>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H19"/>
  <sheetViews>
    <sheetView rightToLeft="1" view="pageBreakPreview" zoomScaleNormal="100" zoomScaleSheetLayoutView="100" workbookViewId="0">
      <selection activeCell="R20" sqref="R20"/>
    </sheetView>
  </sheetViews>
  <sheetFormatPr defaultColWidth="9.140625" defaultRowHeight="20.100000000000001" customHeight="1" x14ac:dyDescent="0.25"/>
  <cols>
    <col min="1" max="1" width="25.28515625" style="182" customWidth="1"/>
    <col min="2" max="13" width="7.7109375" style="182" customWidth="1"/>
    <col min="14" max="14" width="25.28515625" style="182" customWidth="1"/>
    <col min="15" max="15" width="9.140625" style="25"/>
    <col min="16" max="60" width="9.140625" style="26"/>
    <col min="61" max="16384" width="9.140625" style="12"/>
  </cols>
  <sheetData>
    <row r="1" spans="1:60" s="175" customFormat="1" ht="42.75" customHeight="1" x14ac:dyDescent="0.25">
      <c r="A1" s="530" t="s">
        <v>478</v>
      </c>
      <c r="B1" s="441"/>
      <c r="C1" s="441"/>
      <c r="D1" s="441"/>
      <c r="E1" s="441"/>
      <c r="F1" s="441"/>
      <c r="G1" s="441"/>
      <c r="H1" s="441"/>
      <c r="I1" s="441"/>
      <c r="J1" s="441"/>
      <c r="K1" s="441"/>
      <c r="L1" s="441"/>
      <c r="M1" s="441"/>
      <c r="N1" s="441"/>
      <c r="O1" s="25"/>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74"/>
      <c r="AV1" s="174"/>
      <c r="AW1" s="174"/>
      <c r="AX1" s="174"/>
      <c r="AY1" s="174"/>
      <c r="AZ1" s="174"/>
      <c r="BA1" s="174"/>
      <c r="BB1" s="174"/>
      <c r="BC1" s="174"/>
      <c r="BD1" s="174"/>
      <c r="BE1" s="174"/>
      <c r="BF1" s="174"/>
      <c r="BG1" s="174"/>
      <c r="BH1" s="174"/>
    </row>
    <row r="2" spans="1:60" s="175" customFormat="1" ht="13.5" customHeight="1" x14ac:dyDescent="0.25">
      <c r="A2" s="490" t="s">
        <v>630</v>
      </c>
      <c r="B2" s="490"/>
      <c r="C2" s="490"/>
      <c r="D2" s="490"/>
      <c r="E2" s="490"/>
      <c r="F2" s="490"/>
      <c r="G2" s="490"/>
      <c r="H2" s="490"/>
      <c r="I2" s="490"/>
      <c r="J2" s="490"/>
      <c r="K2" s="490"/>
      <c r="L2" s="490"/>
      <c r="M2" s="490"/>
      <c r="N2" s="490"/>
      <c r="O2" s="25"/>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74"/>
      <c r="AV2" s="174"/>
      <c r="AW2" s="174"/>
      <c r="AX2" s="174"/>
      <c r="AY2" s="174"/>
      <c r="AZ2" s="174"/>
      <c r="BA2" s="174"/>
      <c r="BB2" s="174"/>
      <c r="BC2" s="174"/>
      <c r="BD2" s="174"/>
      <c r="BE2" s="174"/>
      <c r="BF2" s="174"/>
      <c r="BG2" s="174"/>
      <c r="BH2" s="174"/>
    </row>
    <row r="3" spans="1:60" s="175" customFormat="1" ht="51.75" customHeight="1" x14ac:dyDescent="0.25">
      <c r="A3" s="442" t="s">
        <v>558</v>
      </c>
      <c r="B3" s="443"/>
      <c r="C3" s="443"/>
      <c r="D3" s="443"/>
      <c r="E3" s="443"/>
      <c r="F3" s="443"/>
      <c r="G3" s="443"/>
      <c r="H3" s="443"/>
      <c r="I3" s="443"/>
      <c r="J3" s="443"/>
      <c r="K3" s="443"/>
      <c r="L3" s="443"/>
      <c r="M3" s="443"/>
      <c r="N3" s="443"/>
      <c r="O3" s="25"/>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74"/>
      <c r="AV3" s="174"/>
      <c r="AW3" s="174"/>
      <c r="AX3" s="174"/>
      <c r="AY3" s="174"/>
      <c r="AZ3" s="174"/>
      <c r="BA3" s="174"/>
      <c r="BB3" s="174"/>
      <c r="BC3" s="174"/>
      <c r="BD3" s="174"/>
      <c r="BE3" s="174"/>
      <c r="BF3" s="174"/>
      <c r="BG3" s="174"/>
      <c r="BH3" s="174"/>
    </row>
    <row r="4" spans="1:60" s="175" customFormat="1" ht="18" x14ac:dyDescent="0.25">
      <c r="A4" s="443" t="s">
        <v>630</v>
      </c>
      <c r="B4" s="443"/>
      <c r="C4" s="443"/>
      <c r="D4" s="443"/>
      <c r="E4" s="443"/>
      <c r="F4" s="443"/>
      <c r="G4" s="443"/>
      <c r="H4" s="443"/>
      <c r="I4" s="443"/>
      <c r="J4" s="443"/>
      <c r="K4" s="443"/>
      <c r="L4" s="443"/>
      <c r="M4" s="443"/>
      <c r="N4" s="443"/>
      <c r="O4" s="25"/>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74"/>
      <c r="AV4" s="174"/>
      <c r="AW4" s="174"/>
      <c r="AX4" s="174"/>
      <c r="AY4" s="174"/>
      <c r="AZ4" s="174"/>
      <c r="BA4" s="174"/>
      <c r="BB4" s="174"/>
      <c r="BC4" s="174"/>
      <c r="BD4" s="174"/>
      <c r="BE4" s="174"/>
      <c r="BF4" s="174"/>
      <c r="BG4" s="174"/>
      <c r="BH4" s="174"/>
    </row>
    <row r="5" spans="1:60" s="178" customFormat="1" ht="15" x14ac:dyDescent="0.25">
      <c r="A5" s="94" t="s">
        <v>376</v>
      </c>
      <c r="B5" s="95"/>
      <c r="C5" s="95"/>
      <c r="D5" s="95"/>
      <c r="E5" s="95"/>
      <c r="F5" s="95"/>
      <c r="G5" s="95"/>
      <c r="H5" s="95"/>
      <c r="I5" s="95"/>
      <c r="J5" s="95"/>
      <c r="K5" s="95"/>
      <c r="L5" s="95"/>
      <c r="M5" s="95"/>
      <c r="N5" s="96" t="s">
        <v>377</v>
      </c>
      <c r="O5" s="176"/>
      <c r="P5" s="177"/>
      <c r="Q5" s="177"/>
      <c r="R5" s="177"/>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row>
    <row r="6" spans="1:60" s="16" customFormat="1" ht="23.25" customHeight="1" thickBot="1" x14ac:dyDescent="0.3">
      <c r="A6" s="531" t="s">
        <v>169</v>
      </c>
      <c r="B6" s="487" t="s">
        <v>628</v>
      </c>
      <c r="C6" s="488"/>
      <c r="D6" s="489"/>
      <c r="E6" s="487">
        <v>2020</v>
      </c>
      <c r="F6" s="488"/>
      <c r="G6" s="489"/>
      <c r="H6" s="528">
        <v>2021</v>
      </c>
      <c r="I6" s="528"/>
      <c r="J6" s="529"/>
      <c r="K6" s="528">
        <v>2022</v>
      </c>
      <c r="L6" s="528"/>
      <c r="M6" s="529"/>
      <c r="N6" s="533" t="s">
        <v>447</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6.25" customHeight="1" x14ac:dyDescent="0.25">
      <c r="A7" s="532"/>
      <c r="B7" s="272" t="s">
        <v>514</v>
      </c>
      <c r="C7" s="272" t="s">
        <v>513</v>
      </c>
      <c r="D7" s="272" t="s">
        <v>512</v>
      </c>
      <c r="E7" s="272" t="s">
        <v>514</v>
      </c>
      <c r="F7" s="272" t="s">
        <v>513</v>
      </c>
      <c r="G7" s="272" t="s">
        <v>512</v>
      </c>
      <c r="H7" s="272" t="s">
        <v>514</v>
      </c>
      <c r="I7" s="272" t="s">
        <v>513</v>
      </c>
      <c r="J7" s="272" t="s">
        <v>512</v>
      </c>
      <c r="K7" s="272" t="s">
        <v>514</v>
      </c>
      <c r="L7" s="272" t="s">
        <v>513</v>
      </c>
      <c r="M7" s="272" t="s">
        <v>512</v>
      </c>
      <c r="N7" s="534"/>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x14ac:dyDescent="0.3">
      <c r="A8" s="179" t="s">
        <v>317</v>
      </c>
      <c r="B8" s="183">
        <v>3</v>
      </c>
      <c r="C8" s="183">
        <v>1</v>
      </c>
      <c r="D8" s="184">
        <f>B8+C8</f>
        <v>4</v>
      </c>
      <c r="E8" s="183">
        <v>413</v>
      </c>
      <c r="F8" s="183">
        <v>380</v>
      </c>
      <c r="G8" s="184">
        <f>E8+F8</f>
        <v>793</v>
      </c>
      <c r="H8" s="183">
        <v>0</v>
      </c>
      <c r="I8" s="183">
        <v>0</v>
      </c>
      <c r="J8" s="184">
        <f>H8+I8</f>
        <v>0</v>
      </c>
      <c r="K8" s="183">
        <v>0</v>
      </c>
      <c r="L8" s="183">
        <v>0</v>
      </c>
      <c r="M8" s="184">
        <f>K8+L8</f>
        <v>0</v>
      </c>
      <c r="N8" s="247" t="s">
        <v>170</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x14ac:dyDescent="0.3">
      <c r="A9" s="80" t="s">
        <v>318</v>
      </c>
      <c r="B9" s="98">
        <v>95</v>
      </c>
      <c r="C9" s="98">
        <v>71</v>
      </c>
      <c r="D9" s="185">
        <f t="shared" ref="D9:D16" si="0">B9+C9</f>
        <v>166</v>
      </c>
      <c r="E9" s="98">
        <v>233</v>
      </c>
      <c r="F9" s="98">
        <v>160</v>
      </c>
      <c r="G9" s="185">
        <f t="shared" ref="G9:G16" si="1">E9+F9</f>
        <v>393</v>
      </c>
      <c r="H9" s="98">
        <v>15</v>
      </c>
      <c r="I9" s="98">
        <v>12</v>
      </c>
      <c r="J9" s="185">
        <f t="shared" ref="J9:J16" si="2">H9+I9</f>
        <v>27</v>
      </c>
      <c r="K9" s="98">
        <v>0</v>
      </c>
      <c r="L9" s="98">
        <v>0</v>
      </c>
      <c r="M9" s="185">
        <f t="shared" ref="M9:M16" si="3">K9+L9</f>
        <v>0</v>
      </c>
      <c r="N9" s="245" t="s">
        <v>19</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x14ac:dyDescent="0.3">
      <c r="A10" s="81" t="s">
        <v>319</v>
      </c>
      <c r="B10" s="99">
        <v>0</v>
      </c>
      <c r="C10" s="99">
        <v>1</v>
      </c>
      <c r="D10" s="184">
        <f t="shared" si="0"/>
        <v>1</v>
      </c>
      <c r="E10" s="99">
        <v>5</v>
      </c>
      <c r="F10" s="99">
        <v>2</v>
      </c>
      <c r="G10" s="184">
        <f t="shared" si="1"/>
        <v>7</v>
      </c>
      <c r="H10" s="99">
        <v>1</v>
      </c>
      <c r="I10" s="99">
        <v>0</v>
      </c>
      <c r="J10" s="184">
        <f t="shared" si="2"/>
        <v>1</v>
      </c>
      <c r="K10" s="99">
        <v>0</v>
      </c>
      <c r="L10" s="99">
        <v>0</v>
      </c>
      <c r="M10" s="184">
        <f t="shared" si="3"/>
        <v>0</v>
      </c>
      <c r="N10" s="244" t="s">
        <v>20</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x14ac:dyDescent="0.3">
      <c r="A11" s="80" t="s">
        <v>320</v>
      </c>
      <c r="B11" s="98">
        <v>0</v>
      </c>
      <c r="C11" s="98">
        <v>0</v>
      </c>
      <c r="D11" s="185">
        <f t="shared" si="0"/>
        <v>0</v>
      </c>
      <c r="E11" s="98">
        <v>436</v>
      </c>
      <c r="F11" s="98">
        <v>216</v>
      </c>
      <c r="G11" s="185">
        <f t="shared" si="1"/>
        <v>652</v>
      </c>
      <c r="H11" s="98">
        <v>1</v>
      </c>
      <c r="I11" s="98">
        <v>0</v>
      </c>
      <c r="J11" s="185">
        <f t="shared" si="2"/>
        <v>1</v>
      </c>
      <c r="K11" s="98">
        <v>0</v>
      </c>
      <c r="L11" s="98">
        <v>0</v>
      </c>
      <c r="M11" s="185">
        <f t="shared" si="3"/>
        <v>0</v>
      </c>
      <c r="N11" s="245" t="s">
        <v>21</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x14ac:dyDescent="0.3">
      <c r="A12" s="81" t="s">
        <v>365</v>
      </c>
      <c r="B12" s="99">
        <v>583</v>
      </c>
      <c r="C12" s="99">
        <v>177</v>
      </c>
      <c r="D12" s="184">
        <f t="shared" si="0"/>
        <v>760</v>
      </c>
      <c r="E12" s="99">
        <v>3553</v>
      </c>
      <c r="F12" s="99">
        <v>1850</v>
      </c>
      <c r="G12" s="184">
        <f t="shared" si="1"/>
        <v>5403</v>
      </c>
      <c r="H12" s="99">
        <v>3826</v>
      </c>
      <c r="I12" s="99">
        <v>1431</v>
      </c>
      <c r="J12" s="184">
        <f t="shared" si="2"/>
        <v>5257</v>
      </c>
      <c r="K12" s="99">
        <v>3559</v>
      </c>
      <c r="L12" s="99">
        <v>2338</v>
      </c>
      <c r="M12" s="184">
        <f t="shared" si="3"/>
        <v>5897</v>
      </c>
      <c r="N12" s="244" t="s">
        <v>171</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x14ac:dyDescent="0.3">
      <c r="A13" s="80" t="s">
        <v>321</v>
      </c>
      <c r="B13" s="98">
        <v>0</v>
      </c>
      <c r="C13" s="98">
        <v>0</v>
      </c>
      <c r="D13" s="185">
        <f t="shared" si="0"/>
        <v>0</v>
      </c>
      <c r="E13" s="98">
        <v>417</v>
      </c>
      <c r="F13" s="98">
        <v>272</v>
      </c>
      <c r="G13" s="185">
        <f t="shared" si="1"/>
        <v>689</v>
      </c>
      <c r="H13" s="98">
        <v>493</v>
      </c>
      <c r="I13" s="98">
        <v>381</v>
      </c>
      <c r="J13" s="185">
        <f t="shared" si="2"/>
        <v>874</v>
      </c>
      <c r="K13" s="98">
        <v>493</v>
      </c>
      <c r="L13" s="98">
        <v>403</v>
      </c>
      <c r="M13" s="185">
        <f t="shared" si="3"/>
        <v>896</v>
      </c>
      <c r="N13" s="245" t="s">
        <v>22</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x14ac:dyDescent="0.3">
      <c r="A14" s="81" t="s">
        <v>322</v>
      </c>
      <c r="B14" s="99">
        <v>221</v>
      </c>
      <c r="C14" s="99">
        <v>100</v>
      </c>
      <c r="D14" s="184">
        <f t="shared" si="0"/>
        <v>321</v>
      </c>
      <c r="E14" s="99">
        <v>484</v>
      </c>
      <c r="F14" s="99">
        <v>300</v>
      </c>
      <c r="G14" s="184">
        <f t="shared" si="1"/>
        <v>784</v>
      </c>
      <c r="H14" s="99">
        <v>229</v>
      </c>
      <c r="I14" s="99">
        <v>70</v>
      </c>
      <c r="J14" s="184">
        <f t="shared" si="2"/>
        <v>299</v>
      </c>
      <c r="K14" s="99">
        <v>229</v>
      </c>
      <c r="L14" s="99">
        <v>88</v>
      </c>
      <c r="M14" s="184">
        <f t="shared" si="3"/>
        <v>317</v>
      </c>
      <c r="N14" s="244" t="s">
        <v>23</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9" customFormat="1" ht="30" customHeight="1" x14ac:dyDescent="0.25">
      <c r="A15" s="129" t="s">
        <v>595</v>
      </c>
      <c r="B15" s="181">
        <v>72</v>
      </c>
      <c r="C15" s="181">
        <v>64</v>
      </c>
      <c r="D15" s="65">
        <f t="shared" si="0"/>
        <v>136</v>
      </c>
      <c r="E15" s="181">
        <v>1083</v>
      </c>
      <c r="F15" s="181">
        <v>286</v>
      </c>
      <c r="G15" s="65">
        <f t="shared" si="1"/>
        <v>1369</v>
      </c>
      <c r="H15" s="181">
        <v>195</v>
      </c>
      <c r="I15" s="181">
        <v>684</v>
      </c>
      <c r="J15" s="65">
        <f t="shared" si="2"/>
        <v>879</v>
      </c>
      <c r="K15" s="181">
        <v>324</v>
      </c>
      <c r="L15" s="181">
        <v>635</v>
      </c>
      <c r="M15" s="65">
        <f t="shared" si="3"/>
        <v>959</v>
      </c>
      <c r="N15" s="329" t="s">
        <v>596</v>
      </c>
      <c r="O15" s="28"/>
    </row>
    <row r="16" spans="1:60" ht="24" customHeight="1" x14ac:dyDescent="0.25">
      <c r="A16" s="286" t="s">
        <v>33</v>
      </c>
      <c r="B16" s="125">
        <f t="shared" ref="B16:C16" si="4">SUM(B8:B15)</f>
        <v>974</v>
      </c>
      <c r="C16" s="125">
        <f t="shared" si="4"/>
        <v>414</v>
      </c>
      <c r="D16" s="135">
        <f t="shared" si="0"/>
        <v>1388</v>
      </c>
      <c r="E16" s="125">
        <f t="shared" ref="E16:F16" si="5">SUM(E8:E15)</f>
        <v>6624</v>
      </c>
      <c r="F16" s="125">
        <f t="shared" si="5"/>
        <v>3466</v>
      </c>
      <c r="G16" s="135">
        <f t="shared" si="1"/>
        <v>10090</v>
      </c>
      <c r="H16" s="125">
        <f t="shared" ref="H16:I16" si="6">SUM(H8:H15)</f>
        <v>4760</v>
      </c>
      <c r="I16" s="125">
        <f t="shared" si="6"/>
        <v>2578</v>
      </c>
      <c r="J16" s="135">
        <f t="shared" si="2"/>
        <v>7338</v>
      </c>
      <c r="K16" s="125">
        <f t="shared" ref="K16:L16" si="7">SUM(K8:K15)</f>
        <v>4605</v>
      </c>
      <c r="L16" s="125">
        <f t="shared" si="7"/>
        <v>3464</v>
      </c>
      <c r="M16" s="135">
        <f t="shared" si="3"/>
        <v>8069</v>
      </c>
      <c r="N16" s="283" t="s">
        <v>34</v>
      </c>
    </row>
    <row r="17" spans="1:14" ht="47.25" customHeight="1" x14ac:dyDescent="0.25">
      <c r="A17" s="526" t="s">
        <v>584</v>
      </c>
      <c r="B17" s="526"/>
      <c r="C17" s="526"/>
      <c r="D17" s="526"/>
      <c r="E17" s="526"/>
      <c r="F17" s="526"/>
      <c r="G17" s="526"/>
      <c r="H17" s="541" t="s">
        <v>585</v>
      </c>
      <c r="I17" s="541"/>
      <c r="J17" s="541"/>
      <c r="K17" s="541"/>
      <c r="L17" s="541"/>
      <c r="M17" s="541"/>
      <c r="N17" s="541"/>
    </row>
    <row r="18" spans="1:14" ht="20.100000000000001" customHeight="1" x14ac:dyDescent="0.25">
      <c r="A18" s="539" t="s">
        <v>597</v>
      </c>
      <c r="B18" s="539"/>
      <c r="C18" s="539"/>
      <c r="D18" s="539"/>
      <c r="E18" s="539"/>
      <c r="F18" s="539"/>
      <c r="G18" s="539"/>
      <c r="H18" s="540" t="s">
        <v>599</v>
      </c>
      <c r="I18" s="540"/>
      <c r="J18" s="540"/>
      <c r="K18" s="540"/>
      <c r="L18" s="540"/>
      <c r="M18" s="540"/>
      <c r="N18" s="540"/>
    </row>
    <row r="19" spans="1:14" ht="15" customHeight="1" x14ac:dyDescent="0.25">
      <c r="A19" s="539" t="s">
        <v>598</v>
      </c>
      <c r="B19" s="539"/>
      <c r="C19" s="539"/>
      <c r="D19" s="539"/>
      <c r="E19" s="539"/>
      <c r="F19" s="539"/>
      <c r="G19" s="539"/>
      <c r="H19" s="540" t="s">
        <v>600</v>
      </c>
      <c r="I19" s="540"/>
      <c r="J19" s="540"/>
      <c r="K19" s="540"/>
      <c r="L19" s="540"/>
      <c r="M19" s="540"/>
      <c r="N19" s="540"/>
    </row>
  </sheetData>
  <mergeCells count="16">
    <mergeCell ref="A18:G18"/>
    <mergeCell ref="H18:N18"/>
    <mergeCell ref="H19:N19"/>
    <mergeCell ref="A19:G19"/>
    <mergeCell ref="A17:G17"/>
    <mergeCell ref="H17:N17"/>
    <mergeCell ref="A1:N1"/>
    <mergeCell ref="A2:N2"/>
    <mergeCell ref="A3:N3"/>
    <mergeCell ref="A4:N4"/>
    <mergeCell ref="A6:A7"/>
    <mergeCell ref="E6:G6"/>
    <mergeCell ref="H6:J6"/>
    <mergeCell ref="K6:M6"/>
    <mergeCell ref="N6:N7"/>
    <mergeCell ref="B6:D6"/>
  </mergeCells>
  <printOptions horizontalCentered="1" verticalCentered="1"/>
  <pageMargins left="0" right="0" top="0" bottom="0" header="0" footer="0"/>
  <pageSetup paperSize="9" scale="92"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E21"/>
  <sheetViews>
    <sheetView rightToLeft="1" view="pageBreakPreview" zoomScaleNormal="100" zoomScaleSheetLayoutView="100" workbookViewId="0">
      <selection activeCell="P19" sqref="P19"/>
    </sheetView>
  </sheetViews>
  <sheetFormatPr defaultColWidth="9.140625" defaultRowHeight="20.100000000000001" customHeight="1" x14ac:dyDescent="0.25"/>
  <cols>
    <col min="1" max="1" width="23.42578125" style="182" customWidth="1"/>
    <col min="2" max="10" width="8.7109375" style="182" customWidth="1"/>
    <col min="11" max="11" width="25.7109375" style="182" customWidth="1"/>
    <col min="12" max="12" width="9.140625" style="25"/>
    <col min="13" max="57" width="9.140625" style="26"/>
    <col min="58" max="16384" width="9.140625" style="12"/>
  </cols>
  <sheetData>
    <row r="1" spans="1:57" s="175" customFormat="1" ht="40.5" customHeight="1" x14ac:dyDescent="0.25">
      <c r="A1" s="542" t="s">
        <v>673</v>
      </c>
      <c r="B1" s="490"/>
      <c r="C1" s="490"/>
      <c r="D1" s="490"/>
      <c r="E1" s="490"/>
      <c r="F1" s="490"/>
      <c r="G1" s="490"/>
      <c r="H1" s="490"/>
      <c r="I1" s="490"/>
      <c r="J1" s="490"/>
      <c r="K1" s="490"/>
      <c r="L1" s="25"/>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74"/>
      <c r="AV1" s="174"/>
      <c r="AW1" s="174"/>
      <c r="AX1" s="174"/>
      <c r="AY1" s="174"/>
      <c r="AZ1" s="174"/>
      <c r="BA1" s="174"/>
      <c r="BB1" s="174"/>
      <c r="BC1" s="174"/>
      <c r="BD1" s="174"/>
      <c r="BE1" s="174"/>
    </row>
    <row r="2" spans="1:57" s="175" customFormat="1" ht="18" customHeight="1" x14ac:dyDescent="0.25">
      <c r="A2" s="490">
        <v>2022</v>
      </c>
      <c r="B2" s="490"/>
      <c r="C2" s="490"/>
      <c r="D2" s="490"/>
      <c r="E2" s="490"/>
      <c r="F2" s="490"/>
      <c r="G2" s="490"/>
      <c r="H2" s="490"/>
      <c r="I2" s="490"/>
      <c r="J2" s="490"/>
      <c r="K2" s="490"/>
      <c r="L2" s="25"/>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74"/>
      <c r="AV2" s="174"/>
      <c r="AW2" s="174"/>
      <c r="AX2" s="174"/>
      <c r="AY2" s="174"/>
      <c r="AZ2" s="174"/>
      <c r="BA2" s="174"/>
      <c r="BB2" s="174"/>
      <c r="BC2" s="174"/>
      <c r="BD2" s="174"/>
      <c r="BE2" s="174"/>
    </row>
    <row r="3" spans="1:57" s="175" customFormat="1" ht="51.75" customHeight="1" x14ac:dyDescent="0.25">
      <c r="A3" s="442" t="s">
        <v>559</v>
      </c>
      <c r="B3" s="443"/>
      <c r="C3" s="443"/>
      <c r="D3" s="443"/>
      <c r="E3" s="443"/>
      <c r="F3" s="443"/>
      <c r="G3" s="443"/>
      <c r="H3" s="443"/>
      <c r="I3" s="443"/>
      <c r="J3" s="443"/>
      <c r="K3" s="443"/>
      <c r="L3" s="25"/>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74"/>
      <c r="AV3" s="174"/>
      <c r="AW3" s="174"/>
      <c r="AX3" s="174"/>
      <c r="AY3" s="174"/>
      <c r="AZ3" s="174"/>
      <c r="BA3" s="174"/>
      <c r="BB3" s="174"/>
      <c r="BC3" s="174"/>
      <c r="BD3" s="174"/>
      <c r="BE3" s="174"/>
    </row>
    <row r="4" spans="1:57" s="175" customFormat="1" ht="14.25" customHeight="1" x14ac:dyDescent="0.25">
      <c r="A4" s="443">
        <v>2022</v>
      </c>
      <c r="B4" s="443"/>
      <c r="C4" s="443"/>
      <c r="D4" s="443"/>
      <c r="E4" s="443"/>
      <c r="F4" s="443"/>
      <c r="G4" s="443"/>
      <c r="H4" s="443"/>
      <c r="I4" s="443"/>
      <c r="J4" s="443"/>
      <c r="K4" s="443"/>
      <c r="L4" s="25"/>
      <c r="M4" s="174"/>
      <c r="N4" s="174"/>
      <c r="O4" s="174"/>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74"/>
      <c r="AV4" s="174"/>
      <c r="AW4" s="174"/>
      <c r="AX4" s="174"/>
      <c r="AY4" s="174"/>
      <c r="AZ4" s="174"/>
      <c r="BA4" s="174"/>
      <c r="BB4" s="174"/>
      <c r="BC4" s="174"/>
      <c r="BD4" s="174"/>
      <c r="BE4" s="174"/>
    </row>
    <row r="5" spans="1:57" s="19" customFormat="1" ht="15" x14ac:dyDescent="0.25">
      <c r="A5" s="94" t="s">
        <v>378</v>
      </c>
      <c r="B5" s="95"/>
      <c r="C5" s="95"/>
      <c r="D5" s="95"/>
      <c r="E5" s="95"/>
      <c r="F5" s="95"/>
      <c r="G5" s="95"/>
      <c r="H5" s="95"/>
      <c r="I5" s="95"/>
      <c r="J5" s="95"/>
      <c r="K5" s="96" t="s">
        <v>379</v>
      </c>
      <c r="L5" s="186"/>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78" customFormat="1" ht="21" customHeight="1" thickBot="1" x14ac:dyDescent="0.3">
      <c r="A6" s="531" t="s">
        <v>169</v>
      </c>
      <c r="B6" s="537" t="s">
        <v>203</v>
      </c>
      <c r="C6" s="537"/>
      <c r="D6" s="537"/>
      <c r="E6" s="537"/>
      <c r="F6" s="537"/>
      <c r="G6" s="537"/>
      <c r="H6" s="537"/>
      <c r="I6" s="537"/>
      <c r="J6" s="537"/>
      <c r="K6" s="533" t="s">
        <v>447</v>
      </c>
      <c r="L6" s="176"/>
      <c r="M6" s="177"/>
      <c r="N6" s="177"/>
      <c r="O6" s="177"/>
      <c r="P6" s="177"/>
      <c r="Q6" s="177"/>
      <c r="R6" s="177"/>
      <c r="S6" s="177"/>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row>
    <row r="7" spans="1:57" s="16" customFormat="1" ht="21" customHeight="1" thickBot="1" x14ac:dyDescent="0.3">
      <c r="A7" s="536"/>
      <c r="B7" s="446" t="s">
        <v>462</v>
      </c>
      <c r="C7" s="446"/>
      <c r="D7" s="446"/>
      <c r="E7" s="446" t="s">
        <v>468</v>
      </c>
      <c r="F7" s="446"/>
      <c r="G7" s="446"/>
      <c r="H7" s="448" t="s">
        <v>469</v>
      </c>
      <c r="I7" s="448"/>
      <c r="J7" s="448"/>
      <c r="K7" s="538"/>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7" customFormat="1" ht="27" customHeight="1" x14ac:dyDescent="0.25">
      <c r="A8" s="532"/>
      <c r="B8" s="272" t="s">
        <v>514</v>
      </c>
      <c r="C8" s="272" t="s">
        <v>513</v>
      </c>
      <c r="D8" s="272" t="s">
        <v>512</v>
      </c>
      <c r="E8" s="272" t="s">
        <v>514</v>
      </c>
      <c r="F8" s="272" t="s">
        <v>513</v>
      </c>
      <c r="G8" s="272" t="s">
        <v>512</v>
      </c>
      <c r="H8" s="272" t="s">
        <v>514</v>
      </c>
      <c r="I8" s="272" t="s">
        <v>513</v>
      </c>
      <c r="J8" s="272" t="s">
        <v>512</v>
      </c>
      <c r="K8" s="534"/>
      <c r="L8" s="25"/>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row>
    <row r="9" spans="1:57" s="30" customFormat="1" ht="24.75" customHeight="1" thickBot="1" x14ac:dyDescent="0.3">
      <c r="A9" s="179" t="s">
        <v>317</v>
      </c>
      <c r="B9" s="183">
        <v>0</v>
      </c>
      <c r="C9" s="183">
        <v>0</v>
      </c>
      <c r="D9" s="184">
        <f t="shared" ref="D9:D16" si="0">B9+C9</f>
        <v>0</v>
      </c>
      <c r="E9" s="183">
        <v>0</v>
      </c>
      <c r="F9" s="183">
        <v>0</v>
      </c>
      <c r="G9" s="184">
        <f t="shared" ref="G9:G16" si="1">E9+F9</f>
        <v>0</v>
      </c>
      <c r="H9" s="184">
        <f>B9+E9</f>
        <v>0</v>
      </c>
      <c r="I9" s="184">
        <f>C9+F9</f>
        <v>0</v>
      </c>
      <c r="J9" s="184">
        <f>H9+I9</f>
        <v>0</v>
      </c>
      <c r="K9" s="247" t="s">
        <v>170</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57" s="27" customFormat="1" ht="24.75" customHeight="1" thickBot="1" x14ac:dyDescent="0.3">
      <c r="A10" s="80" t="s">
        <v>318</v>
      </c>
      <c r="B10" s="98">
        <v>0</v>
      </c>
      <c r="C10" s="98">
        <v>0</v>
      </c>
      <c r="D10" s="185">
        <f t="shared" si="0"/>
        <v>0</v>
      </c>
      <c r="E10" s="98">
        <v>0</v>
      </c>
      <c r="F10" s="98">
        <v>0</v>
      </c>
      <c r="G10" s="185">
        <f t="shared" si="1"/>
        <v>0</v>
      </c>
      <c r="H10" s="276">
        <f t="shared" ref="H10:I16" si="2">B10+E10</f>
        <v>0</v>
      </c>
      <c r="I10" s="276">
        <f t="shared" si="2"/>
        <v>0</v>
      </c>
      <c r="J10" s="276">
        <f t="shared" ref="J10:J16" si="3">H10+I10</f>
        <v>0</v>
      </c>
      <c r="K10" s="245" t="s">
        <v>19</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57" s="30" customFormat="1" ht="24.75" customHeight="1" thickBot="1" x14ac:dyDescent="0.3">
      <c r="A11" s="81" t="s">
        <v>319</v>
      </c>
      <c r="B11" s="99">
        <v>0</v>
      </c>
      <c r="C11" s="99">
        <v>0</v>
      </c>
      <c r="D11" s="184">
        <f t="shared" si="0"/>
        <v>0</v>
      </c>
      <c r="E11" s="99">
        <v>0</v>
      </c>
      <c r="F11" s="99">
        <v>0</v>
      </c>
      <c r="G11" s="184">
        <f t="shared" si="1"/>
        <v>0</v>
      </c>
      <c r="H11" s="51">
        <f t="shared" si="2"/>
        <v>0</v>
      </c>
      <c r="I11" s="51">
        <f t="shared" si="2"/>
        <v>0</v>
      </c>
      <c r="J11" s="51">
        <f t="shared" si="3"/>
        <v>0</v>
      </c>
      <c r="K11" s="244" t="s">
        <v>20</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57" s="27" customFormat="1" ht="24.75" customHeight="1" thickBot="1" x14ac:dyDescent="0.3">
      <c r="A12" s="80" t="s">
        <v>320</v>
      </c>
      <c r="B12" s="98">
        <v>0</v>
      </c>
      <c r="C12" s="98">
        <v>0</v>
      </c>
      <c r="D12" s="185">
        <f t="shared" si="0"/>
        <v>0</v>
      </c>
      <c r="E12" s="98">
        <v>0</v>
      </c>
      <c r="F12" s="98">
        <v>0</v>
      </c>
      <c r="G12" s="185">
        <f t="shared" si="1"/>
        <v>0</v>
      </c>
      <c r="H12" s="276">
        <f t="shared" si="2"/>
        <v>0</v>
      </c>
      <c r="I12" s="276">
        <f t="shared" si="2"/>
        <v>0</v>
      </c>
      <c r="J12" s="276">
        <f t="shared" si="3"/>
        <v>0</v>
      </c>
      <c r="K12" s="245" t="s">
        <v>21</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57" s="30" customFormat="1" ht="24.75" customHeight="1" thickBot="1" x14ac:dyDescent="0.3">
      <c r="A13" s="81" t="s">
        <v>365</v>
      </c>
      <c r="B13" s="99">
        <v>874</v>
      </c>
      <c r="C13" s="99">
        <v>558</v>
      </c>
      <c r="D13" s="184">
        <f t="shared" si="0"/>
        <v>1432</v>
      </c>
      <c r="E13" s="99">
        <v>2685</v>
      </c>
      <c r="F13" s="99">
        <v>1780</v>
      </c>
      <c r="G13" s="184">
        <f t="shared" si="1"/>
        <v>4465</v>
      </c>
      <c r="H13" s="51">
        <f t="shared" si="2"/>
        <v>3559</v>
      </c>
      <c r="I13" s="51">
        <f t="shared" si="2"/>
        <v>2338</v>
      </c>
      <c r="J13" s="51">
        <f t="shared" si="3"/>
        <v>5897</v>
      </c>
      <c r="K13" s="244" t="s">
        <v>171</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57" s="27" customFormat="1" ht="24.75" customHeight="1" thickBot="1" x14ac:dyDescent="0.3">
      <c r="A14" s="80" t="s">
        <v>321</v>
      </c>
      <c r="B14" s="98">
        <v>183</v>
      </c>
      <c r="C14" s="98">
        <v>141</v>
      </c>
      <c r="D14" s="185">
        <f t="shared" si="0"/>
        <v>324</v>
      </c>
      <c r="E14" s="98">
        <v>310</v>
      </c>
      <c r="F14" s="98">
        <v>262</v>
      </c>
      <c r="G14" s="185">
        <f t="shared" si="1"/>
        <v>572</v>
      </c>
      <c r="H14" s="276">
        <f t="shared" si="2"/>
        <v>493</v>
      </c>
      <c r="I14" s="276">
        <f t="shared" si="2"/>
        <v>403</v>
      </c>
      <c r="J14" s="276">
        <f t="shared" si="3"/>
        <v>896</v>
      </c>
      <c r="K14" s="245" t="s">
        <v>22</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57" ht="24.75" customHeight="1" thickBot="1" x14ac:dyDescent="0.3">
      <c r="A15" s="81" t="s">
        <v>322</v>
      </c>
      <c r="B15" s="99">
        <v>81</v>
      </c>
      <c r="C15" s="99">
        <v>34</v>
      </c>
      <c r="D15" s="184">
        <f t="shared" si="0"/>
        <v>115</v>
      </c>
      <c r="E15" s="99">
        <v>148</v>
      </c>
      <c r="F15" s="99">
        <v>54</v>
      </c>
      <c r="G15" s="184">
        <f t="shared" si="1"/>
        <v>202</v>
      </c>
      <c r="H15" s="51">
        <f t="shared" si="2"/>
        <v>229</v>
      </c>
      <c r="I15" s="51">
        <f t="shared" si="2"/>
        <v>88</v>
      </c>
      <c r="J15" s="51">
        <f t="shared" si="3"/>
        <v>317</v>
      </c>
      <c r="K15" s="244" t="s">
        <v>23</v>
      </c>
    </row>
    <row r="16" spans="1:57" ht="24.75" customHeight="1" x14ac:dyDescent="0.25">
      <c r="A16" s="180" t="s">
        <v>287</v>
      </c>
      <c r="B16" s="181">
        <v>104</v>
      </c>
      <c r="C16" s="181">
        <v>148</v>
      </c>
      <c r="D16" s="65">
        <f t="shared" si="0"/>
        <v>252</v>
      </c>
      <c r="E16" s="181">
        <v>220</v>
      </c>
      <c r="F16" s="181">
        <v>487</v>
      </c>
      <c r="G16" s="65">
        <f t="shared" si="1"/>
        <v>707</v>
      </c>
      <c r="H16" s="65">
        <f t="shared" si="2"/>
        <v>324</v>
      </c>
      <c r="I16" s="65">
        <f t="shared" si="2"/>
        <v>635</v>
      </c>
      <c r="J16" s="65">
        <f t="shared" si="3"/>
        <v>959</v>
      </c>
      <c r="K16" s="248" t="s">
        <v>288</v>
      </c>
    </row>
    <row r="17" spans="1:11" ht="24" customHeight="1" x14ac:dyDescent="0.25">
      <c r="A17" s="286" t="s">
        <v>33</v>
      </c>
      <c r="B17" s="125">
        <f>SUM(B9:B16)</f>
        <v>1242</v>
      </c>
      <c r="C17" s="125">
        <f t="shared" ref="C17:J17" si="4">SUM(C9:C16)</f>
        <v>881</v>
      </c>
      <c r="D17" s="135">
        <f t="shared" ref="D17" si="5">B17+C17</f>
        <v>2123</v>
      </c>
      <c r="E17" s="125">
        <f t="shared" si="4"/>
        <v>3363</v>
      </c>
      <c r="F17" s="125">
        <f t="shared" si="4"/>
        <v>2583</v>
      </c>
      <c r="G17" s="135">
        <f t="shared" ref="G17" si="6">E17+F17</f>
        <v>5946</v>
      </c>
      <c r="H17" s="125">
        <f t="shared" si="4"/>
        <v>4605</v>
      </c>
      <c r="I17" s="125">
        <f t="shared" si="4"/>
        <v>3464</v>
      </c>
      <c r="J17" s="125">
        <f t="shared" si="4"/>
        <v>8069</v>
      </c>
      <c r="K17" s="283" t="s">
        <v>34</v>
      </c>
    </row>
    <row r="18" spans="1:11" ht="54.75" customHeight="1" x14ac:dyDescent="0.25">
      <c r="A18" s="526" t="s">
        <v>586</v>
      </c>
      <c r="B18" s="526"/>
      <c r="C18" s="526"/>
      <c r="D18" s="526"/>
      <c r="E18" s="526"/>
      <c r="F18" s="541" t="s">
        <v>585</v>
      </c>
      <c r="G18" s="541"/>
      <c r="H18" s="541"/>
      <c r="I18" s="541"/>
      <c r="J18" s="541"/>
      <c r="K18" s="541"/>
    </row>
    <row r="19" spans="1:11" ht="20.100000000000001" customHeight="1" x14ac:dyDescent="0.25">
      <c r="B19" s="189"/>
      <c r="C19" s="189"/>
      <c r="D19" s="189"/>
      <c r="E19" s="189"/>
      <c r="F19" s="189"/>
      <c r="G19" s="189"/>
      <c r="H19" s="189"/>
      <c r="I19" s="189"/>
      <c r="J19" s="189"/>
    </row>
    <row r="20" spans="1:11" ht="20.100000000000001" customHeight="1" x14ac:dyDescent="0.25">
      <c r="B20" s="189"/>
      <c r="C20" s="189"/>
      <c r="D20" s="189"/>
      <c r="E20" s="189"/>
      <c r="F20" s="189"/>
      <c r="G20" s="189"/>
      <c r="H20" s="189"/>
      <c r="I20" s="189"/>
      <c r="J20" s="189"/>
    </row>
    <row r="21" spans="1:11" ht="20.100000000000001" customHeight="1" x14ac:dyDescent="0.25">
      <c r="B21" s="189"/>
      <c r="C21" s="189"/>
      <c r="D21" s="189"/>
      <c r="E21" s="189"/>
      <c r="F21" s="189"/>
      <c r="G21" s="189"/>
      <c r="H21" s="189"/>
      <c r="I21" s="189"/>
      <c r="J21" s="189"/>
    </row>
  </sheetData>
  <mergeCells count="12">
    <mergeCell ref="A18:E18"/>
    <mergeCell ref="F18:K18"/>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H17"/>
  <sheetViews>
    <sheetView rightToLeft="1" view="pageBreakPreview" zoomScaleNormal="100" zoomScaleSheetLayoutView="100" workbookViewId="0">
      <selection activeCell="R6" sqref="R6"/>
    </sheetView>
  </sheetViews>
  <sheetFormatPr defaultColWidth="9.140625" defaultRowHeight="20.100000000000001" customHeight="1" x14ac:dyDescent="0.25"/>
  <cols>
    <col min="1" max="1" width="18.42578125" style="182" customWidth="1"/>
    <col min="2" max="13" width="7.5703125" style="182" customWidth="1"/>
    <col min="14" max="14" width="22.85546875" style="182" customWidth="1"/>
    <col min="15" max="15" width="9.140625" style="25"/>
    <col min="16" max="60" width="9.140625" style="26"/>
    <col min="61" max="16384" width="9.140625" style="12"/>
  </cols>
  <sheetData>
    <row r="1" spans="1:60" s="175" customFormat="1" ht="38.25" customHeight="1" x14ac:dyDescent="0.25">
      <c r="A1" s="530" t="s">
        <v>674</v>
      </c>
      <c r="B1" s="441"/>
      <c r="C1" s="441"/>
      <c r="D1" s="441"/>
      <c r="E1" s="441"/>
      <c r="F1" s="441"/>
      <c r="G1" s="441"/>
      <c r="H1" s="441"/>
      <c r="I1" s="441"/>
      <c r="J1" s="441"/>
      <c r="K1" s="441"/>
      <c r="L1" s="441"/>
      <c r="M1" s="441"/>
      <c r="N1" s="441"/>
      <c r="O1" s="25"/>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74"/>
      <c r="AV1" s="174"/>
      <c r="AW1" s="174"/>
      <c r="AX1" s="174"/>
      <c r="AY1" s="174"/>
      <c r="AZ1" s="174"/>
      <c r="BA1" s="174"/>
      <c r="BB1" s="174"/>
      <c r="BC1" s="174"/>
      <c r="BD1" s="174"/>
      <c r="BE1" s="174"/>
      <c r="BF1" s="174"/>
      <c r="BG1" s="174"/>
      <c r="BH1" s="174"/>
    </row>
    <row r="2" spans="1:60" s="175" customFormat="1" ht="18" x14ac:dyDescent="0.25">
      <c r="A2" s="490" t="s">
        <v>630</v>
      </c>
      <c r="B2" s="490"/>
      <c r="C2" s="490"/>
      <c r="D2" s="490"/>
      <c r="E2" s="490"/>
      <c r="F2" s="490"/>
      <c r="G2" s="490"/>
      <c r="H2" s="490"/>
      <c r="I2" s="490"/>
      <c r="J2" s="490"/>
      <c r="K2" s="490"/>
      <c r="L2" s="490"/>
      <c r="M2" s="490"/>
      <c r="N2" s="490"/>
      <c r="O2" s="25"/>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74"/>
      <c r="AV2" s="174"/>
      <c r="AW2" s="174"/>
      <c r="AX2" s="174"/>
      <c r="AY2" s="174"/>
      <c r="AZ2" s="174"/>
      <c r="BA2" s="174"/>
      <c r="BB2" s="174"/>
      <c r="BC2" s="174"/>
      <c r="BD2" s="174"/>
      <c r="BE2" s="174"/>
      <c r="BF2" s="174"/>
      <c r="BG2" s="174"/>
      <c r="BH2" s="174"/>
    </row>
    <row r="3" spans="1:60" s="175" customFormat="1" ht="50.25" customHeight="1" x14ac:dyDescent="0.25">
      <c r="A3" s="442" t="s">
        <v>578</v>
      </c>
      <c r="B3" s="443"/>
      <c r="C3" s="443"/>
      <c r="D3" s="443"/>
      <c r="E3" s="443"/>
      <c r="F3" s="443"/>
      <c r="G3" s="443"/>
      <c r="H3" s="443"/>
      <c r="I3" s="443"/>
      <c r="J3" s="443"/>
      <c r="K3" s="443"/>
      <c r="L3" s="443"/>
      <c r="M3" s="443"/>
      <c r="N3" s="443"/>
      <c r="O3" s="25"/>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74"/>
      <c r="AV3" s="174"/>
      <c r="AW3" s="174"/>
      <c r="AX3" s="174"/>
      <c r="AY3" s="174"/>
      <c r="AZ3" s="174"/>
      <c r="BA3" s="174"/>
      <c r="BB3" s="174"/>
      <c r="BC3" s="174"/>
      <c r="BD3" s="174"/>
      <c r="BE3" s="174"/>
      <c r="BF3" s="174"/>
      <c r="BG3" s="174"/>
      <c r="BH3" s="174"/>
    </row>
    <row r="4" spans="1:60" s="175" customFormat="1" ht="14.25" customHeight="1" x14ac:dyDescent="0.25">
      <c r="A4" s="443" t="s">
        <v>630</v>
      </c>
      <c r="B4" s="443"/>
      <c r="C4" s="443"/>
      <c r="D4" s="443"/>
      <c r="E4" s="443"/>
      <c r="F4" s="443"/>
      <c r="G4" s="443"/>
      <c r="H4" s="443"/>
      <c r="I4" s="443"/>
      <c r="J4" s="443"/>
      <c r="K4" s="443"/>
      <c r="L4" s="443"/>
      <c r="M4" s="443"/>
      <c r="N4" s="443"/>
      <c r="O4" s="25"/>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74"/>
      <c r="AV4" s="174"/>
      <c r="AW4" s="174"/>
      <c r="AX4" s="174"/>
      <c r="AY4" s="174"/>
      <c r="AZ4" s="174"/>
      <c r="BA4" s="174"/>
      <c r="BB4" s="174"/>
      <c r="BC4" s="174"/>
      <c r="BD4" s="174"/>
      <c r="BE4" s="174"/>
      <c r="BF4" s="174"/>
      <c r="BG4" s="174"/>
      <c r="BH4" s="174"/>
    </row>
    <row r="5" spans="1:60" s="178" customFormat="1" ht="15" x14ac:dyDescent="0.25">
      <c r="A5" s="94" t="s">
        <v>380</v>
      </c>
      <c r="B5" s="95"/>
      <c r="C5" s="95"/>
      <c r="D5" s="95"/>
      <c r="E5" s="95"/>
      <c r="F5" s="95"/>
      <c r="G5" s="95"/>
      <c r="H5" s="95"/>
      <c r="I5" s="95"/>
      <c r="J5" s="95"/>
      <c r="K5" s="95"/>
      <c r="L5" s="95"/>
      <c r="M5" s="95"/>
      <c r="N5" s="96" t="s">
        <v>381</v>
      </c>
      <c r="O5" s="176"/>
      <c r="P5" s="177"/>
      <c r="Q5" s="177"/>
      <c r="R5" s="177"/>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row>
    <row r="6" spans="1:60" s="16" customFormat="1" ht="23.25" customHeight="1" thickBot="1" x14ac:dyDescent="0.3">
      <c r="A6" s="531" t="s">
        <v>169</v>
      </c>
      <c r="B6" s="487">
        <v>2019</v>
      </c>
      <c r="C6" s="488"/>
      <c r="D6" s="489"/>
      <c r="E6" s="487">
        <v>2020</v>
      </c>
      <c r="F6" s="488"/>
      <c r="G6" s="489"/>
      <c r="H6" s="528">
        <v>2021</v>
      </c>
      <c r="I6" s="528"/>
      <c r="J6" s="529"/>
      <c r="K6" s="528">
        <v>2022</v>
      </c>
      <c r="L6" s="528"/>
      <c r="M6" s="529"/>
      <c r="N6" s="533" t="s">
        <v>447</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7" customHeight="1" x14ac:dyDescent="0.25">
      <c r="A7" s="532"/>
      <c r="B7" s="272" t="s">
        <v>514</v>
      </c>
      <c r="C7" s="272" t="s">
        <v>513</v>
      </c>
      <c r="D7" s="272" t="s">
        <v>512</v>
      </c>
      <c r="E7" s="272" t="s">
        <v>514</v>
      </c>
      <c r="F7" s="272" t="s">
        <v>513</v>
      </c>
      <c r="G7" s="272" t="s">
        <v>512</v>
      </c>
      <c r="H7" s="272" t="s">
        <v>514</v>
      </c>
      <c r="I7" s="272" t="s">
        <v>513</v>
      </c>
      <c r="J7" s="272" t="s">
        <v>512</v>
      </c>
      <c r="K7" s="272" t="s">
        <v>514</v>
      </c>
      <c r="L7" s="272" t="s">
        <v>513</v>
      </c>
      <c r="M7" s="272" t="s">
        <v>512</v>
      </c>
      <c r="N7" s="534"/>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x14ac:dyDescent="0.3">
      <c r="A8" s="79" t="s">
        <v>317</v>
      </c>
      <c r="B8" s="190">
        <v>127</v>
      </c>
      <c r="C8" s="190">
        <v>17</v>
      </c>
      <c r="D8" s="50">
        <f>B8+C8</f>
        <v>144</v>
      </c>
      <c r="E8" s="190">
        <v>295</v>
      </c>
      <c r="F8" s="190">
        <v>118</v>
      </c>
      <c r="G8" s="50">
        <f>E8+F8</f>
        <v>413</v>
      </c>
      <c r="H8" s="190">
        <v>40</v>
      </c>
      <c r="I8" s="190">
        <v>12</v>
      </c>
      <c r="J8" s="50">
        <f>H8+I8</f>
        <v>52</v>
      </c>
      <c r="K8" s="190">
        <v>0</v>
      </c>
      <c r="L8" s="190">
        <v>0</v>
      </c>
      <c r="M8" s="50">
        <f>K8+L8</f>
        <v>0</v>
      </c>
      <c r="N8" s="242" t="s">
        <v>170</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x14ac:dyDescent="0.3">
      <c r="A9" s="80" t="s">
        <v>318</v>
      </c>
      <c r="B9" s="191">
        <v>37</v>
      </c>
      <c r="C9" s="191">
        <v>4</v>
      </c>
      <c r="D9" s="152">
        <f t="shared" ref="D9:D16" si="0">B9+C9</f>
        <v>41</v>
      </c>
      <c r="E9" s="191">
        <v>32</v>
      </c>
      <c r="F9" s="191">
        <v>12</v>
      </c>
      <c r="G9" s="152">
        <f t="shared" ref="G9:G16" si="1">E9+F9</f>
        <v>44</v>
      </c>
      <c r="H9" s="191">
        <v>20</v>
      </c>
      <c r="I9" s="191">
        <v>17</v>
      </c>
      <c r="J9" s="152">
        <f t="shared" ref="J9:J16" si="2">H9+I9</f>
        <v>37</v>
      </c>
      <c r="K9" s="191">
        <v>0</v>
      </c>
      <c r="L9" s="191">
        <v>0</v>
      </c>
      <c r="M9" s="152">
        <f t="shared" ref="M9:M16" si="3">K9+L9</f>
        <v>0</v>
      </c>
      <c r="N9" s="245" t="s">
        <v>19</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x14ac:dyDescent="0.3">
      <c r="A10" s="81" t="s">
        <v>319</v>
      </c>
      <c r="B10" s="192">
        <v>9</v>
      </c>
      <c r="C10" s="192">
        <v>0</v>
      </c>
      <c r="D10" s="50">
        <f t="shared" si="0"/>
        <v>9</v>
      </c>
      <c r="E10" s="192">
        <v>10</v>
      </c>
      <c r="F10" s="192">
        <v>4</v>
      </c>
      <c r="G10" s="50">
        <f t="shared" si="1"/>
        <v>14</v>
      </c>
      <c r="H10" s="192">
        <v>6</v>
      </c>
      <c r="I10" s="192">
        <v>5</v>
      </c>
      <c r="J10" s="50">
        <f t="shared" si="2"/>
        <v>11</v>
      </c>
      <c r="K10" s="192">
        <v>0</v>
      </c>
      <c r="L10" s="192">
        <v>0</v>
      </c>
      <c r="M10" s="50">
        <f t="shared" si="3"/>
        <v>0</v>
      </c>
      <c r="N10" s="244" t="s">
        <v>20</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x14ac:dyDescent="0.3">
      <c r="A11" s="80" t="s">
        <v>320</v>
      </c>
      <c r="B11" s="191">
        <v>0</v>
      </c>
      <c r="C11" s="191">
        <v>0</v>
      </c>
      <c r="D11" s="152">
        <f t="shared" si="0"/>
        <v>0</v>
      </c>
      <c r="E11" s="191">
        <v>43</v>
      </c>
      <c r="F11" s="191">
        <v>12</v>
      </c>
      <c r="G11" s="152">
        <f t="shared" si="1"/>
        <v>55</v>
      </c>
      <c r="H11" s="191">
        <v>3</v>
      </c>
      <c r="I11" s="191">
        <v>3</v>
      </c>
      <c r="J11" s="152">
        <f t="shared" si="2"/>
        <v>6</v>
      </c>
      <c r="K11" s="191">
        <v>0</v>
      </c>
      <c r="L11" s="191">
        <v>0</v>
      </c>
      <c r="M11" s="152">
        <f t="shared" si="3"/>
        <v>0</v>
      </c>
      <c r="N11" s="245" t="s">
        <v>21</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x14ac:dyDescent="0.3">
      <c r="A12" s="81" t="s">
        <v>365</v>
      </c>
      <c r="B12" s="192">
        <v>23</v>
      </c>
      <c r="C12" s="192">
        <v>0</v>
      </c>
      <c r="D12" s="50">
        <f t="shared" si="0"/>
        <v>23</v>
      </c>
      <c r="E12" s="192">
        <v>90</v>
      </c>
      <c r="F12" s="192">
        <v>52</v>
      </c>
      <c r="G12" s="50">
        <f t="shared" si="1"/>
        <v>142</v>
      </c>
      <c r="H12" s="192">
        <v>8</v>
      </c>
      <c r="I12" s="192">
        <v>3</v>
      </c>
      <c r="J12" s="50">
        <f t="shared" si="2"/>
        <v>11</v>
      </c>
      <c r="K12" s="192">
        <v>0</v>
      </c>
      <c r="L12" s="192">
        <v>0</v>
      </c>
      <c r="M12" s="50">
        <f t="shared" si="3"/>
        <v>0</v>
      </c>
      <c r="N12" s="244" t="s">
        <v>171</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x14ac:dyDescent="0.3">
      <c r="A13" s="80" t="s">
        <v>366</v>
      </c>
      <c r="B13" s="191">
        <v>62</v>
      </c>
      <c r="C13" s="191">
        <v>0</v>
      </c>
      <c r="D13" s="152">
        <f t="shared" si="0"/>
        <v>62</v>
      </c>
      <c r="E13" s="191">
        <v>0</v>
      </c>
      <c r="F13" s="191">
        <v>0</v>
      </c>
      <c r="G13" s="152">
        <f t="shared" si="1"/>
        <v>0</v>
      </c>
      <c r="H13" s="191">
        <v>0</v>
      </c>
      <c r="I13" s="191">
        <v>0</v>
      </c>
      <c r="J13" s="152">
        <f t="shared" si="2"/>
        <v>0</v>
      </c>
      <c r="K13" s="191">
        <v>0</v>
      </c>
      <c r="L13" s="191">
        <v>0</v>
      </c>
      <c r="M13" s="152">
        <f t="shared" si="3"/>
        <v>0</v>
      </c>
      <c r="N13" s="245" t="s">
        <v>367</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x14ac:dyDescent="0.3">
      <c r="A14" s="81" t="s">
        <v>321</v>
      </c>
      <c r="B14" s="192">
        <v>107</v>
      </c>
      <c r="C14" s="192">
        <v>19</v>
      </c>
      <c r="D14" s="50">
        <f t="shared" si="0"/>
        <v>126</v>
      </c>
      <c r="E14" s="192">
        <v>220</v>
      </c>
      <c r="F14" s="192">
        <v>145</v>
      </c>
      <c r="G14" s="50">
        <f t="shared" si="1"/>
        <v>365</v>
      </c>
      <c r="H14" s="192">
        <v>718</v>
      </c>
      <c r="I14" s="192">
        <v>197</v>
      </c>
      <c r="J14" s="50">
        <f t="shared" si="2"/>
        <v>915</v>
      </c>
      <c r="K14" s="192">
        <v>613</v>
      </c>
      <c r="L14" s="192">
        <v>845</v>
      </c>
      <c r="M14" s="50">
        <f t="shared" si="3"/>
        <v>1458</v>
      </c>
      <c r="N14" s="244" t="s">
        <v>22</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30" customHeight="1" thickBot="1" x14ac:dyDescent="0.3">
      <c r="A15" s="80" t="s">
        <v>322</v>
      </c>
      <c r="B15" s="191">
        <v>33</v>
      </c>
      <c r="C15" s="191">
        <v>5</v>
      </c>
      <c r="D15" s="152">
        <f t="shared" si="0"/>
        <v>38</v>
      </c>
      <c r="E15" s="191">
        <v>0</v>
      </c>
      <c r="F15" s="191">
        <v>0</v>
      </c>
      <c r="G15" s="152">
        <f t="shared" si="1"/>
        <v>0</v>
      </c>
      <c r="H15" s="191">
        <v>1</v>
      </c>
      <c r="I15" s="191">
        <v>1</v>
      </c>
      <c r="J15" s="152">
        <f t="shared" si="2"/>
        <v>2</v>
      </c>
      <c r="K15" s="191">
        <v>6</v>
      </c>
      <c r="L15" s="191">
        <v>4</v>
      </c>
      <c r="M15" s="152">
        <f t="shared" si="3"/>
        <v>10</v>
      </c>
      <c r="N15" s="245" t="s">
        <v>23</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ht="34.5" customHeight="1" x14ac:dyDescent="0.25">
      <c r="A16" s="93" t="s">
        <v>372</v>
      </c>
      <c r="B16" s="193">
        <v>65</v>
      </c>
      <c r="C16" s="193">
        <v>47</v>
      </c>
      <c r="D16" s="194">
        <f t="shared" si="0"/>
        <v>112</v>
      </c>
      <c r="E16" s="193">
        <v>0</v>
      </c>
      <c r="F16" s="193">
        <v>0</v>
      </c>
      <c r="G16" s="194">
        <f t="shared" si="1"/>
        <v>0</v>
      </c>
      <c r="H16" s="193">
        <v>796</v>
      </c>
      <c r="I16" s="193">
        <v>238</v>
      </c>
      <c r="J16" s="194">
        <f t="shared" si="2"/>
        <v>1034</v>
      </c>
      <c r="K16" s="193">
        <v>961</v>
      </c>
      <c r="L16" s="193">
        <v>628</v>
      </c>
      <c r="M16" s="194">
        <f t="shared" si="3"/>
        <v>1589</v>
      </c>
      <c r="N16" s="249" t="s">
        <v>373</v>
      </c>
    </row>
    <row r="17" spans="1:14" ht="27" customHeight="1" x14ac:dyDescent="0.25">
      <c r="A17" s="287" t="s">
        <v>33</v>
      </c>
      <c r="B17" s="187">
        <f>SUM(B8:B16)</f>
        <v>463</v>
      </c>
      <c r="C17" s="187">
        <f>SUM(C8:C16)</f>
        <v>92</v>
      </c>
      <c r="D17" s="195">
        <f>B17+C17</f>
        <v>555</v>
      </c>
      <c r="E17" s="187">
        <f>SUM(E8:E16)</f>
        <v>690</v>
      </c>
      <c r="F17" s="187">
        <f>SUM(F8:F16)</f>
        <v>343</v>
      </c>
      <c r="G17" s="195">
        <f>E17+F17</f>
        <v>1033</v>
      </c>
      <c r="H17" s="187">
        <f>SUM(H8:H16)</f>
        <v>1592</v>
      </c>
      <c r="I17" s="187">
        <f>SUM(I8:I16)</f>
        <v>476</v>
      </c>
      <c r="J17" s="195">
        <f>H17+I17</f>
        <v>2068</v>
      </c>
      <c r="K17" s="187">
        <f>SUM(K8:K16)</f>
        <v>1580</v>
      </c>
      <c r="L17" s="187">
        <f>SUM(L8:L16)</f>
        <v>1477</v>
      </c>
      <c r="M17" s="195">
        <f>K17+L17</f>
        <v>3057</v>
      </c>
      <c r="N17" s="288" t="s">
        <v>34</v>
      </c>
    </row>
  </sheetData>
  <mergeCells count="10">
    <mergeCell ref="A1:N1"/>
    <mergeCell ref="A2:N2"/>
    <mergeCell ref="A3:N3"/>
    <mergeCell ref="A4:N4"/>
    <mergeCell ref="A6:A7"/>
    <mergeCell ref="B6:D6"/>
    <mergeCell ref="E6:G6"/>
    <mergeCell ref="H6:J6"/>
    <mergeCell ref="K6:M6"/>
    <mergeCell ref="N6:N7"/>
  </mergeCells>
  <printOptions horizontalCentered="1" verticalCentered="1"/>
  <pageMargins left="0" right="0" top="0" bottom="0" header="0" footer="0"/>
  <pageSetup paperSize="9" scale="9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E24"/>
  <sheetViews>
    <sheetView rightToLeft="1" view="pageBreakPreview" zoomScaleNormal="100" zoomScaleSheetLayoutView="100" workbookViewId="0">
      <selection activeCell="F19" sqref="F19:K19"/>
    </sheetView>
  </sheetViews>
  <sheetFormatPr defaultColWidth="9.140625" defaultRowHeight="20.100000000000001" customHeight="1" x14ac:dyDescent="0.25"/>
  <cols>
    <col min="1" max="1" width="23.42578125" style="182" customWidth="1"/>
    <col min="2" max="3" width="10.140625" style="182" customWidth="1"/>
    <col min="4" max="4" width="10" style="182" customWidth="1"/>
    <col min="5" max="5" width="9.28515625" style="182" customWidth="1"/>
    <col min="6" max="6" width="9.5703125" style="182" customWidth="1"/>
    <col min="7" max="7" width="8.7109375" style="182" customWidth="1"/>
    <col min="8" max="8" width="8.85546875" style="182" customWidth="1"/>
    <col min="9" max="10" width="8.7109375" style="182" customWidth="1"/>
    <col min="11" max="11" width="25.7109375" style="182" customWidth="1"/>
    <col min="12" max="12" width="9.140625" style="25"/>
    <col min="13" max="57" width="9.140625" style="26"/>
    <col min="58" max="16384" width="9.140625" style="12"/>
  </cols>
  <sheetData>
    <row r="1" spans="1:57" s="175" customFormat="1" ht="39" customHeight="1" x14ac:dyDescent="0.25">
      <c r="A1" s="530" t="s">
        <v>675</v>
      </c>
      <c r="B1" s="441"/>
      <c r="C1" s="441"/>
      <c r="D1" s="441"/>
      <c r="E1" s="441"/>
      <c r="F1" s="441"/>
      <c r="G1" s="441"/>
      <c r="H1" s="441"/>
      <c r="I1" s="441"/>
      <c r="J1" s="441"/>
      <c r="K1" s="441"/>
      <c r="L1" s="25"/>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74"/>
      <c r="AV1" s="174"/>
      <c r="AW1" s="174"/>
      <c r="AX1" s="174"/>
      <c r="AY1" s="174"/>
      <c r="AZ1" s="174"/>
      <c r="BA1" s="174"/>
      <c r="BB1" s="174"/>
      <c r="BC1" s="174"/>
      <c r="BD1" s="174"/>
      <c r="BE1" s="174"/>
    </row>
    <row r="2" spans="1:57" s="175" customFormat="1" ht="18" x14ac:dyDescent="0.25">
      <c r="A2" s="490">
        <v>2022</v>
      </c>
      <c r="B2" s="490"/>
      <c r="C2" s="490"/>
      <c r="D2" s="490"/>
      <c r="E2" s="490"/>
      <c r="F2" s="490"/>
      <c r="G2" s="490"/>
      <c r="H2" s="490"/>
      <c r="I2" s="490"/>
      <c r="J2" s="490"/>
      <c r="K2" s="490"/>
      <c r="L2" s="25"/>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74"/>
      <c r="AV2" s="174"/>
      <c r="AW2" s="174"/>
      <c r="AX2" s="174"/>
      <c r="AY2" s="174"/>
      <c r="AZ2" s="174"/>
      <c r="BA2" s="174"/>
      <c r="BB2" s="174"/>
      <c r="BC2" s="174"/>
      <c r="BD2" s="174"/>
      <c r="BE2" s="174"/>
    </row>
    <row r="3" spans="1:57" s="175" customFormat="1" ht="45" customHeight="1" x14ac:dyDescent="0.25">
      <c r="A3" s="442" t="s">
        <v>676</v>
      </c>
      <c r="B3" s="443"/>
      <c r="C3" s="443"/>
      <c r="D3" s="443"/>
      <c r="E3" s="443"/>
      <c r="F3" s="443"/>
      <c r="G3" s="443"/>
      <c r="H3" s="443"/>
      <c r="I3" s="443"/>
      <c r="J3" s="443"/>
      <c r="K3" s="443"/>
      <c r="L3" s="25"/>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74"/>
      <c r="AV3" s="174"/>
      <c r="AW3" s="174"/>
      <c r="AX3" s="174"/>
      <c r="AY3" s="174"/>
      <c r="AZ3" s="174"/>
      <c r="BA3" s="174"/>
      <c r="BB3" s="174"/>
      <c r="BC3" s="174"/>
      <c r="BD3" s="174"/>
      <c r="BE3" s="174"/>
    </row>
    <row r="4" spans="1:57" s="175" customFormat="1" ht="18" customHeight="1" x14ac:dyDescent="0.25">
      <c r="A4" s="443">
        <v>2022</v>
      </c>
      <c r="B4" s="443"/>
      <c r="C4" s="443"/>
      <c r="D4" s="443"/>
      <c r="E4" s="443"/>
      <c r="F4" s="443"/>
      <c r="G4" s="443"/>
      <c r="H4" s="443"/>
      <c r="I4" s="443"/>
      <c r="J4" s="443"/>
      <c r="K4" s="443"/>
      <c r="L4" s="25"/>
      <c r="M4" s="174"/>
      <c r="N4" s="174"/>
      <c r="O4" s="174"/>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74"/>
      <c r="AV4" s="174"/>
      <c r="AW4" s="174"/>
      <c r="AX4" s="174"/>
      <c r="AY4" s="174"/>
      <c r="AZ4" s="174"/>
      <c r="BA4" s="174"/>
      <c r="BB4" s="174"/>
      <c r="BC4" s="174"/>
      <c r="BD4" s="174"/>
      <c r="BE4" s="174"/>
    </row>
    <row r="5" spans="1:57" s="19" customFormat="1" ht="15" x14ac:dyDescent="0.25">
      <c r="A5" s="94" t="s">
        <v>419</v>
      </c>
      <c r="B5" s="95"/>
      <c r="C5" s="95"/>
      <c r="D5" s="95"/>
      <c r="E5" s="95"/>
      <c r="F5" s="95"/>
      <c r="G5" s="95"/>
      <c r="H5" s="95"/>
      <c r="I5" s="95"/>
      <c r="J5" s="95"/>
      <c r="K5" s="96" t="s">
        <v>418</v>
      </c>
      <c r="L5" s="186"/>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78" customFormat="1" ht="21" customHeight="1" thickBot="1" x14ac:dyDescent="0.3">
      <c r="A6" s="531" t="s">
        <v>169</v>
      </c>
      <c r="B6" s="537" t="s">
        <v>203</v>
      </c>
      <c r="C6" s="537"/>
      <c r="D6" s="537"/>
      <c r="E6" s="537"/>
      <c r="F6" s="537"/>
      <c r="G6" s="537"/>
      <c r="H6" s="537"/>
      <c r="I6" s="537"/>
      <c r="J6" s="537"/>
      <c r="K6" s="533" t="s">
        <v>447</v>
      </c>
      <c r="L6" s="176"/>
      <c r="M6" s="177"/>
      <c r="N6" s="177"/>
      <c r="O6" s="177"/>
      <c r="P6" s="177"/>
      <c r="Q6" s="177"/>
      <c r="R6" s="177"/>
      <c r="S6" s="177"/>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row>
    <row r="7" spans="1:57" s="16" customFormat="1" ht="21" customHeight="1" thickBot="1" x14ac:dyDescent="0.3">
      <c r="A7" s="536"/>
      <c r="B7" s="446" t="s">
        <v>462</v>
      </c>
      <c r="C7" s="446"/>
      <c r="D7" s="446"/>
      <c r="E7" s="446" t="s">
        <v>468</v>
      </c>
      <c r="F7" s="446"/>
      <c r="G7" s="446"/>
      <c r="H7" s="448" t="s">
        <v>469</v>
      </c>
      <c r="I7" s="448"/>
      <c r="J7" s="448"/>
      <c r="K7" s="538"/>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197" customFormat="1" ht="26.25" customHeight="1" x14ac:dyDescent="0.25">
      <c r="A8" s="532"/>
      <c r="B8" s="272" t="s">
        <v>514</v>
      </c>
      <c r="C8" s="272" t="s">
        <v>513</v>
      </c>
      <c r="D8" s="272" t="s">
        <v>512</v>
      </c>
      <c r="E8" s="272" t="s">
        <v>514</v>
      </c>
      <c r="F8" s="272" t="s">
        <v>513</v>
      </c>
      <c r="G8" s="272" t="s">
        <v>512</v>
      </c>
      <c r="H8" s="272" t="s">
        <v>514</v>
      </c>
      <c r="I8" s="272" t="s">
        <v>513</v>
      </c>
      <c r="J8" s="272" t="s">
        <v>512</v>
      </c>
      <c r="K8" s="534"/>
      <c r="L8" s="25"/>
      <c r="M8" s="196"/>
      <c r="N8" s="196"/>
      <c r="O8" s="196"/>
      <c r="P8" s="196"/>
      <c r="Q8" s="196"/>
      <c r="R8" s="196"/>
      <c r="S8" s="196"/>
      <c r="T8" s="196"/>
      <c r="U8" s="196"/>
      <c r="V8" s="196"/>
      <c r="W8" s="196"/>
      <c r="X8" s="196"/>
      <c r="Y8" s="196"/>
      <c r="Z8" s="196"/>
      <c r="AA8" s="196"/>
      <c r="AB8" s="196"/>
      <c r="AC8" s="196"/>
      <c r="AD8" s="196"/>
      <c r="AE8" s="196"/>
      <c r="AF8" s="196"/>
      <c r="AG8" s="196"/>
      <c r="AH8" s="196"/>
      <c r="AI8" s="196"/>
      <c r="AJ8" s="196"/>
      <c r="AK8" s="196"/>
      <c r="AL8" s="196"/>
      <c r="AM8" s="196"/>
      <c r="AN8" s="196"/>
      <c r="AO8" s="196"/>
      <c r="AP8" s="196"/>
      <c r="AQ8" s="196"/>
      <c r="AR8" s="196"/>
      <c r="AS8" s="196"/>
      <c r="AT8" s="196"/>
      <c r="AU8" s="196"/>
      <c r="AV8" s="196"/>
      <c r="AW8" s="196"/>
      <c r="AX8" s="196"/>
      <c r="AY8" s="196"/>
      <c r="AZ8" s="196"/>
      <c r="BA8" s="196"/>
      <c r="BB8" s="196"/>
      <c r="BC8" s="196"/>
      <c r="BD8" s="196"/>
      <c r="BE8" s="196"/>
    </row>
    <row r="9" spans="1:57" s="199" customFormat="1" ht="28.5" customHeight="1" thickBot="1" x14ac:dyDescent="0.3">
      <c r="A9" s="79" t="s">
        <v>317</v>
      </c>
      <c r="B9" s="97">
        <v>0</v>
      </c>
      <c r="C9" s="97">
        <v>0</v>
      </c>
      <c r="D9" s="50">
        <f t="shared" ref="D9:D17" si="0">B9+C9</f>
        <v>0</v>
      </c>
      <c r="E9" s="97">
        <v>0</v>
      </c>
      <c r="F9" s="97">
        <v>0</v>
      </c>
      <c r="G9" s="50">
        <f t="shared" ref="G9:G16" si="1">E9+F9</f>
        <v>0</v>
      </c>
      <c r="H9" s="50">
        <f t="shared" ref="H9:I17" si="2">(B9+E9)</f>
        <v>0</v>
      </c>
      <c r="I9" s="50">
        <f t="shared" si="2"/>
        <v>0</v>
      </c>
      <c r="J9" s="50">
        <f>SUM(H9:I9)</f>
        <v>0</v>
      </c>
      <c r="K9" s="242" t="s">
        <v>170</v>
      </c>
      <c r="L9" s="28"/>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8"/>
      <c r="AL9" s="198"/>
      <c r="AM9" s="198"/>
      <c r="AN9" s="198"/>
      <c r="AO9" s="198"/>
      <c r="AP9" s="198"/>
      <c r="AQ9" s="198"/>
      <c r="AR9" s="198"/>
      <c r="AS9" s="198"/>
      <c r="AT9" s="198"/>
      <c r="AU9" s="198"/>
      <c r="AV9" s="198"/>
      <c r="AW9" s="198"/>
      <c r="AX9" s="198"/>
      <c r="AY9" s="198"/>
      <c r="AZ9" s="198"/>
      <c r="BA9" s="198"/>
      <c r="BB9" s="198"/>
      <c r="BC9" s="198"/>
      <c r="BD9" s="198"/>
      <c r="BE9" s="198"/>
    </row>
    <row r="10" spans="1:57" s="197" customFormat="1" ht="28.5" customHeight="1" thickBot="1" x14ac:dyDescent="0.3">
      <c r="A10" s="80" t="s">
        <v>318</v>
      </c>
      <c r="B10" s="98">
        <v>0</v>
      </c>
      <c r="C10" s="98">
        <v>0</v>
      </c>
      <c r="D10" s="152">
        <f t="shared" si="0"/>
        <v>0</v>
      </c>
      <c r="E10" s="98">
        <v>0</v>
      </c>
      <c r="F10" s="98">
        <v>0</v>
      </c>
      <c r="G10" s="152">
        <f t="shared" si="1"/>
        <v>0</v>
      </c>
      <c r="H10" s="276">
        <f t="shared" si="2"/>
        <v>0</v>
      </c>
      <c r="I10" s="276">
        <f t="shared" si="2"/>
        <v>0</v>
      </c>
      <c r="J10" s="276">
        <f t="shared" ref="J10:J17" si="3">SUM(H10:I10)</f>
        <v>0</v>
      </c>
      <c r="K10" s="245" t="s">
        <v>19</v>
      </c>
      <c r="L10" s="25"/>
      <c r="M10" s="196"/>
      <c r="N10" s="196"/>
      <c r="O10" s="196"/>
      <c r="P10" s="196"/>
      <c r="Q10" s="196"/>
      <c r="R10" s="196"/>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c r="AQ10" s="196"/>
      <c r="AR10" s="196"/>
      <c r="AS10" s="196"/>
      <c r="AT10" s="196"/>
      <c r="AU10" s="196"/>
      <c r="AV10" s="196"/>
      <c r="AW10" s="196"/>
      <c r="AX10" s="196"/>
      <c r="AY10" s="196"/>
      <c r="AZ10" s="196"/>
      <c r="BA10" s="196"/>
      <c r="BB10" s="196"/>
      <c r="BC10" s="196"/>
      <c r="BD10" s="196"/>
      <c r="BE10" s="196"/>
    </row>
    <row r="11" spans="1:57" s="199" customFormat="1" ht="28.5" customHeight="1" thickBot="1" x14ac:dyDescent="0.3">
      <c r="A11" s="81" t="s">
        <v>319</v>
      </c>
      <c r="B11" s="99">
        <v>0</v>
      </c>
      <c r="C11" s="99">
        <v>0</v>
      </c>
      <c r="D11" s="50">
        <f t="shared" si="0"/>
        <v>0</v>
      </c>
      <c r="E11" s="99">
        <v>0</v>
      </c>
      <c r="F11" s="99">
        <v>0</v>
      </c>
      <c r="G11" s="50">
        <f t="shared" si="1"/>
        <v>0</v>
      </c>
      <c r="H11" s="51">
        <f t="shared" si="2"/>
        <v>0</v>
      </c>
      <c r="I11" s="51">
        <f t="shared" si="2"/>
        <v>0</v>
      </c>
      <c r="J11" s="51">
        <f t="shared" si="3"/>
        <v>0</v>
      </c>
      <c r="K11" s="244" t="s">
        <v>20</v>
      </c>
      <c r="L11" s="2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8"/>
      <c r="AL11" s="198"/>
      <c r="AM11" s="198"/>
      <c r="AN11" s="198"/>
      <c r="AO11" s="198"/>
      <c r="AP11" s="198"/>
      <c r="AQ11" s="198"/>
      <c r="AR11" s="198"/>
      <c r="AS11" s="198"/>
      <c r="AT11" s="198"/>
      <c r="AU11" s="198"/>
      <c r="AV11" s="198"/>
      <c r="AW11" s="198"/>
      <c r="AX11" s="198"/>
      <c r="AY11" s="198"/>
      <c r="AZ11" s="198"/>
      <c r="BA11" s="198"/>
      <c r="BB11" s="198"/>
      <c r="BC11" s="198"/>
      <c r="BD11" s="198"/>
      <c r="BE11" s="198"/>
    </row>
    <row r="12" spans="1:57" s="197" customFormat="1" ht="28.5" customHeight="1" thickBot="1" x14ac:dyDescent="0.3">
      <c r="A12" s="80" t="s">
        <v>320</v>
      </c>
      <c r="B12" s="98">
        <v>0</v>
      </c>
      <c r="C12" s="98">
        <v>0</v>
      </c>
      <c r="D12" s="152">
        <f t="shared" si="0"/>
        <v>0</v>
      </c>
      <c r="E12" s="98">
        <v>0</v>
      </c>
      <c r="F12" s="98">
        <v>0</v>
      </c>
      <c r="G12" s="152">
        <f t="shared" si="1"/>
        <v>0</v>
      </c>
      <c r="H12" s="276">
        <f t="shared" si="2"/>
        <v>0</v>
      </c>
      <c r="I12" s="276">
        <f t="shared" si="2"/>
        <v>0</v>
      </c>
      <c r="J12" s="276">
        <f t="shared" si="3"/>
        <v>0</v>
      </c>
      <c r="K12" s="245" t="s">
        <v>21</v>
      </c>
      <c r="L12" s="25"/>
      <c r="M12" s="196"/>
      <c r="N12" s="196"/>
      <c r="O12" s="196"/>
      <c r="P12" s="196"/>
      <c r="Q12" s="196"/>
      <c r="R12" s="196"/>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c r="AQ12" s="196"/>
      <c r="AR12" s="196"/>
      <c r="AS12" s="196"/>
      <c r="AT12" s="196"/>
      <c r="AU12" s="196"/>
      <c r="AV12" s="196"/>
      <c r="AW12" s="196"/>
      <c r="AX12" s="196"/>
      <c r="AY12" s="196"/>
      <c r="AZ12" s="196"/>
      <c r="BA12" s="196"/>
      <c r="BB12" s="196"/>
      <c r="BC12" s="196"/>
      <c r="BD12" s="196"/>
      <c r="BE12" s="196"/>
    </row>
    <row r="13" spans="1:57" s="199" customFormat="1" ht="28.5" customHeight="1" thickBot="1" x14ac:dyDescent="0.3">
      <c r="A13" s="81" t="s">
        <v>365</v>
      </c>
      <c r="B13" s="99">
        <v>0</v>
      </c>
      <c r="C13" s="99">
        <v>0</v>
      </c>
      <c r="D13" s="50">
        <f t="shared" si="0"/>
        <v>0</v>
      </c>
      <c r="E13" s="99">
        <v>0</v>
      </c>
      <c r="F13" s="99">
        <v>0</v>
      </c>
      <c r="G13" s="50">
        <f t="shared" si="1"/>
        <v>0</v>
      </c>
      <c r="H13" s="51">
        <f t="shared" si="2"/>
        <v>0</v>
      </c>
      <c r="I13" s="51">
        <f t="shared" si="2"/>
        <v>0</v>
      </c>
      <c r="J13" s="51">
        <f t="shared" si="3"/>
        <v>0</v>
      </c>
      <c r="K13" s="244" t="s">
        <v>171</v>
      </c>
      <c r="L13" s="2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8"/>
      <c r="AL13" s="198"/>
      <c r="AM13" s="198"/>
      <c r="AN13" s="198"/>
      <c r="AO13" s="198"/>
      <c r="AP13" s="198"/>
      <c r="AQ13" s="198"/>
      <c r="AR13" s="198"/>
      <c r="AS13" s="198"/>
      <c r="AT13" s="198"/>
      <c r="AU13" s="198"/>
      <c r="AV13" s="198"/>
      <c r="AW13" s="198"/>
      <c r="AX13" s="198"/>
      <c r="AY13" s="198"/>
      <c r="AZ13" s="198"/>
      <c r="BA13" s="198"/>
      <c r="BB13" s="198"/>
      <c r="BC13" s="198"/>
      <c r="BD13" s="198"/>
      <c r="BE13" s="198"/>
    </row>
    <row r="14" spans="1:57" s="197" customFormat="1" ht="28.5" customHeight="1" thickBot="1" x14ac:dyDescent="0.3">
      <c r="A14" s="80" t="s">
        <v>366</v>
      </c>
      <c r="B14" s="98">
        <v>0</v>
      </c>
      <c r="C14" s="98">
        <v>0</v>
      </c>
      <c r="D14" s="152">
        <f t="shared" si="0"/>
        <v>0</v>
      </c>
      <c r="E14" s="98">
        <v>0</v>
      </c>
      <c r="F14" s="98">
        <v>0</v>
      </c>
      <c r="G14" s="152">
        <f t="shared" si="1"/>
        <v>0</v>
      </c>
      <c r="H14" s="276">
        <f t="shared" si="2"/>
        <v>0</v>
      </c>
      <c r="I14" s="276">
        <f t="shared" si="2"/>
        <v>0</v>
      </c>
      <c r="J14" s="276">
        <f t="shared" si="3"/>
        <v>0</v>
      </c>
      <c r="K14" s="245" t="s">
        <v>367</v>
      </c>
      <c r="L14" s="25"/>
      <c r="M14" s="196"/>
      <c r="N14" s="196"/>
      <c r="O14" s="196"/>
      <c r="P14" s="196"/>
      <c r="Q14" s="196"/>
      <c r="R14" s="196"/>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c r="AQ14" s="196"/>
      <c r="AR14" s="196"/>
      <c r="AS14" s="196"/>
      <c r="AT14" s="196"/>
      <c r="AU14" s="196"/>
      <c r="AV14" s="196"/>
      <c r="AW14" s="196"/>
      <c r="AX14" s="196"/>
      <c r="AY14" s="196"/>
      <c r="AZ14" s="196"/>
      <c r="BA14" s="196"/>
      <c r="BB14" s="196"/>
      <c r="BC14" s="196"/>
      <c r="BD14" s="196"/>
      <c r="BE14" s="196"/>
    </row>
    <row r="15" spans="1:57" s="199" customFormat="1" ht="28.5" customHeight="1" thickBot="1" x14ac:dyDescent="0.3">
      <c r="A15" s="81" t="s">
        <v>321</v>
      </c>
      <c r="B15" s="99">
        <v>187</v>
      </c>
      <c r="C15" s="99">
        <v>220</v>
      </c>
      <c r="D15" s="50">
        <f t="shared" si="0"/>
        <v>407</v>
      </c>
      <c r="E15" s="99">
        <v>426</v>
      </c>
      <c r="F15" s="99">
        <v>625</v>
      </c>
      <c r="G15" s="50">
        <f t="shared" si="1"/>
        <v>1051</v>
      </c>
      <c r="H15" s="51">
        <f t="shared" si="2"/>
        <v>613</v>
      </c>
      <c r="I15" s="51">
        <f t="shared" si="2"/>
        <v>845</v>
      </c>
      <c r="J15" s="51">
        <f>SUM(H15:I15)</f>
        <v>1458</v>
      </c>
      <c r="K15" s="244" t="s">
        <v>22</v>
      </c>
      <c r="L15" s="2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8"/>
      <c r="AL15" s="198"/>
      <c r="AM15" s="198"/>
      <c r="AN15" s="198"/>
      <c r="AO15" s="198"/>
      <c r="AP15" s="198"/>
      <c r="AQ15" s="198"/>
      <c r="AR15" s="198"/>
      <c r="AS15" s="198"/>
      <c r="AT15" s="198"/>
      <c r="AU15" s="198"/>
      <c r="AV15" s="198"/>
      <c r="AW15" s="198"/>
      <c r="AX15" s="198"/>
      <c r="AY15" s="198"/>
      <c r="AZ15" s="198"/>
      <c r="BA15" s="198"/>
      <c r="BB15" s="198"/>
      <c r="BC15" s="198"/>
      <c r="BD15" s="198"/>
      <c r="BE15" s="198"/>
    </row>
    <row r="16" spans="1:57" s="197" customFormat="1" ht="28.5" customHeight="1" thickBot="1" x14ac:dyDescent="0.3">
      <c r="A16" s="80" t="s">
        <v>322</v>
      </c>
      <c r="B16" s="98">
        <v>3</v>
      </c>
      <c r="C16" s="98">
        <v>2</v>
      </c>
      <c r="D16" s="152">
        <f t="shared" si="0"/>
        <v>5</v>
      </c>
      <c r="E16" s="98">
        <v>3</v>
      </c>
      <c r="F16" s="98">
        <v>2</v>
      </c>
      <c r="G16" s="152">
        <f t="shared" si="1"/>
        <v>5</v>
      </c>
      <c r="H16" s="276">
        <f t="shared" si="2"/>
        <v>6</v>
      </c>
      <c r="I16" s="276">
        <f t="shared" si="2"/>
        <v>4</v>
      </c>
      <c r="J16" s="276">
        <f t="shared" si="3"/>
        <v>10</v>
      </c>
      <c r="K16" s="245" t="s">
        <v>23</v>
      </c>
      <c r="L16" s="25"/>
      <c r="M16" s="196"/>
      <c r="N16" s="196"/>
      <c r="O16" s="196"/>
      <c r="P16" s="196"/>
      <c r="Q16" s="196"/>
      <c r="R16" s="196"/>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c r="AQ16" s="196"/>
      <c r="AR16" s="196"/>
      <c r="AS16" s="196"/>
      <c r="AT16" s="196"/>
      <c r="AU16" s="196"/>
      <c r="AV16" s="196"/>
      <c r="AW16" s="196"/>
      <c r="AX16" s="196"/>
      <c r="AY16" s="196"/>
      <c r="AZ16" s="196"/>
      <c r="BA16" s="196"/>
      <c r="BB16" s="196"/>
      <c r="BC16" s="196"/>
      <c r="BD16" s="196"/>
      <c r="BE16" s="196"/>
    </row>
    <row r="17" spans="1:57" s="200" customFormat="1" ht="28.5" customHeight="1" x14ac:dyDescent="0.25">
      <c r="A17" s="93" t="s">
        <v>372</v>
      </c>
      <c r="B17" s="295">
        <v>314</v>
      </c>
      <c r="C17" s="295">
        <v>403</v>
      </c>
      <c r="D17" s="194">
        <f t="shared" si="0"/>
        <v>717</v>
      </c>
      <c r="E17" s="295">
        <v>647</v>
      </c>
      <c r="F17" s="295">
        <v>225</v>
      </c>
      <c r="G17" s="194">
        <f>E17+F17</f>
        <v>872</v>
      </c>
      <c r="H17" s="296">
        <f t="shared" si="2"/>
        <v>961</v>
      </c>
      <c r="I17" s="296">
        <f t="shared" si="2"/>
        <v>628</v>
      </c>
      <c r="J17" s="296">
        <f t="shared" si="3"/>
        <v>1589</v>
      </c>
      <c r="K17" s="249" t="s">
        <v>373</v>
      </c>
      <c r="L17" s="25"/>
      <c r="M17" s="196"/>
      <c r="N17" s="196"/>
      <c r="O17" s="196"/>
      <c r="P17" s="196"/>
      <c r="Q17" s="196"/>
      <c r="R17" s="196"/>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c r="AQ17" s="196"/>
      <c r="AR17" s="196"/>
      <c r="AS17" s="196"/>
      <c r="AT17" s="196"/>
      <c r="AU17" s="196"/>
      <c r="AV17" s="196"/>
      <c r="AW17" s="196"/>
      <c r="AX17" s="196"/>
      <c r="AY17" s="196"/>
      <c r="AZ17" s="196"/>
      <c r="BA17" s="196"/>
      <c r="BB17" s="196"/>
      <c r="BC17" s="196"/>
      <c r="BD17" s="196"/>
      <c r="BE17" s="196"/>
    </row>
    <row r="18" spans="1:57" ht="22.5" customHeight="1" x14ac:dyDescent="0.25">
      <c r="A18" s="287" t="s">
        <v>33</v>
      </c>
      <c r="B18" s="187">
        <f>SUM(B9:B17)</f>
        <v>504</v>
      </c>
      <c r="C18" s="187">
        <f t="shared" ref="C18:J18" si="4">SUM(C9:C17)</f>
        <v>625</v>
      </c>
      <c r="D18" s="43">
        <f t="shared" ref="D18" si="5">B18+C18</f>
        <v>1129</v>
      </c>
      <c r="E18" s="187">
        <f t="shared" si="4"/>
        <v>1076</v>
      </c>
      <c r="F18" s="187">
        <f t="shared" si="4"/>
        <v>852</v>
      </c>
      <c r="G18" s="43">
        <f t="shared" ref="G18" si="6">E18+F18</f>
        <v>1928</v>
      </c>
      <c r="H18" s="187">
        <f>SUM(H9:H17)</f>
        <v>1580</v>
      </c>
      <c r="I18" s="187">
        <f t="shared" si="4"/>
        <v>1477</v>
      </c>
      <c r="J18" s="187">
        <f t="shared" si="4"/>
        <v>3057</v>
      </c>
      <c r="K18" s="288" t="s">
        <v>34</v>
      </c>
    </row>
    <row r="19" spans="1:57" ht="20.100000000000001" customHeight="1" x14ac:dyDescent="0.25">
      <c r="A19" s="543"/>
      <c r="B19" s="543"/>
      <c r="C19" s="543"/>
      <c r="D19" s="543"/>
      <c r="E19" s="543"/>
      <c r="F19" s="540"/>
      <c r="G19" s="540"/>
      <c r="H19" s="540"/>
      <c r="I19" s="540"/>
      <c r="J19" s="540"/>
      <c r="K19" s="540"/>
    </row>
    <row r="22" spans="1:57" ht="20.100000000000001" customHeight="1" x14ac:dyDescent="0.25">
      <c r="B22" s="189"/>
      <c r="C22" s="189"/>
      <c r="D22" s="189"/>
      <c r="E22" s="189"/>
      <c r="F22" s="189"/>
      <c r="G22" s="189"/>
      <c r="H22" s="189"/>
      <c r="I22" s="189"/>
      <c r="J22" s="189"/>
    </row>
    <row r="23" spans="1:57" ht="20.100000000000001" customHeight="1" x14ac:dyDescent="0.25">
      <c r="B23" s="189"/>
      <c r="C23" s="189"/>
      <c r="D23" s="189"/>
      <c r="E23" s="189"/>
      <c r="F23" s="189"/>
      <c r="G23" s="189"/>
      <c r="H23" s="189"/>
      <c r="I23" s="189"/>
      <c r="J23" s="189"/>
    </row>
    <row r="24" spans="1:57" ht="20.100000000000001" customHeight="1" x14ac:dyDescent="0.25">
      <c r="B24" s="189"/>
      <c r="C24" s="189"/>
      <c r="D24" s="189"/>
      <c r="E24" s="189"/>
      <c r="F24" s="189"/>
      <c r="G24" s="189"/>
      <c r="H24" s="189"/>
      <c r="I24" s="189"/>
      <c r="J24" s="189"/>
    </row>
  </sheetData>
  <mergeCells count="12">
    <mergeCell ref="A19:E19"/>
    <mergeCell ref="F19:K19"/>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scale="99"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H18"/>
  <sheetViews>
    <sheetView rightToLeft="1" view="pageBreakPreview" zoomScaleNormal="100" zoomScaleSheetLayoutView="100" workbookViewId="0">
      <selection activeCell="W11" sqref="W11"/>
    </sheetView>
  </sheetViews>
  <sheetFormatPr defaultColWidth="9.140625" defaultRowHeight="20.100000000000001" customHeight="1" x14ac:dyDescent="0.25"/>
  <cols>
    <col min="1" max="1" width="18.42578125" style="182" customWidth="1"/>
    <col min="2" max="12" width="7.5703125" style="182" customWidth="1"/>
    <col min="13" max="13" width="8" style="182" customWidth="1"/>
    <col min="14" max="14" width="22.85546875" style="182" customWidth="1"/>
    <col min="15" max="15" width="9.140625" style="25"/>
    <col min="16" max="60" width="9.140625" style="26"/>
    <col min="61" max="16384" width="9.140625" style="12"/>
  </cols>
  <sheetData>
    <row r="1" spans="1:60" s="175" customFormat="1" ht="41.25" customHeight="1" x14ac:dyDescent="0.25">
      <c r="A1" s="530" t="s">
        <v>582</v>
      </c>
      <c r="B1" s="441"/>
      <c r="C1" s="441"/>
      <c r="D1" s="441"/>
      <c r="E1" s="441"/>
      <c r="F1" s="441"/>
      <c r="G1" s="441"/>
      <c r="H1" s="441"/>
      <c r="I1" s="441"/>
      <c r="J1" s="441"/>
      <c r="K1" s="441"/>
      <c r="L1" s="441"/>
      <c r="M1" s="441"/>
      <c r="N1" s="441"/>
      <c r="O1" s="25"/>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74"/>
      <c r="AV1" s="174"/>
      <c r="AW1" s="174"/>
      <c r="AX1" s="174"/>
      <c r="AY1" s="174"/>
      <c r="AZ1" s="174"/>
      <c r="BA1" s="174"/>
      <c r="BB1" s="174"/>
      <c r="BC1" s="174"/>
      <c r="BD1" s="174"/>
      <c r="BE1" s="174"/>
      <c r="BF1" s="174"/>
      <c r="BG1" s="174"/>
      <c r="BH1" s="174"/>
    </row>
    <row r="2" spans="1:60" s="175" customFormat="1" ht="18" x14ac:dyDescent="0.25">
      <c r="A2" s="490" t="s">
        <v>630</v>
      </c>
      <c r="B2" s="490"/>
      <c r="C2" s="490"/>
      <c r="D2" s="490"/>
      <c r="E2" s="490"/>
      <c r="F2" s="490"/>
      <c r="G2" s="490"/>
      <c r="H2" s="490"/>
      <c r="I2" s="490"/>
      <c r="J2" s="490"/>
      <c r="K2" s="490"/>
      <c r="L2" s="490"/>
      <c r="M2" s="490"/>
      <c r="N2" s="490"/>
      <c r="O2" s="25"/>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74"/>
      <c r="AV2" s="174"/>
      <c r="AW2" s="174"/>
      <c r="AX2" s="174"/>
      <c r="AY2" s="174"/>
      <c r="AZ2" s="174"/>
      <c r="BA2" s="174"/>
      <c r="BB2" s="174"/>
      <c r="BC2" s="174"/>
      <c r="BD2" s="174"/>
      <c r="BE2" s="174"/>
      <c r="BF2" s="174"/>
      <c r="BG2" s="174"/>
      <c r="BH2" s="174"/>
    </row>
    <row r="3" spans="1:60" s="175" customFormat="1" ht="50.1" customHeight="1" x14ac:dyDescent="0.25">
      <c r="A3" s="442" t="s">
        <v>677</v>
      </c>
      <c r="B3" s="443"/>
      <c r="C3" s="443"/>
      <c r="D3" s="443"/>
      <c r="E3" s="443"/>
      <c r="F3" s="443"/>
      <c r="G3" s="443"/>
      <c r="H3" s="443"/>
      <c r="I3" s="443"/>
      <c r="J3" s="443"/>
      <c r="K3" s="443"/>
      <c r="L3" s="443"/>
      <c r="M3" s="443"/>
      <c r="N3" s="443"/>
      <c r="O3" s="25"/>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74"/>
      <c r="AV3" s="174"/>
      <c r="AW3" s="174"/>
      <c r="AX3" s="174"/>
      <c r="AY3" s="174"/>
      <c r="AZ3" s="174"/>
      <c r="BA3" s="174"/>
      <c r="BB3" s="174"/>
      <c r="BC3" s="174"/>
      <c r="BD3" s="174"/>
      <c r="BE3" s="174"/>
      <c r="BF3" s="174"/>
      <c r="BG3" s="174"/>
      <c r="BH3" s="174"/>
    </row>
    <row r="4" spans="1:60" s="175" customFormat="1" ht="14.25" customHeight="1" x14ac:dyDescent="0.25">
      <c r="A4" s="443" t="s">
        <v>630</v>
      </c>
      <c r="B4" s="443"/>
      <c r="C4" s="443"/>
      <c r="D4" s="443"/>
      <c r="E4" s="443"/>
      <c r="F4" s="443"/>
      <c r="G4" s="443"/>
      <c r="H4" s="443"/>
      <c r="I4" s="443"/>
      <c r="J4" s="443"/>
      <c r="K4" s="443"/>
      <c r="L4" s="443"/>
      <c r="M4" s="443"/>
      <c r="N4" s="443"/>
      <c r="O4" s="25"/>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74"/>
      <c r="AV4" s="174"/>
      <c r="AW4" s="174"/>
      <c r="AX4" s="174"/>
      <c r="AY4" s="174"/>
      <c r="AZ4" s="174"/>
      <c r="BA4" s="174"/>
      <c r="BB4" s="174"/>
      <c r="BC4" s="174"/>
      <c r="BD4" s="174"/>
      <c r="BE4" s="174"/>
      <c r="BF4" s="174"/>
      <c r="BG4" s="174"/>
      <c r="BH4" s="174"/>
    </row>
    <row r="5" spans="1:60" s="178" customFormat="1" ht="15" x14ac:dyDescent="0.25">
      <c r="A5" s="94" t="s">
        <v>421</v>
      </c>
      <c r="B5" s="95"/>
      <c r="C5" s="95"/>
      <c r="D5" s="95"/>
      <c r="E5" s="95"/>
      <c r="F5" s="95"/>
      <c r="G5" s="95"/>
      <c r="H5" s="95"/>
      <c r="I5" s="95"/>
      <c r="J5" s="95"/>
      <c r="K5" s="95"/>
      <c r="L5" s="95"/>
      <c r="M5" s="95"/>
      <c r="N5" s="96" t="s">
        <v>420</v>
      </c>
      <c r="O5" s="176"/>
      <c r="P5" s="177"/>
      <c r="Q5" s="177"/>
      <c r="R5" s="177"/>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row>
    <row r="6" spans="1:60" s="16" customFormat="1" ht="22.5" customHeight="1" thickBot="1" x14ac:dyDescent="0.3">
      <c r="A6" s="531" t="s">
        <v>169</v>
      </c>
      <c r="B6" s="487">
        <v>2019</v>
      </c>
      <c r="C6" s="488"/>
      <c r="D6" s="489"/>
      <c r="E6" s="487">
        <v>2020</v>
      </c>
      <c r="F6" s="488"/>
      <c r="G6" s="489"/>
      <c r="H6" s="528">
        <v>2021</v>
      </c>
      <c r="I6" s="528"/>
      <c r="J6" s="529"/>
      <c r="K6" s="528">
        <v>2022</v>
      </c>
      <c r="L6" s="528"/>
      <c r="M6" s="529"/>
      <c r="N6" s="533" t="s">
        <v>447</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6.25" customHeight="1" x14ac:dyDescent="0.25">
      <c r="A7" s="532"/>
      <c r="B7" s="272" t="s">
        <v>514</v>
      </c>
      <c r="C7" s="272" t="s">
        <v>513</v>
      </c>
      <c r="D7" s="272" t="s">
        <v>512</v>
      </c>
      <c r="E7" s="272" t="s">
        <v>514</v>
      </c>
      <c r="F7" s="272" t="s">
        <v>513</v>
      </c>
      <c r="G7" s="272" t="s">
        <v>512</v>
      </c>
      <c r="H7" s="272" t="s">
        <v>514</v>
      </c>
      <c r="I7" s="272" t="s">
        <v>513</v>
      </c>
      <c r="J7" s="272" t="s">
        <v>512</v>
      </c>
      <c r="K7" s="272" t="s">
        <v>514</v>
      </c>
      <c r="L7" s="272" t="s">
        <v>513</v>
      </c>
      <c r="M7" s="272" t="s">
        <v>512</v>
      </c>
      <c r="N7" s="534"/>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x14ac:dyDescent="0.3">
      <c r="A8" s="79" t="s">
        <v>317</v>
      </c>
      <c r="B8" s="190">
        <v>1457</v>
      </c>
      <c r="C8" s="190">
        <v>691</v>
      </c>
      <c r="D8" s="50">
        <f t="shared" ref="D8:D17" si="0">B8+C8</f>
        <v>2148</v>
      </c>
      <c r="E8" s="190">
        <v>3816</v>
      </c>
      <c r="F8" s="190">
        <v>3466</v>
      </c>
      <c r="G8" s="50">
        <f t="shared" ref="G8:G17" si="1">E8+F8</f>
        <v>7282</v>
      </c>
      <c r="H8" s="190">
        <v>1876</v>
      </c>
      <c r="I8" s="190">
        <v>1430</v>
      </c>
      <c r="J8" s="50">
        <f t="shared" ref="J8:J17" si="2">H8+I8</f>
        <v>3306</v>
      </c>
      <c r="K8" s="190">
        <v>3760</v>
      </c>
      <c r="L8" s="190">
        <v>2225</v>
      </c>
      <c r="M8" s="50">
        <f t="shared" ref="M8:M16" si="3">K8+L8</f>
        <v>5985</v>
      </c>
      <c r="N8" s="242" t="s">
        <v>170</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x14ac:dyDescent="0.3">
      <c r="A9" s="80" t="s">
        <v>318</v>
      </c>
      <c r="B9" s="191">
        <v>165</v>
      </c>
      <c r="C9" s="191">
        <v>144</v>
      </c>
      <c r="D9" s="152">
        <f t="shared" si="0"/>
        <v>309</v>
      </c>
      <c r="E9" s="191">
        <v>165</v>
      </c>
      <c r="F9" s="191">
        <v>94</v>
      </c>
      <c r="G9" s="152">
        <f t="shared" si="1"/>
        <v>259</v>
      </c>
      <c r="H9" s="191">
        <v>0</v>
      </c>
      <c r="I9" s="191">
        <v>2</v>
      </c>
      <c r="J9" s="152">
        <f t="shared" si="2"/>
        <v>2</v>
      </c>
      <c r="K9" s="191">
        <v>8</v>
      </c>
      <c r="L9" s="191">
        <v>7</v>
      </c>
      <c r="M9" s="152">
        <f t="shared" si="3"/>
        <v>15</v>
      </c>
      <c r="N9" s="245" t="s">
        <v>19</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x14ac:dyDescent="0.3">
      <c r="A10" s="81" t="s">
        <v>319</v>
      </c>
      <c r="B10" s="192">
        <v>6</v>
      </c>
      <c r="C10" s="192">
        <v>5</v>
      </c>
      <c r="D10" s="50">
        <f t="shared" si="0"/>
        <v>11</v>
      </c>
      <c r="E10" s="192">
        <v>8</v>
      </c>
      <c r="F10" s="192">
        <v>5</v>
      </c>
      <c r="G10" s="50">
        <f t="shared" si="1"/>
        <v>13</v>
      </c>
      <c r="H10" s="192">
        <v>0</v>
      </c>
      <c r="I10" s="192">
        <v>0</v>
      </c>
      <c r="J10" s="50">
        <f t="shared" si="2"/>
        <v>0</v>
      </c>
      <c r="K10" s="192">
        <v>0</v>
      </c>
      <c r="L10" s="192">
        <v>0</v>
      </c>
      <c r="M10" s="50">
        <f t="shared" si="3"/>
        <v>0</v>
      </c>
      <c r="N10" s="244" t="s">
        <v>20</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x14ac:dyDescent="0.3">
      <c r="A11" s="80" t="s">
        <v>320</v>
      </c>
      <c r="B11" s="191">
        <v>119</v>
      </c>
      <c r="C11" s="191">
        <v>122</v>
      </c>
      <c r="D11" s="152">
        <f t="shared" si="0"/>
        <v>241</v>
      </c>
      <c r="E11" s="191">
        <v>119</v>
      </c>
      <c r="F11" s="191">
        <v>122</v>
      </c>
      <c r="G11" s="152">
        <f t="shared" si="1"/>
        <v>241</v>
      </c>
      <c r="H11" s="191">
        <v>13</v>
      </c>
      <c r="I11" s="191">
        <v>5</v>
      </c>
      <c r="J11" s="152">
        <f t="shared" si="2"/>
        <v>18</v>
      </c>
      <c r="K11" s="191">
        <v>0</v>
      </c>
      <c r="L11" s="191">
        <v>0</v>
      </c>
      <c r="M11" s="152">
        <f t="shared" si="3"/>
        <v>0</v>
      </c>
      <c r="N11" s="245" t="s">
        <v>21</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x14ac:dyDescent="0.3">
      <c r="A12" s="81" t="s">
        <v>365</v>
      </c>
      <c r="B12" s="192">
        <v>749</v>
      </c>
      <c r="C12" s="192">
        <v>946</v>
      </c>
      <c r="D12" s="50">
        <f t="shared" si="0"/>
        <v>1695</v>
      </c>
      <c r="E12" s="192">
        <v>757</v>
      </c>
      <c r="F12" s="192">
        <v>436</v>
      </c>
      <c r="G12" s="50">
        <f t="shared" si="1"/>
        <v>1193</v>
      </c>
      <c r="H12" s="192">
        <v>7</v>
      </c>
      <c r="I12" s="192">
        <v>5</v>
      </c>
      <c r="J12" s="50">
        <f t="shared" si="2"/>
        <v>12</v>
      </c>
      <c r="K12" s="192">
        <v>106</v>
      </c>
      <c r="L12" s="192">
        <v>105</v>
      </c>
      <c r="M12" s="50">
        <f t="shared" si="3"/>
        <v>211</v>
      </c>
      <c r="N12" s="244" t="s">
        <v>171</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x14ac:dyDescent="0.3">
      <c r="A13" s="80" t="s">
        <v>366</v>
      </c>
      <c r="B13" s="191">
        <v>307</v>
      </c>
      <c r="C13" s="191">
        <v>341</v>
      </c>
      <c r="D13" s="152">
        <f t="shared" si="0"/>
        <v>648</v>
      </c>
      <c r="E13" s="191">
        <v>291</v>
      </c>
      <c r="F13" s="191">
        <v>362</v>
      </c>
      <c r="G13" s="152">
        <f t="shared" si="1"/>
        <v>653</v>
      </c>
      <c r="H13" s="191">
        <v>0</v>
      </c>
      <c r="I13" s="191">
        <v>0</v>
      </c>
      <c r="J13" s="152">
        <f t="shared" si="2"/>
        <v>0</v>
      </c>
      <c r="K13" s="191">
        <v>0</v>
      </c>
      <c r="L13" s="191">
        <v>0</v>
      </c>
      <c r="M13" s="152">
        <f t="shared" si="3"/>
        <v>0</v>
      </c>
      <c r="N13" s="245" t="s">
        <v>367</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x14ac:dyDescent="0.3">
      <c r="A14" s="81" t="s">
        <v>321</v>
      </c>
      <c r="B14" s="192">
        <v>550</v>
      </c>
      <c r="C14" s="192">
        <v>617</v>
      </c>
      <c r="D14" s="50">
        <f t="shared" si="0"/>
        <v>1167</v>
      </c>
      <c r="E14" s="192">
        <v>585</v>
      </c>
      <c r="F14" s="192">
        <v>520</v>
      </c>
      <c r="G14" s="50">
        <f t="shared" si="1"/>
        <v>1105</v>
      </c>
      <c r="H14" s="192">
        <v>90</v>
      </c>
      <c r="I14" s="192">
        <v>58</v>
      </c>
      <c r="J14" s="50">
        <f t="shared" si="2"/>
        <v>148</v>
      </c>
      <c r="K14" s="192">
        <v>166</v>
      </c>
      <c r="L14" s="192">
        <v>123</v>
      </c>
      <c r="M14" s="50">
        <f t="shared" si="3"/>
        <v>289</v>
      </c>
      <c r="N14" s="244" t="s">
        <v>22</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30" customHeight="1" thickBot="1" x14ac:dyDescent="0.3">
      <c r="A15" s="80" t="s">
        <v>322</v>
      </c>
      <c r="B15" s="191">
        <v>441</v>
      </c>
      <c r="C15" s="191">
        <v>575</v>
      </c>
      <c r="D15" s="152">
        <f t="shared" si="0"/>
        <v>1016</v>
      </c>
      <c r="E15" s="191">
        <v>452</v>
      </c>
      <c r="F15" s="191">
        <v>560</v>
      </c>
      <c r="G15" s="152">
        <f t="shared" si="1"/>
        <v>1012</v>
      </c>
      <c r="H15" s="191">
        <v>32</v>
      </c>
      <c r="I15" s="191">
        <v>25</v>
      </c>
      <c r="J15" s="152">
        <f t="shared" si="2"/>
        <v>57</v>
      </c>
      <c r="K15" s="191">
        <v>67</v>
      </c>
      <c r="L15" s="191">
        <v>62</v>
      </c>
      <c r="M15" s="152">
        <f t="shared" si="3"/>
        <v>129</v>
      </c>
      <c r="N15" s="245" t="s">
        <v>23</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ht="34.5" customHeight="1" x14ac:dyDescent="0.25">
      <c r="A16" s="93" t="s">
        <v>372</v>
      </c>
      <c r="B16" s="193">
        <v>660</v>
      </c>
      <c r="C16" s="193">
        <v>680</v>
      </c>
      <c r="D16" s="194">
        <f t="shared" si="0"/>
        <v>1340</v>
      </c>
      <c r="E16" s="193">
        <v>380</v>
      </c>
      <c r="F16" s="193">
        <v>146</v>
      </c>
      <c r="G16" s="194">
        <f t="shared" si="1"/>
        <v>526</v>
      </c>
      <c r="H16" s="193">
        <v>3030</v>
      </c>
      <c r="I16" s="193">
        <v>3124</v>
      </c>
      <c r="J16" s="194">
        <f t="shared" si="2"/>
        <v>6154</v>
      </c>
      <c r="K16" s="193">
        <v>3331</v>
      </c>
      <c r="L16" s="193">
        <v>4444</v>
      </c>
      <c r="M16" s="194">
        <f t="shared" si="3"/>
        <v>7775</v>
      </c>
      <c r="N16" s="249" t="s">
        <v>373</v>
      </c>
    </row>
    <row r="17" spans="1:14" ht="27" customHeight="1" x14ac:dyDescent="0.25">
      <c r="A17" s="287" t="s">
        <v>33</v>
      </c>
      <c r="B17" s="187">
        <f t="shared" ref="B17:C17" si="4">SUM(B8:B16)</f>
        <v>4454</v>
      </c>
      <c r="C17" s="187">
        <f t="shared" si="4"/>
        <v>4121</v>
      </c>
      <c r="D17" s="195">
        <f t="shared" si="0"/>
        <v>8575</v>
      </c>
      <c r="E17" s="187">
        <f t="shared" ref="E17:F17" si="5">SUM(E8:E16)</f>
        <v>6573</v>
      </c>
      <c r="F17" s="187">
        <f t="shared" si="5"/>
        <v>5711</v>
      </c>
      <c r="G17" s="195">
        <f t="shared" si="1"/>
        <v>12284</v>
      </c>
      <c r="H17" s="187">
        <f t="shared" ref="H17:I17" si="6">SUM(H8:H16)</f>
        <v>5048</v>
      </c>
      <c r="I17" s="187">
        <f t="shared" si="6"/>
        <v>4649</v>
      </c>
      <c r="J17" s="195">
        <f t="shared" si="2"/>
        <v>9697</v>
      </c>
      <c r="K17" s="187">
        <f t="shared" ref="K17:L17" si="7">SUM(K8:K16)</f>
        <v>7438</v>
      </c>
      <c r="L17" s="187">
        <f t="shared" si="7"/>
        <v>6966</v>
      </c>
      <c r="M17" s="195">
        <f t="shared" ref="M17" si="8">K17+L17</f>
        <v>14404</v>
      </c>
      <c r="N17" s="288" t="s">
        <v>34</v>
      </c>
    </row>
    <row r="18" spans="1:14" ht="25.5" customHeight="1" x14ac:dyDescent="0.25">
      <c r="A18" s="526" t="s">
        <v>587</v>
      </c>
      <c r="B18" s="526"/>
      <c r="C18" s="526"/>
      <c r="D18" s="526"/>
      <c r="E18" s="526"/>
      <c r="F18" s="526"/>
      <c r="G18" s="526"/>
      <c r="H18" s="544" t="s">
        <v>588</v>
      </c>
      <c r="I18" s="544"/>
      <c r="J18" s="544"/>
      <c r="K18" s="544"/>
      <c r="L18" s="544"/>
      <c r="M18" s="544"/>
      <c r="N18" s="544"/>
    </row>
  </sheetData>
  <mergeCells count="12">
    <mergeCell ref="A18:G18"/>
    <mergeCell ref="H18:N18"/>
    <mergeCell ref="A1:N1"/>
    <mergeCell ref="A2:N2"/>
    <mergeCell ref="A3:N3"/>
    <mergeCell ref="A4:N4"/>
    <mergeCell ref="A6:A7"/>
    <mergeCell ref="B6:D6"/>
    <mergeCell ref="E6:G6"/>
    <mergeCell ref="H6:J6"/>
    <mergeCell ref="K6:M6"/>
    <mergeCell ref="N6:N7"/>
  </mergeCells>
  <printOptions horizontalCentered="1" verticalCentered="1"/>
  <pageMargins left="0" right="0" top="0" bottom="0" header="0" footer="0"/>
  <pageSetup paperSize="9" scale="95" orientation="landscape" r:id="rId1"/>
  <colBreaks count="1" manualBreakCount="1">
    <brk id="14" max="1048575" man="1"/>
  </col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E24"/>
  <sheetViews>
    <sheetView rightToLeft="1" view="pageBreakPreview" zoomScaleNormal="100" zoomScaleSheetLayoutView="100" workbookViewId="0">
      <selection activeCell="O10" sqref="O10"/>
    </sheetView>
  </sheetViews>
  <sheetFormatPr defaultColWidth="9.140625" defaultRowHeight="20.100000000000001" customHeight="1" x14ac:dyDescent="0.25"/>
  <cols>
    <col min="1" max="1" width="23.42578125" style="182" customWidth="1"/>
    <col min="2" max="3" width="10.140625" style="182" customWidth="1"/>
    <col min="4" max="4" width="10" style="182" customWidth="1"/>
    <col min="5" max="5" width="9.28515625" style="182" customWidth="1"/>
    <col min="6" max="6" width="9.5703125" style="182" customWidth="1"/>
    <col min="7" max="7" width="8.7109375" style="182" customWidth="1"/>
    <col min="8" max="8" width="8.85546875" style="182" customWidth="1"/>
    <col min="9" max="10" width="8.7109375" style="182" customWidth="1"/>
    <col min="11" max="11" width="25.7109375" style="182" customWidth="1"/>
    <col min="12" max="12" width="9.140625" style="25"/>
    <col min="13" max="57" width="9.140625" style="26"/>
    <col min="58" max="16384" width="9.140625" style="12"/>
  </cols>
  <sheetData>
    <row r="1" spans="1:57" s="175" customFormat="1" ht="40.5" customHeight="1" x14ac:dyDescent="0.25">
      <c r="A1" s="530" t="s">
        <v>678</v>
      </c>
      <c r="B1" s="441"/>
      <c r="C1" s="441"/>
      <c r="D1" s="441"/>
      <c r="E1" s="441"/>
      <c r="F1" s="441"/>
      <c r="G1" s="441"/>
      <c r="H1" s="441"/>
      <c r="I1" s="441"/>
      <c r="J1" s="441"/>
      <c r="K1" s="441"/>
      <c r="L1" s="25"/>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74"/>
      <c r="AV1" s="174"/>
      <c r="AW1" s="174"/>
      <c r="AX1" s="174"/>
      <c r="AY1" s="174"/>
      <c r="AZ1" s="174"/>
      <c r="BA1" s="174"/>
      <c r="BB1" s="174"/>
      <c r="BC1" s="174"/>
      <c r="BD1" s="174"/>
      <c r="BE1" s="174"/>
    </row>
    <row r="2" spans="1:57" s="175" customFormat="1" ht="18" x14ac:dyDescent="0.25">
      <c r="A2" s="490">
        <v>2022</v>
      </c>
      <c r="B2" s="490"/>
      <c r="C2" s="490"/>
      <c r="D2" s="490"/>
      <c r="E2" s="490"/>
      <c r="F2" s="490"/>
      <c r="G2" s="490"/>
      <c r="H2" s="490"/>
      <c r="I2" s="490"/>
      <c r="J2" s="490"/>
      <c r="K2" s="490"/>
      <c r="L2" s="25"/>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74"/>
      <c r="AV2" s="174"/>
      <c r="AW2" s="174"/>
      <c r="AX2" s="174"/>
      <c r="AY2" s="174"/>
      <c r="AZ2" s="174"/>
      <c r="BA2" s="174"/>
      <c r="BB2" s="174"/>
      <c r="BC2" s="174"/>
      <c r="BD2" s="174"/>
      <c r="BE2" s="174"/>
    </row>
    <row r="3" spans="1:57" s="175" customFormat="1" ht="52.5" customHeight="1" x14ac:dyDescent="0.25">
      <c r="A3" s="442" t="s">
        <v>560</v>
      </c>
      <c r="B3" s="443"/>
      <c r="C3" s="443"/>
      <c r="D3" s="443"/>
      <c r="E3" s="443"/>
      <c r="F3" s="443"/>
      <c r="G3" s="443"/>
      <c r="H3" s="443"/>
      <c r="I3" s="443"/>
      <c r="J3" s="443"/>
      <c r="K3" s="443"/>
      <c r="L3" s="25"/>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74"/>
      <c r="AV3" s="174"/>
      <c r="AW3" s="174"/>
      <c r="AX3" s="174"/>
      <c r="AY3" s="174"/>
      <c r="AZ3" s="174"/>
      <c r="BA3" s="174"/>
      <c r="BB3" s="174"/>
      <c r="BC3" s="174"/>
      <c r="BD3" s="174"/>
      <c r="BE3" s="174"/>
    </row>
    <row r="4" spans="1:57" s="175" customFormat="1" ht="18" customHeight="1" x14ac:dyDescent="0.25">
      <c r="A4" s="443">
        <v>2022</v>
      </c>
      <c r="B4" s="443"/>
      <c r="C4" s="443"/>
      <c r="D4" s="443"/>
      <c r="E4" s="443"/>
      <c r="F4" s="443"/>
      <c r="G4" s="443"/>
      <c r="H4" s="443"/>
      <c r="I4" s="443"/>
      <c r="J4" s="443"/>
      <c r="K4" s="443"/>
      <c r="L4" s="25"/>
      <c r="M4" s="174"/>
      <c r="N4" s="174"/>
      <c r="O4" s="174"/>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74"/>
      <c r="AV4" s="174"/>
      <c r="AW4" s="174"/>
      <c r="AX4" s="174"/>
      <c r="AY4" s="174"/>
      <c r="AZ4" s="174"/>
      <c r="BA4" s="174"/>
      <c r="BB4" s="174"/>
      <c r="BC4" s="174"/>
      <c r="BD4" s="174"/>
      <c r="BE4" s="174"/>
    </row>
    <row r="5" spans="1:57" s="19" customFormat="1" ht="15" x14ac:dyDescent="0.25">
      <c r="A5" s="94" t="s">
        <v>438</v>
      </c>
      <c r="B5" s="95"/>
      <c r="C5" s="95"/>
      <c r="D5" s="95"/>
      <c r="E5" s="95"/>
      <c r="F5" s="95"/>
      <c r="G5" s="95"/>
      <c r="H5" s="95"/>
      <c r="I5" s="95"/>
      <c r="J5" s="95"/>
      <c r="K5" s="96" t="s">
        <v>439</v>
      </c>
      <c r="L5" s="186"/>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78" customFormat="1" ht="21" customHeight="1" thickBot="1" x14ac:dyDescent="0.3">
      <c r="A6" s="531" t="s">
        <v>169</v>
      </c>
      <c r="B6" s="537" t="s">
        <v>203</v>
      </c>
      <c r="C6" s="537"/>
      <c r="D6" s="537"/>
      <c r="E6" s="537"/>
      <c r="F6" s="537"/>
      <c r="G6" s="537"/>
      <c r="H6" s="537"/>
      <c r="I6" s="537"/>
      <c r="J6" s="537"/>
      <c r="K6" s="533" t="s">
        <v>447</v>
      </c>
      <c r="L6" s="176"/>
      <c r="M6" s="177"/>
      <c r="N6" s="177"/>
      <c r="O6" s="177"/>
      <c r="P6" s="177"/>
      <c r="Q6" s="177"/>
      <c r="R6" s="177"/>
      <c r="S6" s="177"/>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row>
    <row r="7" spans="1:57" s="16" customFormat="1" ht="21" customHeight="1" thickBot="1" x14ac:dyDescent="0.3">
      <c r="A7" s="536"/>
      <c r="B7" s="446" t="s">
        <v>462</v>
      </c>
      <c r="C7" s="446"/>
      <c r="D7" s="446"/>
      <c r="E7" s="446" t="s">
        <v>468</v>
      </c>
      <c r="F7" s="446"/>
      <c r="G7" s="446"/>
      <c r="H7" s="448" t="s">
        <v>469</v>
      </c>
      <c r="I7" s="448"/>
      <c r="J7" s="448"/>
      <c r="K7" s="538"/>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197" customFormat="1" ht="27" customHeight="1" x14ac:dyDescent="0.25">
      <c r="A8" s="532"/>
      <c r="B8" s="272" t="s">
        <v>514</v>
      </c>
      <c r="C8" s="272" t="s">
        <v>513</v>
      </c>
      <c r="D8" s="272" t="s">
        <v>512</v>
      </c>
      <c r="E8" s="272" t="s">
        <v>514</v>
      </c>
      <c r="F8" s="272" t="s">
        <v>513</v>
      </c>
      <c r="G8" s="272" t="s">
        <v>512</v>
      </c>
      <c r="H8" s="272" t="s">
        <v>514</v>
      </c>
      <c r="I8" s="272" t="s">
        <v>513</v>
      </c>
      <c r="J8" s="272" t="s">
        <v>512</v>
      </c>
      <c r="K8" s="534"/>
      <c r="L8" s="25"/>
      <c r="M8" s="196"/>
      <c r="N8" s="196"/>
      <c r="O8" s="196"/>
      <c r="P8" s="196"/>
      <c r="Q8" s="196"/>
      <c r="R8" s="196"/>
      <c r="S8" s="196"/>
      <c r="T8" s="196"/>
      <c r="U8" s="196"/>
      <c r="V8" s="196"/>
      <c r="W8" s="196"/>
      <c r="X8" s="196"/>
      <c r="Y8" s="196"/>
      <c r="Z8" s="196"/>
      <c r="AA8" s="196"/>
      <c r="AB8" s="196"/>
      <c r="AC8" s="196"/>
      <c r="AD8" s="196"/>
      <c r="AE8" s="196"/>
      <c r="AF8" s="196"/>
      <c r="AG8" s="196"/>
      <c r="AH8" s="196"/>
      <c r="AI8" s="196"/>
      <c r="AJ8" s="196"/>
      <c r="AK8" s="196"/>
      <c r="AL8" s="196"/>
      <c r="AM8" s="196"/>
      <c r="AN8" s="196"/>
      <c r="AO8" s="196"/>
      <c r="AP8" s="196"/>
      <c r="AQ8" s="196"/>
      <c r="AR8" s="196"/>
      <c r="AS8" s="196"/>
      <c r="AT8" s="196"/>
      <c r="AU8" s="196"/>
      <c r="AV8" s="196"/>
      <c r="AW8" s="196"/>
      <c r="AX8" s="196"/>
      <c r="AY8" s="196"/>
      <c r="AZ8" s="196"/>
      <c r="BA8" s="196"/>
      <c r="BB8" s="196"/>
      <c r="BC8" s="196"/>
      <c r="BD8" s="196"/>
      <c r="BE8" s="196"/>
    </row>
    <row r="9" spans="1:57" s="199" customFormat="1" ht="23.25" customHeight="1" thickBot="1" x14ac:dyDescent="0.3">
      <c r="A9" s="79" t="s">
        <v>317</v>
      </c>
      <c r="B9" s="97">
        <v>1120</v>
      </c>
      <c r="C9" s="97">
        <v>980</v>
      </c>
      <c r="D9" s="50">
        <f t="shared" ref="D9:D17" si="0">B9+C9</f>
        <v>2100</v>
      </c>
      <c r="E9" s="97">
        <v>2640</v>
      </c>
      <c r="F9" s="97">
        <v>1245</v>
      </c>
      <c r="G9" s="50">
        <f t="shared" ref="G9:G17" si="1">E9+F9</f>
        <v>3885</v>
      </c>
      <c r="H9" s="50">
        <f t="shared" ref="H9:I17" si="2">(B9+E9)</f>
        <v>3760</v>
      </c>
      <c r="I9" s="50">
        <f t="shared" si="2"/>
        <v>2225</v>
      </c>
      <c r="J9" s="50">
        <f>SUM(H9:I9)</f>
        <v>5985</v>
      </c>
      <c r="K9" s="242" t="s">
        <v>170</v>
      </c>
      <c r="L9" s="28"/>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8"/>
      <c r="AL9" s="198"/>
      <c r="AM9" s="198"/>
      <c r="AN9" s="198"/>
      <c r="AO9" s="198"/>
      <c r="AP9" s="198"/>
      <c r="AQ9" s="198"/>
      <c r="AR9" s="198"/>
      <c r="AS9" s="198"/>
      <c r="AT9" s="198"/>
      <c r="AU9" s="198"/>
      <c r="AV9" s="198"/>
      <c r="AW9" s="198"/>
      <c r="AX9" s="198"/>
      <c r="AY9" s="198"/>
      <c r="AZ9" s="198"/>
      <c r="BA9" s="198"/>
      <c r="BB9" s="198"/>
      <c r="BC9" s="198"/>
      <c r="BD9" s="198"/>
      <c r="BE9" s="198"/>
    </row>
    <row r="10" spans="1:57" s="197" customFormat="1" ht="23.25" customHeight="1" thickBot="1" x14ac:dyDescent="0.3">
      <c r="A10" s="80" t="s">
        <v>318</v>
      </c>
      <c r="B10" s="98">
        <v>4</v>
      </c>
      <c r="C10" s="98">
        <v>2</v>
      </c>
      <c r="D10" s="152">
        <f t="shared" si="0"/>
        <v>6</v>
      </c>
      <c r="E10" s="98">
        <v>4</v>
      </c>
      <c r="F10" s="98">
        <v>5</v>
      </c>
      <c r="G10" s="152">
        <f t="shared" si="1"/>
        <v>9</v>
      </c>
      <c r="H10" s="276">
        <f t="shared" si="2"/>
        <v>8</v>
      </c>
      <c r="I10" s="276">
        <f t="shared" si="2"/>
        <v>7</v>
      </c>
      <c r="J10" s="276">
        <f t="shared" ref="J10:J17" si="3">SUM(H10:I10)</f>
        <v>15</v>
      </c>
      <c r="K10" s="245" t="s">
        <v>19</v>
      </c>
      <c r="L10" s="25"/>
      <c r="M10" s="196"/>
      <c r="N10" s="196"/>
      <c r="O10" s="196"/>
      <c r="P10" s="196"/>
      <c r="Q10" s="196"/>
      <c r="R10" s="196"/>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c r="AQ10" s="196"/>
      <c r="AR10" s="196"/>
      <c r="AS10" s="196"/>
      <c r="AT10" s="196"/>
      <c r="AU10" s="196"/>
      <c r="AV10" s="196"/>
      <c r="AW10" s="196"/>
      <c r="AX10" s="196"/>
      <c r="AY10" s="196"/>
      <c r="AZ10" s="196"/>
      <c r="BA10" s="196"/>
      <c r="BB10" s="196"/>
      <c r="BC10" s="196"/>
      <c r="BD10" s="196"/>
      <c r="BE10" s="196"/>
    </row>
    <row r="11" spans="1:57" s="199" customFormat="1" ht="23.25" customHeight="1" thickBot="1" x14ac:dyDescent="0.3">
      <c r="A11" s="81" t="s">
        <v>319</v>
      </c>
      <c r="B11" s="99">
        <v>0</v>
      </c>
      <c r="C11" s="99">
        <v>0</v>
      </c>
      <c r="D11" s="50">
        <f t="shared" si="0"/>
        <v>0</v>
      </c>
      <c r="E11" s="99">
        <v>0</v>
      </c>
      <c r="F11" s="99">
        <v>0</v>
      </c>
      <c r="G11" s="50">
        <f t="shared" si="1"/>
        <v>0</v>
      </c>
      <c r="H11" s="51">
        <f t="shared" si="2"/>
        <v>0</v>
      </c>
      <c r="I11" s="51">
        <f t="shared" si="2"/>
        <v>0</v>
      </c>
      <c r="J11" s="51">
        <f t="shared" si="3"/>
        <v>0</v>
      </c>
      <c r="K11" s="244" t="s">
        <v>20</v>
      </c>
      <c r="L11" s="2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8"/>
      <c r="AL11" s="198"/>
      <c r="AM11" s="198"/>
      <c r="AN11" s="198"/>
      <c r="AO11" s="198"/>
      <c r="AP11" s="198"/>
      <c r="AQ11" s="198"/>
      <c r="AR11" s="198"/>
      <c r="AS11" s="198"/>
      <c r="AT11" s="198"/>
      <c r="AU11" s="198"/>
      <c r="AV11" s="198"/>
      <c r="AW11" s="198"/>
      <c r="AX11" s="198"/>
      <c r="AY11" s="198"/>
      <c r="AZ11" s="198"/>
      <c r="BA11" s="198"/>
      <c r="BB11" s="198"/>
      <c r="BC11" s="198"/>
      <c r="BD11" s="198"/>
      <c r="BE11" s="198"/>
    </row>
    <row r="12" spans="1:57" s="197" customFormat="1" ht="23.25" customHeight="1" thickBot="1" x14ac:dyDescent="0.3">
      <c r="A12" s="80" t="s">
        <v>320</v>
      </c>
      <c r="B12" s="98">
        <v>0</v>
      </c>
      <c r="C12" s="98">
        <v>0</v>
      </c>
      <c r="D12" s="152">
        <f t="shared" si="0"/>
        <v>0</v>
      </c>
      <c r="E12" s="98">
        <v>0</v>
      </c>
      <c r="F12" s="98">
        <v>0</v>
      </c>
      <c r="G12" s="152">
        <f t="shared" si="1"/>
        <v>0</v>
      </c>
      <c r="H12" s="276">
        <f t="shared" si="2"/>
        <v>0</v>
      </c>
      <c r="I12" s="276">
        <f t="shared" si="2"/>
        <v>0</v>
      </c>
      <c r="J12" s="276">
        <f t="shared" si="3"/>
        <v>0</v>
      </c>
      <c r="K12" s="245" t="s">
        <v>21</v>
      </c>
      <c r="L12" s="25"/>
      <c r="M12" s="196"/>
      <c r="N12" s="196"/>
      <c r="O12" s="196"/>
      <c r="P12" s="196"/>
      <c r="Q12" s="196"/>
      <c r="R12" s="196"/>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c r="AQ12" s="196"/>
      <c r="AR12" s="196"/>
      <c r="AS12" s="196"/>
      <c r="AT12" s="196"/>
      <c r="AU12" s="196"/>
      <c r="AV12" s="196"/>
      <c r="AW12" s="196"/>
      <c r="AX12" s="196"/>
      <c r="AY12" s="196"/>
      <c r="AZ12" s="196"/>
      <c r="BA12" s="196"/>
      <c r="BB12" s="196"/>
      <c r="BC12" s="196"/>
      <c r="BD12" s="196"/>
      <c r="BE12" s="196"/>
    </row>
    <row r="13" spans="1:57" s="199" customFormat="1" ht="23.25" customHeight="1" thickBot="1" x14ac:dyDescent="0.3">
      <c r="A13" s="81" t="s">
        <v>365</v>
      </c>
      <c r="B13" s="99">
        <v>64</v>
      </c>
      <c r="C13" s="99">
        <v>57</v>
      </c>
      <c r="D13" s="50">
        <f t="shared" si="0"/>
        <v>121</v>
      </c>
      <c r="E13" s="99">
        <v>42</v>
      </c>
      <c r="F13" s="99">
        <v>48</v>
      </c>
      <c r="G13" s="50">
        <f t="shared" si="1"/>
        <v>90</v>
      </c>
      <c r="H13" s="51">
        <f t="shared" si="2"/>
        <v>106</v>
      </c>
      <c r="I13" s="51">
        <f t="shared" si="2"/>
        <v>105</v>
      </c>
      <c r="J13" s="51">
        <f t="shared" si="3"/>
        <v>211</v>
      </c>
      <c r="K13" s="244" t="s">
        <v>171</v>
      </c>
      <c r="L13" s="2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8"/>
      <c r="AL13" s="198"/>
      <c r="AM13" s="198"/>
      <c r="AN13" s="198"/>
      <c r="AO13" s="198"/>
      <c r="AP13" s="198"/>
      <c r="AQ13" s="198"/>
      <c r="AR13" s="198"/>
      <c r="AS13" s="198"/>
      <c r="AT13" s="198"/>
      <c r="AU13" s="198"/>
      <c r="AV13" s="198"/>
      <c r="AW13" s="198"/>
      <c r="AX13" s="198"/>
      <c r="AY13" s="198"/>
      <c r="AZ13" s="198"/>
      <c r="BA13" s="198"/>
      <c r="BB13" s="198"/>
      <c r="BC13" s="198"/>
      <c r="BD13" s="198"/>
      <c r="BE13" s="198"/>
    </row>
    <row r="14" spans="1:57" s="197" customFormat="1" ht="23.25" customHeight="1" thickBot="1" x14ac:dyDescent="0.3">
      <c r="A14" s="80" t="s">
        <v>366</v>
      </c>
      <c r="B14" s="98">
        <v>0</v>
      </c>
      <c r="C14" s="98">
        <v>0</v>
      </c>
      <c r="D14" s="152">
        <f t="shared" si="0"/>
        <v>0</v>
      </c>
      <c r="E14" s="98">
        <v>0</v>
      </c>
      <c r="F14" s="98">
        <v>0</v>
      </c>
      <c r="G14" s="152">
        <f t="shared" si="1"/>
        <v>0</v>
      </c>
      <c r="H14" s="276">
        <f t="shared" si="2"/>
        <v>0</v>
      </c>
      <c r="I14" s="276">
        <f t="shared" si="2"/>
        <v>0</v>
      </c>
      <c r="J14" s="276">
        <f t="shared" si="3"/>
        <v>0</v>
      </c>
      <c r="K14" s="245" t="s">
        <v>367</v>
      </c>
      <c r="L14" s="25"/>
      <c r="M14" s="196"/>
      <c r="N14" s="196"/>
      <c r="O14" s="196"/>
      <c r="P14" s="196"/>
      <c r="Q14" s="196"/>
      <c r="R14" s="196"/>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c r="AQ14" s="196"/>
      <c r="AR14" s="196"/>
      <c r="AS14" s="196"/>
      <c r="AT14" s="196"/>
      <c r="AU14" s="196"/>
      <c r="AV14" s="196"/>
      <c r="AW14" s="196"/>
      <c r="AX14" s="196"/>
      <c r="AY14" s="196"/>
      <c r="AZ14" s="196"/>
      <c r="BA14" s="196"/>
      <c r="BB14" s="196"/>
      <c r="BC14" s="196"/>
      <c r="BD14" s="196"/>
      <c r="BE14" s="196"/>
    </row>
    <row r="15" spans="1:57" s="199" customFormat="1" ht="23.25" customHeight="1" thickBot="1" x14ac:dyDescent="0.3">
      <c r="A15" s="81" t="s">
        <v>321</v>
      </c>
      <c r="B15" s="99">
        <v>71</v>
      </c>
      <c r="C15" s="99">
        <v>45</v>
      </c>
      <c r="D15" s="50">
        <f t="shared" si="0"/>
        <v>116</v>
      </c>
      <c r="E15" s="99">
        <v>95</v>
      </c>
      <c r="F15" s="99">
        <v>78</v>
      </c>
      <c r="G15" s="50">
        <f t="shared" si="1"/>
        <v>173</v>
      </c>
      <c r="H15" s="51">
        <f t="shared" si="2"/>
        <v>166</v>
      </c>
      <c r="I15" s="51">
        <f t="shared" si="2"/>
        <v>123</v>
      </c>
      <c r="J15" s="51">
        <f t="shared" si="3"/>
        <v>289</v>
      </c>
      <c r="K15" s="244" t="s">
        <v>22</v>
      </c>
      <c r="L15" s="2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8"/>
      <c r="AL15" s="198"/>
      <c r="AM15" s="198"/>
      <c r="AN15" s="198"/>
      <c r="AO15" s="198"/>
      <c r="AP15" s="198"/>
      <c r="AQ15" s="198"/>
      <c r="AR15" s="198"/>
      <c r="AS15" s="198"/>
      <c r="AT15" s="198"/>
      <c r="AU15" s="198"/>
      <c r="AV15" s="198"/>
      <c r="AW15" s="198"/>
      <c r="AX15" s="198"/>
      <c r="AY15" s="198"/>
      <c r="AZ15" s="198"/>
      <c r="BA15" s="198"/>
      <c r="BB15" s="198"/>
      <c r="BC15" s="198"/>
      <c r="BD15" s="198"/>
      <c r="BE15" s="198"/>
    </row>
    <row r="16" spans="1:57" s="197" customFormat="1" ht="23.25" customHeight="1" thickBot="1" x14ac:dyDescent="0.3">
      <c r="A16" s="80" t="s">
        <v>322</v>
      </c>
      <c r="B16" s="98">
        <v>24</v>
      </c>
      <c r="C16" s="98">
        <v>35</v>
      </c>
      <c r="D16" s="152">
        <f t="shared" si="0"/>
        <v>59</v>
      </c>
      <c r="E16" s="98">
        <v>43</v>
      </c>
      <c r="F16" s="98">
        <v>27</v>
      </c>
      <c r="G16" s="152">
        <f t="shared" si="1"/>
        <v>70</v>
      </c>
      <c r="H16" s="276">
        <f t="shared" si="2"/>
        <v>67</v>
      </c>
      <c r="I16" s="276">
        <f t="shared" si="2"/>
        <v>62</v>
      </c>
      <c r="J16" s="276">
        <f t="shared" si="3"/>
        <v>129</v>
      </c>
      <c r="K16" s="245" t="s">
        <v>23</v>
      </c>
      <c r="L16" s="25"/>
      <c r="M16" s="196"/>
      <c r="N16" s="196"/>
      <c r="O16" s="196"/>
      <c r="P16" s="196"/>
      <c r="Q16" s="196"/>
      <c r="R16" s="196"/>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c r="AQ16" s="196"/>
      <c r="AR16" s="196"/>
      <c r="AS16" s="196"/>
      <c r="AT16" s="196"/>
      <c r="AU16" s="196"/>
      <c r="AV16" s="196"/>
      <c r="AW16" s="196"/>
      <c r="AX16" s="196"/>
      <c r="AY16" s="196"/>
      <c r="AZ16" s="196"/>
      <c r="BA16" s="196"/>
      <c r="BB16" s="196"/>
      <c r="BC16" s="196"/>
      <c r="BD16" s="196"/>
      <c r="BE16" s="196"/>
    </row>
    <row r="17" spans="1:57" s="200" customFormat="1" ht="23.25" customHeight="1" x14ac:dyDescent="0.25">
      <c r="A17" s="201" t="s">
        <v>372</v>
      </c>
      <c r="B17" s="297">
        <v>1456</v>
      </c>
      <c r="C17" s="297">
        <v>2190</v>
      </c>
      <c r="D17" s="194">
        <f t="shared" si="0"/>
        <v>3646</v>
      </c>
      <c r="E17" s="297">
        <v>1875</v>
      </c>
      <c r="F17" s="297">
        <v>2254</v>
      </c>
      <c r="G17" s="194">
        <f t="shared" si="1"/>
        <v>4129</v>
      </c>
      <c r="H17" s="194">
        <f t="shared" si="2"/>
        <v>3331</v>
      </c>
      <c r="I17" s="194">
        <f t="shared" si="2"/>
        <v>4444</v>
      </c>
      <c r="J17" s="194">
        <f t="shared" si="3"/>
        <v>7775</v>
      </c>
      <c r="K17" s="250" t="s">
        <v>373</v>
      </c>
      <c r="L17" s="25"/>
      <c r="M17" s="196"/>
      <c r="N17" s="196"/>
      <c r="O17" s="196"/>
      <c r="P17" s="196"/>
      <c r="Q17" s="196"/>
      <c r="R17" s="196"/>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c r="AQ17" s="196"/>
      <c r="AR17" s="196"/>
      <c r="AS17" s="196"/>
      <c r="AT17" s="196"/>
      <c r="AU17" s="196"/>
      <c r="AV17" s="196"/>
      <c r="AW17" s="196"/>
      <c r="AX17" s="196"/>
      <c r="AY17" s="196"/>
      <c r="AZ17" s="196"/>
      <c r="BA17" s="196"/>
      <c r="BB17" s="196"/>
      <c r="BC17" s="196"/>
      <c r="BD17" s="196"/>
      <c r="BE17" s="196"/>
    </row>
    <row r="18" spans="1:57" ht="22.5" customHeight="1" x14ac:dyDescent="0.25">
      <c r="A18" s="287" t="s">
        <v>33</v>
      </c>
      <c r="B18" s="187">
        <f>SUM(B9:B17)</f>
        <v>2739</v>
      </c>
      <c r="C18" s="187">
        <f t="shared" ref="C18:J18" si="4">SUM(C9:C17)</f>
        <v>3309</v>
      </c>
      <c r="D18" s="43">
        <f t="shared" ref="D18" si="5">B18+C18</f>
        <v>6048</v>
      </c>
      <c r="E18" s="187">
        <f t="shared" si="4"/>
        <v>4699</v>
      </c>
      <c r="F18" s="187">
        <f t="shared" si="4"/>
        <v>3657</v>
      </c>
      <c r="G18" s="43">
        <f t="shared" ref="G18" si="6">E18+F18</f>
        <v>8356</v>
      </c>
      <c r="H18" s="187">
        <f t="shared" si="4"/>
        <v>7438</v>
      </c>
      <c r="I18" s="187">
        <f t="shared" si="4"/>
        <v>6966</v>
      </c>
      <c r="J18" s="187">
        <f t="shared" si="4"/>
        <v>14404</v>
      </c>
      <c r="K18" s="288" t="s">
        <v>34</v>
      </c>
    </row>
    <row r="19" spans="1:57" ht="27" customHeight="1" x14ac:dyDescent="0.25">
      <c r="A19" s="545" t="s">
        <v>589</v>
      </c>
      <c r="B19" s="545"/>
      <c r="C19" s="545"/>
      <c r="D19" s="545"/>
      <c r="E19" s="545"/>
      <c r="F19" s="527" t="s">
        <v>588</v>
      </c>
      <c r="G19" s="527"/>
      <c r="H19" s="527"/>
      <c r="I19" s="527"/>
      <c r="J19" s="527"/>
      <c r="K19" s="527"/>
    </row>
    <row r="22" spans="1:57" ht="20.100000000000001" customHeight="1" x14ac:dyDescent="0.25">
      <c r="B22" s="189"/>
      <c r="C22" s="189"/>
      <c r="D22" s="189"/>
      <c r="E22" s="189"/>
      <c r="F22" s="189"/>
      <c r="G22" s="189"/>
      <c r="H22" s="189"/>
      <c r="I22" s="189"/>
      <c r="J22" s="189"/>
    </row>
    <row r="23" spans="1:57" ht="20.100000000000001" customHeight="1" x14ac:dyDescent="0.25">
      <c r="B23" s="189"/>
      <c r="C23" s="189"/>
      <c r="D23" s="189"/>
      <c r="E23" s="189"/>
      <c r="F23" s="189"/>
      <c r="G23" s="189"/>
      <c r="H23" s="189"/>
      <c r="I23" s="189"/>
      <c r="J23" s="189"/>
    </row>
    <row r="24" spans="1:57" ht="20.100000000000001" customHeight="1" x14ac:dyDescent="0.25">
      <c r="B24" s="189"/>
      <c r="C24" s="189"/>
      <c r="D24" s="189"/>
      <c r="E24" s="189"/>
      <c r="F24" s="189"/>
      <c r="G24" s="189"/>
      <c r="H24" s="189"/>
      <c r="I24" s="189"/>
      <c r="J24" s="189"/>
    </row>
  </sheetData>
  <mergeCells count="12">
    <mergeCell ref="A19:E19"/>
    <mergeCell ref="F19:K19"/>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scale="95"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G25"/>
  <sheetViews>
    <sheetView rightToLeft="1" view="pageBreakPreview" topLeftCell="A2" zoomScaleNormal="100" zoomScaleSheetLayoutView="100" workbookViewId="0">
      <selection activeCell="M26" sqref="M26"/>
    </sheetView>
  </sheetViews>
  <sheetFormatPr defaultColWidth="9.140625" defaultRowHeight="20.100000000000001" customHeight="1" x14ac:dyDescent="0.25"/>
  <cols>
    <col min="1" max="1" width="21.5703125" style="182" customWidth="1"/>
    <col min="2" max="13" width="7.85546875" style="182" customWidth="1"/>
    <col min="14" max="14" width="23" style="182" customWidth="1"/>
    <col min="15" max="59" width="9.140625" style="26"/>
    <col min="60" max="16384" width="9.140625" style="12"/>
  </cols>
  <sheetData>
    <row r="1" spans="1:59" s="175" customFormat="1" ht="41.25" customHeight="1" x14ac:dyDescent="0.25">
      <c r="A1" s="530" t="s">
        <v>580</v>
      </c>
      <c r="B1" s="441"/>
      <c r="C1" s="441"/>
      <c r="D1" s="441"/>
      <c r="E1" s="441"/>
      <c r="F1" s="441"/>
      <c r="G1" s="441"/>
      <c r="H1" s="441"/>
      <c r="I1" s="441"/>
      <c r="J1" s="441"/>
      <c r="K1" s="441"/>
      <c r="L1" s="441"/>
      <c r="M1" s="441"/>
      <c r="N1" s="441"/>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74"/>
      <c r="AV1" s="174"/>
      <c r="AW1" s="174"/>
      <c r="AX1" s="174"/>
      <c r="AY1" s="174"/>
      <c r="AZ1" s="174"/>
      <c r="BA1" s="174"/>
      <c r="BB1" s="174"/>
      <c r="BC1" s="174"/>
      <c r="BD1" s="174"/>
      <c r="BE1" s="174"/>
      <c r="BF1" s="174"/>
      <c r="BG1" s="174"/>
    </row>
    <row r="2" spans="1:59" s="175" customFormat="1" ht="12.75" customHeight="1" x14ac:dyDescent="0.25">
      <c r="A2" s="490" t="s">
        <v>630</v>
      </c>
      <c r="B2" s="490"/>
      <c r="C2" s="490"/>
      <c r="D2" s="490"/>
      <c r="E2" s="490"/>
      <c r="F2" s="490"/>
      <c r="G2" s="490"/>
      <c r="H2" s="490"/>
      <c r="I2" s="490"/>
      <c r="J2" s="490"/>
      <c r="K2" s="490"/>
      <c r="L2" s="490"/>
      <c r="M2" s="490"/>
      <c r="N2" s="490"/>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74"/>
      <c r="AV2" s="174"/>
      <c r="AW2" s="174"/>
      <c r="AX2" s="174"/>
      <c r="AY2" s="174"/>
      <c r="AZ2" s="174"/>
      <c r="BA2" s="174"/>
      <c r="BB2" s="174"/>
      <c r="BC2" s="174"/>
      <c r="BD2" s="174"/>
      <c r="BE2" s="174"/>
      <c r="BF2" s="174"/>
      <c r="BG2" s="174"/>
    </row>
    <row r="3" spans="1:59" s="175" customFormat="1" ht="36" customHeight="1" x14ac:dyDescent="0.25">
      <c r="A3" s="442" t="s">
        <v>579</v>
      </c>
      <c r="B3" s="443"/>
      <c r="C3" s="443"/>
      <c r="D3" s="443"/>
      <c r="E3" s="443"/>
      <c r="F3" s="443"/>
      <c r="G3" s="443"/>
      <c r="H3" s="443"/>
      <c r="I3" s="443"/>
      <c r="J3" s="443"/>
      <c r="K3" s="443"/>
      <c r="L3" s="443"/>
      <c r="M3" s="443"/>
      <c r="N3" s="443"/>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74"/>
      <c r="AV3" s="174"/>
      <c r="AW3" s="174"/>
      <c r="AX3" s="174"/>
      <c r="AY3" s="174"/>
      <c r="AZ3" s="174"/>
      <c r="BA3" s="174"/>
      <c r="BB3" s="174"/>
      <c r="BC3" s="174"/>
      <c r="BD3" s="174"/>
      <c r="BE3" s="174"/>
      <c r="BF3" s="174"/>
      <c r="BG3" s="174"/>
    </row>
    <row r="4" spans="1:59" s="175" customFormat="1" ht="14.25" customHeight="1" x14ac:dyDescent="0.25">
      <c r="A4" s="443" t="s">
        <v>631</v>
      </c>
      <c r="B4" s="443"/>
      <c r="C4" s="443"/>
      <c r="D4" s="443"/>
      <c r="E4" s="443"/>
      <c r="F4" s="443"/>
      <c r="G4" s="443"/>
      <c r="H4" s="443"/>
      <c r="I4" s="443"/>
      <c r="J4" s="443"/>
      <c r="K4" s="443"/>
      <c r="L4" s="443"/>
      <c r="M4" s="443"/>
      <c r="N4" s="443"/>
      <c r="O4" s="174"/>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74"/>
      <c r="AV4" s="174"/>
      <c r="AW4" s="174"/>
      <c r="AX4" s="174"/>
      <c r="AY4" s="174"/>
      <c r="AZ4" s="174"/>
      <c r="BA4" s="174"/>
      <c r="BB4" s="174"/>
      <c r="BC4" s="174"/>
      <c r="BD4" s="174"/>
      <c r="BE4" s="174"/>
      <c r="BF4" s="174"/>
      <c r="BG4" s="174"/>
    </row>
    <row r="5" spans="1:59" s="178" customFormat="1" ht="12.75" customHeight="1" x14ac:dyDescent="0.25">
      <c r="A5" s="94" t="s">
        <v>440</v>
      </c>
      <c r="B5" s="95"/>
      <c r="C5" s="95"/>
      <c r="D5" s="95"/>
      <c r="E5" s="95"/>
      <c r="F5" s="95"/>
      <c r="G5" s="95"/>
      <c r="H5" s="95"/>
      <c r="I5" s="95"/>
      <c r="J5" s="95"/>
      <c r="K5" s="95"/>
      <c r="L5" s="95"/>
      <c r="M5" s="95"/>
      <c r="N5" s="96" t="s">
        <v>441</v>
      </c>
      <c r="O5" s="177"/>
      <c r="P5" s="177"/>
      <c r="Q5" s="177"/>
      <c r="R5" s="177"/>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row>
    <row r="6" spans="1:59" s="16" customFormat="1" ht="23.25" customHeight="1" thickBot="1" x14ac:dyDescent="0.3">
      <c r="A6" s="531" t="s">
        <v>211</v>
      </c>
      <c r="B6" s="487">
        <v>2019</v>
      </c>
      <c r="C6" s="488"/>
      <c r="D6" s="489"/>
      <c r="E6" s="487">
        <v>2020</v>
      </c>
      <c r="F6" s="488"/>
      <c r="G6" s="489"/>
      <c r="H6" s="528">
        <v>2021</v>
      </c>
      <c r="I6" s="528"/>
      <c r="J6" s="529"/>
      <c r="K6" s="528">
        <v>2022</v>
      </c>
      <c r="L6" s="528"/>
      <c r="M6" s="529"/>
      <c r="N6" s="533" t="s">
        <v>172</v>
      </c>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row>
    <row r="7" spans="1:59" s="27" customFormat="1" ht="27" customHeight="1" x14ac:dyDescent="0.25">
      <c r="A7" s="532"/>
      <c r="B7" s="272" t="s">
        <v>514</v>
      </c>
      <c r="C7" s="272" t="s">
        <v>513</v>
      </c>
      <c r="D7" s="272" t="s">
        <v>512</v>
      </c>
      <c r="E7" s="272" t="s">
        <v>514</v>
      </c>
      <c r="F7" s="272" t="s">
        <v>513</v>
      </c>
      <c r="G7" s="272" t="s">
        <v>512</v>
      </c>
      <c r="H7" s="272" t="s">
        <v>514</v>
      </c>
      <c r="I7" s="272" t="s">
        <v>513</v>
      </c>
      <c r="J7" s="272" t="s">
        <v>512</v>
      </c>
      <c r="K7" s="272" t="s">
        <v>514</v>
      </c>
      <c r="L7" s="272" t="s">
        <v>513</v>
      </c>
      <c r="M7" s="272" t="s">
        <v>512</v>
      </c>
      <c r="N7" s="534"/>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row>
    <row r="8" spans="1:59" s="30" customFormat="1" ht="21" customHeight="1" thickBot="1" x14ac:dyDescent="0.3">
      <c r="A8" s="79" t="s">
        <v>335</v>
      </c>
      <c r="B8" s="183">
        <v>49</v>
      </c>
      <c r="C8" s="183">
        <v>20</v>
      </c>
      <c r="D8" s="50">
        <f>B8+C8</f>
        <v>69</v>
      </c>
      <c r="E8" s="183">
        <v>101</v>
      </c>
      <c r="F8" s="183">
        <v>40</v>
      </c>
      <c r="G8" s="50">
        <f>E8+F8</f>
        <v>141</v>
      </c>
      <c r="H8" s="183">
        <v>107</v>
      </c>
      <c r="I8" s="183">
        <v>45</v>
      </c>
      <c r="J8" s="50">
        <f>H8+I8</f>
        <v>152</v>
      </c>
      <c r="K8" s="183">
        <v>107</v>
      </c>
      <c r="L8" s="183">
        <v>39</v>
      </c>
      <c r="M8" s="50">
        <f>K8+L8</f>
        <v>146</v>
      </c>
      <c r="N8" s="242" t="s">
        <v>382</v>
      </c>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row>
    <row r="9" spans="1:59" s="27" customFormat="1" ht="21" customHeight="1" thickBot="1" x14ac:dyDescent="0.3">
      <c r="A9" s="80" t="s">
        <v>383</v>
      </c>
      <c r="B9" s="156">
        <v>54</v>
      </c>
      <c r="C9" s="156">
        <v>56</v>
      </c>
      <c r="D9" s="152">
        <f t="shared" ref="D9:D24" si="0">B9+C9</f>
        <v>110</v>
      </c>
      <c r="E9" s="156">
        <v>85</v>
      </c>
      <c r="F9" s="156">
        <v>58</v>
      </c>
      <c r="G9" s="152">
        <f t="shared" ref="G9:G24" si="1">E9+F9</f>
        <v>143</v>
      </c>
      <c r="H9" s="156">
        <v>87</v>
      </c>
      <c r="I9" s="156">
        <v>64</v>
      </c>
      <c r="J9" s="152">
        <f t="shared" ref="J9:J24" si="2">H9+I9</f>
        <v>151</v>
      </c>
      <c r="K9" s="156">
        <v>87</v>
      </c>
      <c r="L9" s="156">
        <v>64</v>
      </c>
      <c r="M9" s="152">
        <f t="shared" ref="M9:M24" si="3">K9+L9</f>
        <v>151</v>
      </c>
      <c r="N9" s="245" t="s">
        <v>490</v>
      </c>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row>
    <row r="10" spans="1:59" s="30" customFormat="1" ht="21" customHeight="1" thickBot="1" x14ac:dyDescent="0.3">
      <c r="A10" s="81" t="s">
        <v>384</v>
      </c>
      <c r="B10" s="183">
        <v>8</v>
      </c>
      <c r="C10" s="183">
        <v>5</v>
      </c>
      <c r="D10" s="50">
        <f t="shared" si="0"/>
        <v>13</v>
      </c>
      <c r="E10" s="183">
        <v>12</v>
      </c>
      <c r="F10" s="183">
        <v>5</v>
      </c>
      <c r="G10" s="50">
        <f t="shared" si="1"/>
        <v>17</v>
      </c>
      <c r="H10" s="183">
        <v>12</v>
      </c>
      <c r="I10" s="183">
        <v>5</v>
      </c>
      <c r="J10" s="50">
        <f t="shared" si="2"/>
        <v>17</v>
      </c>
      <c r="K10" s="183">
        <v>12</v>
      </c>
      <c r="L10" s="183">
        <v>5</v>
      </c>
      <c r="M10" s="50">
        <f t="shared" si="3"/>
        <v>17</v>
      </c>
      <c r="N10" s="244" t="s">
        <v>491</v>
      </c>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row>
    <row r="11" spans="1:59" s="27" customFormat="1" ht="24.75" customHeight="1" thickBot="1" x14ac:dyDescent="0.3">
      <c r="A11" s="80" t="s">
        <v>385</v>
      </c>
      <c r="B11" s="156">
        <v>23</v>
      </c>
      <c r="C11" s="156">
        <v>17</v>
      </c>
      <c r="D11" s="152">
        <f t="shared" si="0"/>
        <v>40</v>
      </c>
      <c r="E11" s="156">
        <v>70</v>
      </c>
      <c r="F11" s="156">
        <v>63</v>
      </c>
      <c r="G11" s="152">
        <f t="shared" si="1"/>
        <v>133</v>
      </c>
      <c r="H11" s="156">
        <v>70</v>
      </c>
      <c r="I11" s="156">
        <v>60</v>
      </c>
      <c r="J11" s="152">
        <f t="shared" si="2"/>
        <v>130</v>
      </c>
      <c r="K11" s="156">
        <v>70</v>
      </c>
      <c r="L11" s="156">
        <v>60</v>
      </c>
      <c r="M11" s="152">
        <f t="shared" si="3"/>
        <v>130</v>
      </c>
      <c r="N11" s="245" t="s">
        <v>517</v>
      </c>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row>
    <row r="12" spans="1:59" s="30" customFormat="1" ht="24.75" customHeight="1" thickBot="1" x14ac:dyDescent="0.3">
      <c r="A12" s="81" t="s">
        <v>386</v>
      </c>
      <c r="B12" s="183">
        <v>5</v>
      </c>
      <c r="C12" s="183">
        <v>2</v>
      </c>
      <c r="D12" s="50">
        <f t="shared" si="0"/>
        <v>7</v>
      </c>
      <c r="E12" s="183">
        <v>6</v>
      </c>
      <c r="F12" s="183">
        <v>5</v>
      </c>
      <c r="G12" s="50">
        <f t="shared" si="1"/>
        <v>11</v>
      </c>
      <c r="H12" s="183">
        <v>7</v>
      </c>
      <c r="I12" s="183">
        <v>5</v>
      </c>
      <c r="J12" s="50">
        <f t="shared" si="2"/>
        <v>12</v>
      </c>
      <c r="K12" s="183">
        <v>6</v>
      </c>
      <c r="L12" s="183">
        <v>5</v>
      </c>
      <c r="M12" s="50">
        <f t="shared" si="3"/>
        <v>11</v>
      </c>
      <c r="N12" s="244" t="s">
        <v>518</v>
      </c>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row>
    <row r="13" spans="1:59" s="27" customFormat="1" ht="21" customHeight="1" thickBot="1" x14ac:dyDescent="0.3">
      <c r="A13" s="80" t="s">
        <v>387</v>
      </c>
      <c r="B13" s="156">
        <v>13</v>
      </c>
      <c r="C13" s="156">
        <v>19</v>
      </c>
      <c r="D13" s="152">
        <f t="shared" si="0"/>
        <v>32</v>
      </c>
      <c r="E13" s="156">
        <v>28</v>
      </c>
      <c r="F13" s="156">
        <v>49</v>
      </c>
      <c r="G13" s="152">
        <f t="shared" si="1"/>
        <v>77</v>
      </c>
      <c r="H13" s="156">
        <v>4</v>
      </c>
      <c r="I13" s="156">
        <v>6</v>
      </c>
      <c r="J13" s="152">
        <f t="shared" si="2"/>
        <v>10</v>
      </c>
      <c r="K13" s="156">
        <v>4</v>
      </c>
      <c r="L13" s="156">
        <v>6</v>
      </c>
      <c r="M13" s="152">
        <f t="shared" si="3"/>
        <v>10</v>
      </c>
      <c r="N13" s="245" t="s">
        <v>519</v>
      </c>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row>
    <row r="14" spans="1:59" s="30" customFormat="1" ht="21" customHeight="1" thickBot="1" x14ac:dyDescent="0.3">
      <c r="A14" s="81" t="s">
        <v>388</v>
      </c>
      <c r="B14" s="183">
        <v>3</v>
      </c>
      <c r="C14" s="183">
        <v>2</v>
      </c>
      <c r="D14" s="50">
        <f t="shared" si="0"/>
        <v>5</v>
      </c>
      <c r="E14" s="183">
        <v>3</v>
      </c>
      <c r="F14" s="183">
        <v>4</v>
      </c>
      <c r="G14" s="50">
        <f t="shared" si="1"/>
        <v>7</v>
      </c>
      <c r="H14" s="183">
        <v>1</v>
      </c>
      <c r="I14" s="183">
        <v>0</v>
      </c>
      <c r="J14" s="50">
        <f t="shared" si="2"/>
        <v>1</v>
      </c>
      <c r="K14" s="183">
        <v>0</v>
      </c>
      <c r="L14" s="183">
        <v>0</v>
      </c>
      <c r="M14" s="50">
        <f t="shared" si="3"/>
        <v>0</v>
      </c>
      <c r="N14" s="244" t="s">
        <v>520</v>
      </c>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row>
    <row r="15" spans="1:59" s="30" customFormat="1" ht="21" customHeight="1" thickBot="1" x14ac:dyDescent="0.3">
      <c r="A15" s="80" t="s">
        <v>389</v>
      </c>
      <c r="B15" s="156">
        <v>9</v>
      </c>
      <c r="C15" s="156">
        <v>3</v>
      </c>
      <c r="D15" s="152">
        <f t="shared" si="0"/>
        <v>12</v>
      </c>
      <c r="E15" s="156">
        <v>21</v>
      </c>
      <c r="F15" s="156">
        <v>8</v>
      </c>
      <c r="G15" s="152">
        <f t="shared" si="1"/>
        <v>29</v>
      </c>
      <c r="H15" s="156">
        <v>21</v>
      </c>
      <c r="I15" s="156">
        <v>2</v>
      </c>
      <c r="J15" s="152">
        <f t="shared" si="2"/>
        <v>23</v>
      </c>
      <c r="K15" s="156">
        <v>21</v>
      </c>
      <c r="L15" s="156">
        <v>2</v>
      </c>
      <c r="M15" s="152">
        <f t="shared" si="3"/>
        <v>23</v>
      </c>
      <c r="N15" s="245" t="s">
        <v>492</v>
      </c>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row>
    <row r="16" spans="1:59" s="27" customFormat="1" ht="21" customHeight="1" thickBot="1" x14ac:dyDescent="0.3">
      <c r="A16" s="81" t="s">
        <v>482</v>
      </c>
      <c r="B16" s="183">
        <v>10</v>
      </c>
      <c r="C16" s="183">
        <v>2</v>
      </c>
      <c r="D16" s="50">
        <f t="shared" si="0"/>
        <v>12</v>
      </c>
      <c r="E16" s="183">
        <v>22</v>
      </c>
      <c r="F16" s="183">
        <v>5</v>
      </c>
      <c r="G16" s="50">
        <f t="shared" si="1"/>
        <v>27</v>
      </c>
      <c r="H16" s="183">
        <v>20</v>
      </c>
      <c r="I16" s="183">
        <v>4</v>
      </c>
      <c r="J16" s="50">
        <f t="shared" si="2"/>
        <v>24</v>
      </c>
      <c r="K16" s="183">
        <v>20</v>
      </c>
      <c r="L16" s="183">
        <v>4</v>
      </c>
      <c r="M16" s="50">
        <f t="shared" si="3"/>
        <v>24</v>
      </c>
      <c r="N16" s="244" t="s">
        <v>516</v>
      </c>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row>
    <row r="17" spans="1:59" s="30" customFormat="1" ht="21" customHeight="1" thickBot="1" x14ac:dyDescent="0.3">
      <c r="A17" s="80" t="s">
        <v>483</v>
      </c>
      <c r="B17" s="156">
        <v>5</v>
      </c>
      <c r="C17" s="156">
        <v>0</v>
      </c>
      <c r="D17" s="152">
        <f t="shared" si="0"/>
        <v>5</v>
      </c>
      <c r="E17" s="156">
        <v>6</v>
      </c>
      <c r="F17" s="156">
        <v>0</v>
      </c>
      <c r="G17" s="152">
        <f t="shared" si="1"/>
        <v>6</v>
      </c>
      <c r="H17" s="156">
        <v>2</v>
      </c>
      <c r="I17" s="156">
        <v>0</v>
      </c>
      <c r="J17" s="152">
        <f t="shared" si="2"/>
        <v>2</v>
      </c>
      <c r="K17" s="156">
        <v>0</v>
      </c>
      <c r="L17" s="156">
        <v>0</v>
      </c>
      <c r="M17" s="152">
        <f t="shared" si="3"/>
        <v>0</v>
      </c>
      <c r="N17" s="245" t="s">
        <v>493</v>
      </c>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row>
    <row r="18" spans="1:59" s="27" customFormat="1" ht="24.75" customHeight="1" thickBot="1" x14ac:dyDescent="0.3">
      <c r="A18" s="81" t="s">
        <v>390</v>
      </c>
      <c r="B18" s="183">
        <v>2</v>
      </c>
      <c r="C18" s="183">
        <v>0</v>
      </c>
      <c r="D18" s="50">
        <f t="shared" si="0"/>
        <v>2</v>
      </c>
      <c r="E18" s="183">
        <v>2</v>
      </c>
      <c r="F18" s="183">
        <v>0</v>
      </c>
      <c r="G18" s="50">
        <f t="shared" si="1"/>
        <v>2</v>
      </c>
      <c r="H18" s="183">
        <v>0</v>
      </c>
      <c r="I18" s="183">
        <v>0</v>
      </c>
      <c r="J18" s="50">
        <f t="shared" si="2"/>
        <v>0</v>
      </c>
      <c r="K18" s="183">
        <v>0</v>
      </c>
      <c r="L18" s="183">
        <v>0</v>
      </c>
      <c r="M18" s="50">
        <f t="shared" si="3"/>
        <v>0</v>
      </c>
      <c r="N18" s="244" t="s">
        <v>494</v>
      </c>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row>
    <row r="19" spans="1:59" s="27" customFormat="1" ht="21" customHeight="1" thickBot="1" x14ac:dyDescent="0.3">
      <c r="A19" s="80" t="s">
        <v>484</v>
      </c>
      <c r="B19" s="156">
        <v>3</v>
      </c>
      <c r="C19" s="156">
        <v>0</v>
      </c>
      <c r="D19" s="152">
        <f t="shared" si="0"/>
        <v>3</v>
      </c>
      <c r="E19" s="156">
        <v>3</v>
      </c>
      <c r="F19" s="156">
        <v>0</v>
      </c>
      <c r="G19" s="152">
        <f t="shared" si="1"/>
        <v>3</v>
      </c>
      <c r="H19" s="156">
        <v>1</v>
      </c>
      <c r="I19" s="156">
        <v>1</v>
      </c>
      <c r="J19" s="152">
        <f t="shared" si="2"/>
        <v>2</v>
      </c>
      <c r="K19" s="156">
        <v>0</v>
      </c>
      <c r="L19" s="156">
        <v>2</v>
      </c>
      <c r="M19" s="152">
        <f t="shared" si="3"/>
        <v>2</v>
      </c>
      <c r="N19" s="245" t="s">
        <v>495</v>
      </c>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row>
    <row r="20" spans="1:59" s="30" customFormat="1" ht="21" customHeight="1" thickBot="1" x14ac:dyDescent="0.3">
      <c r="A20" s="81" t="s">
        <v>391</v>
      </c>
      <c r="B20" s="183">
        <v>343</v>
      </c>
      <c r="C20" s="183">
        <v>981</v>
      </c>
      <c r="D20" s="50">
        <f t="shared" si="0"/>
        <v>1324</v>
      </c>
      <c r="E20" s="183">
        <v>343</v>
      </c>
      <c r="F20" s="183">
        <v>997</v>
      </c>
      <c r="G20" s="50">
        <f t="shared" si="1"/>
        <v>1340</v>
      </c>
      <c r="H20" s="183">
        <v>492</v>
      </c>
      <c r="I20" s="183">
        <v>1275</v>
      </c>
      <c r="J20" s="50">
        <f t="shared" si="2"/>
        <v>1767</v>
      </c>
      <c r="K20" s="183">
        <v>492</v>
      </c>
      <c r="L20" s="183">
        <v>1276</v>
      </c>
      <c r="M20" s="50">
        <f t="shared" si="3"/>
        <v>1768</v>
      </c>
      <c r="N20" s="244" t="s">
        <v>392</v>
      </c>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row>
    <row r="21" spans="1:59" s="30" customFormat="1" ht="24.75" customHeight="1" thickBot="1" x14ac:dyDescent="0.3">
      <c r="A21" s="80" t="s">
        <v>489</v>
      </c>
      <c r="B21" s="156">
        <v>19</v>
      </c>
      <c r="C21" s="156">
        <v>21</v>
      </c>
      <c r="D21" s="152">
        <f t="shared" si="0"/>
        <v>40</v>
      </c>
      <c r="E21" s="156">
        <v>34</v>
      </c>
      <c r="F21" s="156">
        <v>29</v>
      </c>
      <c r="G21" s="152">
        <f t="shared" si="1"/>
        <v>63</v>
      </c>
      <c r="H21" s="156">
        <v>24</v>
      </c>
      <c r="I21" s="156">
        <v>12</v>
      </c>
      <c r="J21" s="152">
        <f t="shared" si="2"/>
        <v>36</v>
      </c>
      <c r="K21" s="156">
        <v>25</v>
      </c>
      <c r="L21" s="156">
        <v>11</v>
      </c>
      <c r="M21" s="152">
        <f t="shared" si="3"/>
        <v>36</v>
      </c>
      <c r="N21" s="245" t="s">
        <v>521</v>
      </c>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row>
    <row r="22" spans="1:59" s="27" customFormat="1" ht="21" customHeight="1" thickBot="1" x14ac:dyDescent="0.3">
      <c r="A22" s="81" t="s">
        <v>393</v>
      </c>
      <c r="B22" s="183">
        <v>25</v>
      </c>
      <c r="C22" s="183">
        <v>135</v>
      </c>
      <c r="D22" s="50">
        <f t="shared" si="0"/>
        <v>160</v>
      </c>
      <c r="E22" s="183">
        <v>27</v>
      </c>
      <c r="F22" s="183">
        <v>156</v>
      </c>
      <c r="G22" s="50">
        <f t="shared" si="1"/>
        <v>183</v>
      </c>
      <c r="H22" s="183">
        <v>26</v>
      </c>
      <c r="I22" s="183">
        <v>170</v>
      </c>
      <c r="J22" s="50">
        <f t="shared" si="2"/>
        <v>196</v>
      </c>
      <c r="K22" s="183">
        <v>26</v>
      </c>
      <c r="L22" s="183">
        <v>170</v>
      </c>
      <c r="M22" s="50">
        <f t="shared" si="3"/>
        <v>196</v>
      </c>
      <c r="N22" s="244" t="s">
        <v>173</v>
      </c>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row>
    <row r="23" spans="1:59" s="27" customFormat="1" ht="21" customHeight="1" thickBot="1" x14ac:dyDescent="0.3">
      <c r="A23" s="129" t="s">
        <v>394</v>
      </c>
      <c r="B23" s="98">
        <v>94</v>
      </c>
      <c r="C23" s="98">
        <v>77</v>
      </c>
      <c r="D23" s="152">
        <f t="shared" si="0"/>
        <v>171</v>
      </c>
      <c r="E23" s="98">
        <v>102</v>
      </c>
      <c r="F23" s="98">
        <v>78</v>
      </c>
      <c r="G23" s="152">
        <f t="shared" si="1"/>
        <v>180</v>
      </c>
      <c r="H23" s="98">
        <v>38</v>
      </c>
      <c r="I23" s="98">
        <v>40</v>
      </c>
      <c r="J23" s="152">
        <f t="shared" si="2"/>
        <v>78</v>
      </c>
      <c r="K23" s="98">
        <v>38</v>
      </c>
      <c r="L23" s="98">
        <v>40</v>
      </c>
      <c r="M23" s="152">
        <f t="shared" si="3"/>
        <v>78</v>
      </c>
      <c r="N23" s="304" t="s">
        <v>448</v>
      </c>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row>
    <row r="24" spans="1:59" s="30" customFormat="1" ht="21" customHeight="1" x14ac:dyDescent="0.25">
      <c r="A24" s="201" t="s">
        <v>395</v>
      </c>
      <c r="B24" s="315">
        <v>44</v>
      </c>
      <c r="C24" s="315">
        <v>99</v>
      </c>
      <c r="D24" s="126">
        <f t="shared" si="0"/>
        <v>143</v>
      </c>
      <c r="E24" s="315">
        <v>50</v>
      </c>
      <c r="F24" s="315">
        <v>99</v>
      </c>
      <c r="G24" s="126">
        <f t="shared" si="1"/>
        <v>149</v>
      </c>
      <c r="H24" s="315">
        <v>50</v>
      </c>
      <c r="I24" s="315">
        <v>104</v>
      </c>
      <c r="J24" s="126">
        <f t="shared" si="2"/>
        <v>154</v>
      </c>
      <c r="K24" s="315">
        <v>50</v>
      </c>
      <c r="L24" s="315">
        <v>104</v>
      </c>
      <c r="M24" s="126">
        <f t="shared" si="3"/>
        <v>154</v>
      </c>
      <c r="N24" s="250" t="s">
        <v>296</v>
      </c>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row>
    <row r="25" spans="1:59" ht="21" customHeight="1" x14ac:dyDescent="0.25">
      <c r="A25" s="289" t="s">
        <v>33</v>
      </c>
      <c r="B25" s="195">
        <f t="shared" ref="B25:C25" si="4">SUM(B8:B24)</f>
        <v>709</v>
      </c>
      <c r="C25" s="195">
        <f t="shared" si="4"/>
        <v>1439</v>
      </c>
      <c r="D25" s="43">
        <f>SUM(D8:D24)</f>
        <v>2148</v>
      </c>
      <c r="E25" s="195">
        <f t="shared" ref="E25:F25" si="5">SUM(E8:E24)</f>
        <v>915</v>
      </c>
      <c r="F25" s="195">
        <f t="shared" si="5"/>
        <v>1596</v>
      </c>
      <c r="G25" s="43">
        <f>SUM(G8:G24)</f>
        <v>2511</v>
      </c>
      <c r="H25" s="195">
        <f t="shared" ref="H25:I25" si="6">SUM(H8:H24)</f>
        <v>962</v>
      </c>
      <c r="I25" s="195">
        <f t="shared" si="6"/>
        <v>1793</v>
      </c>
      <c r="J25" s="43">
        <f>SUM(J8:J24)</f>
        <v>2755</v>
      </c>
      <c r="K25" s="195">
        <f t="shared" ref="K25:L25" si="7">SUM(K8:K24)</f>
        <v>958</v>
      </c>
      <c r="L25" s="195">
        <f t="shared" si="7"/>
        <v>1788</v>
      </c>
      <c r="M25" s="43">
        <f>SUM(M8:M24)</f>
        <v>2746</v>
      </c>
      <c r="N25" s="290" t="s">
        <v>10</v>
      </c>
    </row>
  </sheetData>
  <mergeCells count="10">
    <mergeCell ref="H6:J6"/>
    <mergeCell ref="A1:N1"/>
    <mergeCell ref="A2:N2"/>
    <mergeCell ref="A3:N3"/>
    <mergeCell ref="A4:N4"/>
    <mergeCell ref="A6:A7"/>
    <mergeCell ref="B6:D6"/>
    <mergeCell ref="E6:G6"/>
    <mergeCell ref="K6:M6"/>
    <mergeCell ref="N6:N7"/>
  </mergeCells>
  <printOptions horizontalCentered="1" verticalCentered="1"/>
  <pageMargins left="0" right="0" top="0" bottom="0" header="0" footer="0"/>
  <pageSetup paperSize="9" scale="95"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E31"/>
  <sheetViews>
    <sheetView rightToLeft="1" view="pageBreakPreview" zoomScaleNormal="100" zoomScaleSheetLayoutView="100" workbookViewId="0">
      <selection activeCell="P20" sqref="P20"/>
    </sheetView>
  </sheetViews>
  <sheetFormatPr defaultColWidth="9.140625" defaultRowHeight="20.100000000000001" customHeight="1" x14ac:dyDescent="0.25"/>
  <cols>
    <col min="1" max="1" width="23.42578125" style="182" customWidth="1"/>
    <col min="2" max="3" width="10.140625" style="182" customWidth="1"/>
    <col min="4" max="4" width="10" style="182" customWidth="1"/>
    <col min="5" max="5" width="9.28515625" style="182" customWidth="1"/>
    <col min="6" max="6" width="9.5703125" style="182" customWidth="1"/>
    <col min="7" max="7" width="8.7109375" style="182" customWidth="1"/>
    <col min="8" max="8" width="8.85546875" style="182" customWidth="1"/>
    <col min="9" max="10" width="8.7109375" style="182" customWidth="1"/>
    <col min="11" max="11" width="25.7109375" style="182" customWidth="1"/>
    <col min="12" max="12" width="9.140625" style="25"/>
    <col min="13" max="57" width="9.140625" style="196"/>
    <col min="58" max="16384" width="9.140625" style="200"/>
  </cols>
  <sheetData>
    <row r="1" spans="1:57" s="175" customFormat="1" ht="38.25" customHeight="1" x14ac:dyDescent="0.25">
      <c r="A1" s="530" t="s">
        <v>481</v>
      </c>
      <c r="B1" s="441"/>
      <c r="C1" s="441"/>
      <c r="D1" s="441"/>
      <c r="E1" s="441"/>
      <c r="F1" s="441"/>
      <c r="G1" s="441"/>
      <c r="H1" s="441"/>
      <c r="I1" s="441"/>
      <c r="J1" s="441"/>
      <c r="K1" s="441"/>
      <c r="L1" s="25"/>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74"/>
      <c r="AV1" s="174"/>
      <c r="AW1" s="174"/>
      <c r="AX1" s="174"/>
      <c r="AY1" s="174"/>
      <c r="AZ1" s="174"/>
      <c r="BA1" s="174"/>
      <c r="BB1" s="174"/>
      <c r="BC1" s="174"/>
      <c r="BD1" s="174"/>
      <c r="BE1" s="174"/>
    </row>
    <row r="2" spans="1:57" s="204" customFormat="1" ht="14.25" customHeight="1" x14ac:dyDescent="0.25">
      <c r="A2" s="546">
        <v>2022</v>
      </c>
      <c r="B2" s="546"/>
      <c r="C2" s="546"/>
      <c r="D2" s="546"/>
      <c r="E2" s="546"/>
      <c r="F2" s="546"/>
      <c r="G2" s="546"/>
      <c r="H2" s="546"/>
      <c r="I2" s="546"/>
      <c r="J2" s="546"/>
      <c r="K2" s="546"/>
      <c r="L2" s="202"/>
      <c r="M2" s="203"/>
      <c r="N2" s="203"/>
      <c r="O2" s="203"/>
      <c r="P2" s="203"/>
      <c r="Q2" s="203"/>
      <c r="R2" s="203"/>
      <c r="S2" s="203"/>
      <c r="T2" s="203"/>
      <c r="U2" s="203"/>
      <c r="V2" s="203"/>
      <c r="W2" s="203"/>
      <c r="X2" s="203"/>
      <c r="Y2" s="203"/>
      <c r="Z2" s="203"/>
      <c r="AA2" s="203"/>
      <c r="AB2" s="203"/>
      <c r="AC2" s="203"/>
      <c r="AD2" s="203"/>
      <c r="AE2" s="203"/>
      <c r="AF2" s="203"/>
      <c r="AG2" s="203"/>
      <c r="AH2" s="203"/>
      <c r="AI2" s="203"/>
      <c r="AJ2" s="203"/>
      <c r="AK2" s="203"/>
      <c r="AL2" s="203"/>
      <c r="AM2" s="203"/>
      <c r="AN2" s="203"/>
      <c r="AO2" s="203"/>
      <c r="AP2" s="203"/>
      <c r="AQ2" s="203"/>
      <c r="AR2" s="203"/>
      <c r="AS2" s="203"/>
      <c r="AT2" s="203"/>
      <c r="AU2" s="203"/>
      <c r="AV2" s="203"/>
      <c r="AW2" s="203"/>
      <c r="AX2" s="203"/>
      <c r="AY2" s="203"/>
      <c r="AZ2" s="203"/>
      <c r="BA2" s="203"/>
      <c r="BB2" s="203"/>
      <c r="BC2" s="203"/>
      <c r="BD2" s="203"/>
      <c r="BE2" s="203"/>
    </row>
    <row r="3" spans="1:57" s="175" customFormat="1" ht="33" customHeight="1" x14ac:dyDescent="0.25">
      <c r="A3" s="442" t="s">
        <v>429</v>
      </c>
      <c r="B3" s="443"/>
      <c r="C3" s="443"/>
      <c r="D3" s="443"/>
      <c r="E3" s="443"/>
      <c r="F3" s="443"/>
      <c r="G3" s="443"/>
      <c r="H3" s="443"/>
      <c r="I3" s="443"/>
      <c r="J3" s="443"/>
      <c r="K3" s="443"/>
      <c r="L3" s="25"/>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74"/>
      <c r="AV3" s="174"/>
      <c r="AW3" s="174"/>
      <c r="AX3" s="174"/>
      <c r="AY3" s="174"/>
      <c r="AZ3" s="174"/>
      <c r="BA3" s="174"/>
      <c r="BB3" s="174"/>
      <c r="BC3" s="174"/>
      <c r="BD3" s="174"/>
      <c r="BE3" s="174"/>
    </row>
    <row r="4" spans="1:57" s="175" customFormat="1" ht="14.25" customHeight="1" x14ac:dyDescent="0.25">
      <c r="A4" s="443">
        <v>2022</v>
      </c>
      <c r="B4" s="443"/>
      <c r="C4" s="443"/>
      <c r="D4" s="443"/>
      <c r="E4" s="443"/>
      <c r="F4" s="443"/>
      <c r="G4" s="443"/>
      <c r="H4" s="443"/>
      <c r="I4" s="443"/>
      <c r="J4" s="443"/>
      <c r="K4" s="443"/>
      <c r="L4" s="25"/>
      <c r="M4" s="174"/>
      <c r="N4" s="174"/>
      <c r="O4" s="174"/>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74"/>
      <c r="AV4" s="174"/>
      <c r="AW4" s="174"/>
      <c r="AX4" s="174"/>
      <c r="AY4" s="174"/>
      <c r="AZ4" s="174"/>
      <c r="BA4" s="174"/>
      <c r="BB4" s="174"/>
      <c r="BC4" s="174"/>
      <c r="BD4" s="174"/>
      <c r="BE4" s="174"/>
    </row>
    <row r="5" spans="1:57" s="19" customFormat="1" ht="15" x14ac:dyDescent="0.25">
      <c r="A5" s="94" t="s">
        <v>442</v>
      </c>
      <c r="B5" s="95"/>
      <c r="C5" s="95"/>
      <c r="D5" s="95"/>
      <c r="E5" s="95"/>
      <c r="F5" s="95"/>
      <c r="G5" s="95"/>
      <c r="H5" s="95"/>
      <c r="I5" s="95"/>
      <c r="J5" s="95"/>
      <c r="K5" s="96" t="s">
        <v>443</v>
      </c>
      <c r="L5" s="186"/>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78" customFormat="1" ht="21" customHeight="1" thickBot="1" x14ac:dyDescent="0.3">
      <c r="A6" s="531" t="s">
        <v>211</v>
      </c>
      <c r="B6" s="537" t="s">
        <v>470</v>
      </c>
      <c r="C6" s="537"/>
      <c r="D6" s="537"/>
      <c r="E6" s="537"/>
      <c r="F6" s="537"/>
      <c r="G6" s="537"/>
      <c r="H6" s="537"/>
      <c r="I6" s="537"/>
      <c r="J6" s="537"/>
      <c r="K6" s="533" t="s">
        <v>172</v>
      </c>
      <c r="L6" s="176"/>
      <c r="M6" s="177"/>
      <c r="N6" s="177"/>
      <c r="O6" s="177"/>
      <c r="P6" s="177"/>
      <c r="Q6" s="177"/>
      <c r="R6" s="177"/>
      <c r="S6" s="177"/>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c r="BD6" s="177"/>
      <c r="BE6" s="177"/>
    </row>
    <row r="7" spans="1:57" s="16" customFormat="1" ht="21" customHeight="1" thickBot="1" x14ac:dyDescent="0.3">
      <c r="A7" s="536"/>
      <c r="B7" s="446" t="s">
        <v>462</v>
      </c>
      <c r="C7" s="446"/>
      <c r="D7" s="446"/>
      <c r="E7" s="446" t="s">
        <v>468</v>
      </c>
      <c r="F7" s="446"/>
      <c r="G7" s="446"/>
      <c r="H7" s="448" t="s">
        <v>469</v>
      </c>
      <c r="I7" s="448"/>
      <c r="J7" s="448"/>
      <c r="K7" s="538"/>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197" customFormat="1" ht="25.5" customHeight="1" x14ac:dyDescent="0.25">
      <c r="A8" s="532"/>
      <c r="B8" s="272" t="s">
        <v>514</v>
      </c>
      <c r="C8" s="272" t="s">
        <v>513</v>
      </c>
      <c r="D8" s="272" t="s">
        <v>512</v>
      </c>
      <c r="E8" s="272" t="s">
        <v>514</v>
      </c>
      <c r="F8" s="272" t="s">
        <v>513</v>
      </c>
      <c r="G8" s="272" t="s">
        <v>512</v>
      </c>
      <c r="H8" s="272" t="s">
        <v>514</v>
      </c>
      <c r="I8" s="272" t="s">
        <v>513</v>
      </c>
      <c r="J8" s="272" t="s">
        <v>512</v>
      </c>
      <c r="K8" s="534"/>
      <c r="L8" s="25"/>
      <c r="M8" s="196"/>
      <c r="N8" s="196"/>
      <c r="O8" s="196"/>
      <c r="P8" s="196"/>
      <c r="Q8" s="196"/>
      <c r="R8" s="196"/>
      <c r="S8" s="196"/>
      <c r="T8" s="196"/>
      <c r="U8" s="196"/>
      <c r="V8" s="196"/>
      <c r="W8" s="196"/>
      <c r="X8" s="196"/>
      <c r="Y8" s="196"/>
      <c r="Z8" s="196"/>
      <c r="AA8" s="196"/>
      <c r="AB8" s="196"/>
      <c r="AC8" s="196"/>
      <c r="AD8" s="196"/>
      <c r="AE8" s="196"/>
      <c r="AF8" s="196"/>
      <c r="AG8" s="196"/>
      <c r="AH8" s="196"/>
      <c r="AI8" s="196"/>
      <c r="AJ8" s="196"/>
      <c r="AK8" s="196"/>
      <c r="AL8" s="196"/>
      <c r="AM8" s="196"/>
      <c r="AN8" s="196"/>
      <c r="AO8" s="196"/>
      <c r="AP8" s="196"/>
      <c r="AQ8" s="196"/>
      <c r="AR8" s="196"/>
      <c r="AS8" s="196"/>
      <c r="AT8" s="196"/>
      <c r="AU8" s="196"/>
      <c r="AV8" s="196"/>
      <c r="AW8" s="196"/>
      <c r="AX8" s="196"/>
      <c r="AY8" s="196"/>
      <c r="AZ8" s="196"/>
      <c r="BA8" s="196"/>
      <c r="BB8" s="196"/>
      <c r="BC8" s="196"/>
      <c r="BD8" s="196"/>
      <c r="BE8" s="196"/>
    </row>
    <row r="9" spans="1:57" s="199" customFormat="1" ht="21" customHeight="1" thickBot="1" x14ac:dyDescent="0.3">
      <c r="A9" s="179" t="s">
        <v>335</v>
      </c>
      <c r="B9" s="183">
        <v>1</v>
      </c>
      <c r="C9" s="183">
        <v>5</v>
      </c>
      <c r="D9" s="184">
        <f>B9+C9</f>
        <v>6</v>
      </c>
      <c r="E9" s="183">
        <v>106</v>
      </c>
      <c r="F9" s="183">
        <v>34</v>
      </c>
      <c r="G9" s="184">
        <f>E9+F9</f>
        <v>140</v>
      </c>
      <c r="H9" s="184">
        <f>(B9+E9)</f>
        <v>107</v>
      </c>
      <c r="I9" s="184">
        <f>(C9+F9)</f>
        <v>39</v>
      </c>
      <c r="J9" s="184">
        <f>SUM(H9+I9)</f>
        <v>146</v>
      </c>
      <c r="K9" s="242" t="s">
        <v>382</v>
      </c>
      <c r="L9" s="28"/>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8"/>
      <c r="AL9" s="198"/>
      <c r="AM9" s="198"/>
      <c r="AN9" s="198"/>
      <c r="AO9" s="198"/>
      <c r="AP9" s="198"/>
      <c r="AQ9" s="198"/>
      <c r="AR9" s="198"/>
      <c r="AS9" s="198"/>
      <c r="AT9" s="198"/>
      <c r="AU9" s="198"/>
      <c r="AV9" s="198"/>
      <c r="AW9" s="198"/>
      <c r="AX9" s="198"/>
      <c r="AY9" s="198"/>
      <c r="AZ9" s="198"/>
      <c r="BA9" s="198"/>
      <c r="BB9" s="198"/>
      <c r="BC9" s="198"/>
      <c r="BD9" s="198"/>
      <c r="BE9" s="198"/>
    </row>
    <row r="10" spans="1:57" s="197" customFormat="1" ht="21" customHeight="1" thickBot="1" x14ac:dyDescent="0.3">
      <c r="A10" s="80" t="s">
        <v>383</v>
      </c>
      <c r="B10" s="98">
        <v>0</v>
      </c>
      <c r="C10" s="98">
        <v>2</v>
      </c>
      <c r="D10" s="185">
        <f t="shared" ref="D10:D25" si="0">B10+C10</f>
        <v>2</v>
      </c>
      <c r="E10" s="98">
        <v>87</v>
      </c>
      <c r="F10" s="98">
        <v>62</v>
      </c>
      <c r="G10" s="185">
        <f t="shared" ref="G10:G25" si="1">E10+F10</f>
        <v>149</v>
      </c>
      <c r="H10" s="152">
        <f t="shared" ref="H10:I25" si="2">(B10+E10)</f>
        <v>87</v>
      </c>
      <c r="I10" s="152">
        <f t="shared" si="2"/>
        <v>64</v>
      </c>
      <c r="J10" s="152">
        <f t="shared" ref="J10:J25" si="3">SUM(H10+I10)</f>
        <v>151</v>
      </c>
      <c r="K10" s="245" t="s">
        <v>490</v>
      </c>
      <c r="L10" s="25"/>
      <c r="M10" s="196"/>
      <c r="N10" s="196"/>
      <c r="O10" s="196"/>
      <c r="P10" s="196"/>
      <c r="Q10" s="196"/>
      <c r="R10" s="196"/>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c r="AQ10" s="196"/>
      <c r="AR10" s="196"/>
      <c r="AS10" s="196"/>
      <c r="AT10" s="196"/>
      <c r="AU10" s="196"/>
      <c r="AV10" s="196"/>
      <c r="AW10" s="196"/>
      <c r="AX10" s="196"/>
      <c r="AY10" s="196"/>
      <c r="AZ10" s="196"/>
      <c r="BA10" s="196"/>
      <c r="BB10" s="196"/>
      <c r="BC10" s="196"/>
      <c r="BD10" s="196"/>
      <c r="BE10" s="196"/>
    </row>
    <row r="11" spans="1:57" s="199" customFormat="1" ht="21" customHeight="1" thickBot="1" x14ac:dyDescent="0.3">
      <c r="A11" s="179" t="s">
        <v>384</v>
      </c>
      <c r="B11" s="183">
        <v>0</v>
      </c>
      <c r="C11" s="183">
        <v>0</v>
      </c>
      <c r="D11" s="184">
        <f t="shared" si="0"/>
        <v>0</v>
      </c>
      <c r="E11" s="183">
        <v>12</v>
      </c>
      <c r="F11" s="183">
        <v>5</v>
      </c>
      <c r="G11" s="184">
        <f t="shared" si="1"/>
        <v>17</v>
      </c>
      <c r="H11" s="184">
        <f t="shared" si="2"/>
        <v>12</v>
      </c>
      <c r="I11" s="184">
        <f t="shared" si="2"/>
        <v>5</v>
      </c>
      <c r="J11" s="184">
        <f t="shared" si="3"/>
        <v>17</v>
      </c>
      <c r="K11" s="244" t="s">
        <v>491</v>
      </c>
      <c r="L11" s="2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8"/>
      <c r="AL11" s="198"/>
      <c r="AM11" s="198"/>
      <c r="AN11" s="198"/>
      <c r="AO11" s="198"/>
      <c r="AP11" s="198"/>
      <c r="AQ11" s="198"/>
      <c r="AR11" s="198"/>
      <c r="AS11" s="198"/>
      <c r="AT11" s="198"/>
      <c r="AU11" s="198"/>
      <c r="AV11" s="198"/>
      <c r="AW11" s="198"/>
      <c r="AX11" s="198"/>
      <c r="AY11" s="198"/>
      <c r="AZ11" s="198"/>
      <c r="BA11" s="198"/>
      <c r="BB11" s="198"/>
      <c r="BC11" s="198"/>
      <c r="BD11" s="198"/>
      <c r="BE11" s="198"/>
    </row>
    <row r="12" spans="1:57" s="197" customFormat="1" ht="24.75" customHeight="1" thickBot="1" x14ac:dyDescent="0.3">
      <c r="A12" s="80" t="s">
        <v>385</v>
      </c>
      <c r="B12" s="98">
        <v>2</v>
      </c>
      <c r="C12" s="98">
        <v>0</v>
      </c>
      <c r="D12" s="185">
        <f t="shared" si="0"/>
        <v>2</v>
      </c>
      <c r="E12" s="98">
        <v>68</v>
      </c>
      <c r="F12" s="98">
        <v>60</v>
      </c>
      <c r="G12" s="185">
        <f t="shared" si="1"/>
        <v>128</v>
      </c>
      <c r="H12" s="152">
        <f t="shared" si="2"/>
        <v>70</v>
      </c>
      <c r="I12" s="152">
        <f t="shared" si="2"/>
        <v>60</v>
      </c>
      <c r="J12" s="152">
        <f t="shared" si="3"/>
        <v>130</v>
      </c>
      <c r="K12" s="245" t="s">
        <v>517</v>
      </c>
      <c r="L12" s="25"/>
      <c r="M12" s="196"/>
      <c r="N12" s="196"/>
      <c r="O12" s="196"/>
      <c r="P12" s="196"/>
      <c r="Q12" s="196"/>
      <c r="R12" s="196"/>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c r="AQ12" s="196"/>
      <c r="AR12" s="196"/>
      <c r="AS12" s="196"/>
      <c r="AT12" s="196"/>
      <c r="AU12" s="196"/>
      <c r="AV12" s="196"/>
      <c r="AW12" s="196"/>
      <c r="AX12" s="196"/>
      <c r="AY12" s="196"/>
      <c r="AZ12" s="196"/>
      <c r="BA12" s="196"/>
      <c r="BB12" s="196"/>
      <c r="BC12" s="196"/>
      <c r="BD12" s="196"/>
      <c r="BE12" s="196"/>
    </row>
    <row r="13" spans="1:57" s="199" customFormat="1" ht="24.75" customHeight="1" thickBot="1" x14ac:dyDescent="0.3">
      <c r="A13" s="179" t="s">
        <v>386</v>
      </c>
      <c r="B13" s="183">
        <v>0</v>
      </c>
      <c r="C13" s="183">
        <v>0</v>
      </c>
      <c r="D13" s="184">
        <f t="shared" si="0"/>
        <v>0</v>
      </c>
      <c r="E13" s="183">
        <v>6</v>
      </c>
      <c r="F13" s="183">
        <v>5</v>
      </c>
      <c r="G13" s="184">
        <f t="shared" si="1"/>
        <v>11</v>
      </c>
      <c r="H13" s="184">
        <f t="shared" si="2"/>
        <v>6</v>
      </c>
      <c r="I13" s="184">
        <f t="shared" si="2"/>
        <v>5</v>
      </c>
      <c r="J13" s="184">
        <f t="shared" si="3"/>
        <v>11</v>
      </c>
      <c r="K13" s="244" t="s">
        <v>518</v>
      </c>
      <c r="L13" s="2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8"/>
      <c r="AL13" s="198"/>
      <c r="AM13" s="198"/>
      <c r="AN13" s="198"/>
      <c r="AO13" s="198"/>
      <c r="AP13" s="198"/>
      <c r="AQ13" s="198"/>
      <c r="AR13" s="198"/>
      <c r="AS13" s="198"/>
      <c r="AT13" s="198"/>
      <c r="AU13" s="198"/>
      <c r="AV13" s="198"/>
      <c r="AW13" s="198"/>
      <c r="AX13" s="198"/>
      <c r="AY13" s="198"/>
      <c r="AZ13" s="198"/>
      <c r="BA13" s="198"/>
      <c r="BB13" s="198"/>
      <c r="BC13" s="198"/>
      <c r="BD13" s="198"/>
      <c r="BE13" s="198"/>
    </row>
    <row r="14" spans="1:57" s="197" customFormat="1" ht="21" customHeight="1" thickBot="1" x14ac:dyDescent="0.3">
      <c r="A14" s="80" t="s">
        <v>387</v>
      </c>
      <c r="B14" s="98">
        <v>0</v>
      </c>
      <c r="C14" s="98">
        <v>0</v>
      </c>
      <c r="D14" s="185">
        <f t="shared" si="0"/>
        <v>0</v>
      </c>
      <c r="E14" s="98">
        <v>4</v>
      </c>
      <c r="F14" s="98">
        <v>6</v>
      </c>
      <c r="G14" s="185">
        <f t="shared" si="1"/>
        <v>10</v>
      </c>
      <c r="H14" s="152">
        <f t="shared" si="2"/>
        <v>4</v>
      </c>
      <c r="I14" s="152">
        <f t="shared" si="2"/>
        <v>6</v>
      </c>
      <c r="J14" s="152">
        <f t="shared" si="3"/>
        <v>10</v>
      </c>
      <c r="K14" s="245" t="s">
        <v>519</v>
      </c>
      <c r="L14" s="25"/>
      <c r="M14" s="196"/>
      <c r="N14" s="196"/>
      <c r="O14" s="196"/>
      <c r="P14" s="196"/>
      <c r="Q14" s="196"/>
      <c r="R14" s="196"/>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c r="AQ14" s="196"/>
      <c r="AR14" s="196"/>
      <c r="AS14" s="196"/>
      <c r="AT14" s="196"/>
      <c r="AU14" s="196"/>
      <c r="AV14" s="196"/>
      <c r="AW14" s="196"/>
      <c r="AX14" s="196"/>
      <c r="AY14" s="196"/>
      <c r="AZ14" s="196"/>
      <c r="BA14" s="196"/>
      <c r="BB14" s="196"/>
      <c r="BC14" s="196"/>
      <c r="BD14" s="196"/>
      <c r="BE14" s="196"/>
    </row>
    <row r="15" spans="1:57" s="199" customFormat="1" ht="21" customHeight="1" thickBot="1" x14ac:dyDescent="0.3">
      <c r="A15" s="179" t="s">
        <v>388</v>
      </c>
      <c r="B15" s="183">
        <v>0</v>
      </c>
      <c r="C15" s="183">
        <v>0</v>
      </c>
      <c r="D15" s="184">
        <f t="shared" si="0"/>
        <v>0</v>
      </c>
      <c r="E15" s="183">
        <v>0</v>
      </c>
      <c r="F15" s="183">
        <v>0</v>
      </c>
      <c r="G15" s="184">
        <f t="shared" si="1"/>
        <v>0</v>
      </c>
      <c r="H15" s="184">
        <f t="shared" si="2"/>
        <v>0</v>
      </c>
      <c r="I15" s="184">
        <f t="shared" si="2"/>
        <v>0</v>
      </c>
      <c r="J15" s="184">
        <f t="shared" si="3"/>
        <v>0</v>
      </c>
      <c r="K15" s="244" t="s">
        <v>520</v>
      </c>
      <c r="L15" s="2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8"/>
      <c r="AL15" s="198"/>
      <c r="AM15" s="198"/>
      <c r="AN15" s="198"/>
      <c r="AO15" s="198"/>
      <c r="AP15" s="198"/>
      <c r="AQ15" s="198"/>
      <c r="AR15" s="198"/>
      <c r="AS15" s="198"/>
      <c r="AT15" s="198"/>
      <c r="AU15" s="198"/>
      <c r="AV15" s="198"/>
      <c r="AW15" s="198"/>
      <c r="AX15" s="198"/>
      <c r="AY15" s="198"/>
      <c r="AZ15" s="198"/>
      <c r="BA15" s="198"/>
      <c r="BB15" s="198"/>
      <c r="BC15" s="198"/>
      <c r="BD15" s="198"/>
      <c r="BE15" s="198"/>
    </row>
    <row r="16" spans="1:57" s="197" customFormat="1" ht="21" customHeight="1" thickBot="1" x14ac:dyDescent="0.3">
      <c r="A16" s="80" t="s">
        <v>396</v>
      </c>
      <c r="B16" s="98">
        <v>0</v>
      </c>
      <c r="C16" s="98">
        <v>0</v>
      </c>
      <c r="D16" s="185">
        <f t="shared" si="0"/>
        <v>0</v>
      </c>
      <c r="E16" s="98">
        <v>21</v>
      </c>
      <c r="F16" s="98">
        <v>2</v>
      </c>
      <c r="G16" s="185">
        <f t="shared" si="1"/>
        <v>23</v>
      </c>
      <c r="H16" s="152">
        <f t="shared" si="2"/>
        <v>21</v>
      </c>
      <c r="I16" s="152">
        <f t="shared" si="2"/>
        <v>2</v>
      </c>
      <c r="J16" s="152">
        <f t="shared" si="3"/>
        <v>23</v>
      </c>
      <c r="K16" s="245" t="s">
        <v>492</v>
      </c>
      <c r="L16" s="25"/>
      <c r="M16" s="196"/>
      <c r="N16" s="196"/>
      <c r="O16" s="196"/>
      <c r="P16" s="196"/>
      <c r="Q16" s="196"/>
      <c r="R16" s="196"/>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c r="AQ16" s="196"/>
      <c r="AR16" s="196"/>
      <c r="AS16" s="196"/>
      <c r="AT16" s="196"/>
      <c r="AU16" s="196"/>
      <c r="AV16" s="196"/>
      <c r="AW16" s="196"/>
      <c r="AX16" s="196"/>
      <c r="AY16" s="196"/>
      <c r="AZ16" s="196"/>
      <c r="BA16" s="196"/>
      <c r="BB16" s="196"/>
      <c r="BC16" s="196"/>
      <c r="BD16" s="196"/>
      <c r="BE16" s="196"/>
    </row>
    <row r="17" spans="1:57" s="199" customFormat="1" ht="21" customHeight="1" thickBot="1" x14ac:dyDescent="0.3">
      <c r="A17" s="179" t="s">
        <v>482</v>
      </c>
      <c r="B17" s="183">
        <v>0</v>
      </c>
      <c r="C17" s="183">
        <v>0</v>
      </c>
      <c r="D17" s="184">
        <f t="shared" si="0"/>
        <v>0</v>
      </c>
      <c r="E17" s="183">
        <v>20</v>
      </c>
      <c r="F17" s="183">
        <v>4</v>
      </c>
      <c r="G17" s="184">
        <f t="shared" si="1"/>
        <v>24</v>
      </c>
      <c r="H17" s="184">
        <f t="shared" si="2"/>
        <v>20</v>
      </c>
      <c r="I17" s="184">
        <f t="shared" si="2"/>
        <v>4</v>
      </c>
      <c r="J17" s="184">
        <f t="shared" si="3"/>
        <v>24</v>
      </c>
      <c r="K17" s="244" t="s">
        <v>516</v>
      </c>
      <c r="L17" s="2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8"/>
      <c r="AL17" s="198"/>
      <c r="AM17" s="198"/>
      <c r="AN17" s="198"/>
      <c r="AO17" s="198"/>
      <c r="AP17" s="198"/>
      <c r="AQ17" s="198"/>
      <c r="AR17" s="198"/>
      <c r="AS17" s="198"/>
      <c r="AT17" s="198"/>
      <c r="AU17" s="198"/>
      <c r="AV17" s="198"/>
      <c r="AW17" s="198"/>
      <c r="AX17" s="198"/>
      <c r="AY17" s="198"/>
      <c r="AZ17" s="198"/>
      <c r="BA17" s="198"/>
      <c r="BB17" s="198"/>
      <c r="BC17" s="198"/>
      <c r="BD17" s="198"/>
      <c r="BE17" s="198"/>
    </row>
    <row r="18" spans="1:57" s="197" customFormat="1" ht="21" customHeight="1" thickBot="1" x14ac:dyDescent="0.3">
      <c r="A18" s="80" t="s">
        <v>483</v>
      </c>
      <c r="B18" s="98">
        <v>0</v>
      </c>
      <c r="C18" s="98">
        <v>0</v>
      </c>
      <c r="D18" s="185">
        <f t="shared" si="0"/>
        <v>0</v>
      </c>
      <c r="E18" s="98">
        <v>0</v>
      </c>
      <c r="F18" s="98">
        <v>0</v>
      </c>
      <c r="G18" s="185">
        <f t="shared" si="1"/>
        <v>0</v>
      </c>
      <c r="H18" s="152">
        <f t="shared" si="2"/>
        <v>0</v>
      </c>
      <c r="I18" s="152">
        <f t="shared" si="2"/>
        <v>0</v>
      </c>
      <c r="J18" s="152">
        <f t="shared" si="3"/>
        <v>0</v>
      </c>
      <c r="K18" s="245" t="s">
        <v>493</v>
      </c>
      <c r="L18" s="25"/>
      <c r="M18" s="196"/>
      <c r="N18" s="196"/>
      <c r="O18" s="196"/>
      <c r="P18" s="196"/>
      <c r="Q18" s="196"/>
      <c r="R18" s="196"/>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c r="AQ18" s="196"/>
      <c r="AR18" s="196"/>
      <c r="AS18" s="196"/>
      <c r="AT18" s="196"/>
      <c r="AU18" s="196"/>
      <c r="AV18" s="196"/>
      <c r="AW18" s="196"/>
      <c r="AX18" s="196"/>
      <c r="AY18" s="196"/>
      <c r="AZ18" s="196"/>
      <c r="BA18" s="196"/>
      <c r="BB18" s="196"/>
      <c r="BC18" s="196"/>
      <c r="BD18" s="196"/>
      <c r="BE18" s="196"/>
    </row>
    <row r="19" spans="1:57" s="199" customFormat="1" ht="21" customHeight="1" thickBot="1" x14ac:dyDescent="0.3">
      <c r="A19" s="179" t="s">
        <v>390</v>
      </c>
      <c r="B19" s="183">
        <v>0</v>
      </c>
      <c r="C19" s="183">
        <v>0</v>
      </c>
      <c r="D19" s="184">
        <f t="shared" si="0"/>
        <v>0</v>
      </c>
      <c r="E19" s="183">
        <v>0</v>
      </c>
      <c r="F19" s="183">
        <v>0</v>
      </c>
      <c r="G19" s="184">
        <f t="shared" si="1"/>
        <v>0</v>
      </c>
      <c r="H19" s="184">
        <f t="shared" si="2"/>
        <v>0</v>
      </c>
      <c r="I19" s="184">
        <f t="shared" si="2"/>
        <v>0</v>
      </c>
      <c r="J19" s="184">
        <f t="shared" si="3"/>
        <v>0</v>
      </c>
      <c r="K19" s="244" t="s">
        <v>494</v>
      </c>
      <c r="L19" s="2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8"/>
      <c r="AL19" s="198"/>
      <c r="AM19" s="198"/>
      <c r="AN19" s="198"/>
      <c r="AO19" s="198"/>
      <c r="AP19" s="198"/>
      <c r="AQ19" s="198"/>
      <c r="AR19" s="198"/>
      <c r="AS19" s="198"/>
      <c r="AT19" s="198"/>
      <c r="AU19" s="198"/>
      <c r="AV19" s="198"/>
      <c r="AW19" s="198"/>
      <c r="AX19" s="198"/>
      <c r="AY19" s="198"/>
      <c r="AZ19" s="198"/>
      <c r="BA19" s="198"/>
      <c r="BB19" s="198"/>
      <c r="BC19" s="198"/>
      <c r="BD19" s="198"/>
      <c r="BE19" s="198"/>
    </row>
    <row r="20" spans="1:57" s="197" customFormat="1" ht="21" customHeight="1" thickBot="1" x14ac:dyDescent="0.3">
      <c r="A20" s="80" t="s">
        <v>336</v>
      </c>
      <c r="B20" s="98">
        <v>0</v>
      </c>
      <c r="C20" s="98">
        <v>0</v>
      </c>
      <c r="D20" s="185">
        <f t="shared" si="0"/>
        <v>0</v>
      </c>
      <c r="E20" s="98">
        <v>0</v>
      </c>
      <c r="F20" s="98">
        <v>2</v>
      </c>
      <c r="G20" s="185">
        <f t="shared" si="1"/>
        <v>2</v>
      </c>
      <c r="H20" s="152">
        <f t="shared" si="2"/>
        <v>0</v>
      </c>
      <c r="I20" s="152">
        <f t="shared" si="2"/>
        <v>2</v>
      </c>
      <c r="J20" s="152">
        <f t="shared" si="3"/>
        <v>2</v>
      </c>
      <c r="K20" s="245" t="s">
        <v>495</v>
      </c>
      <c r="L20" s="25"/>
      <c r="M20" s="196"/>
      <c r="N20" s="196"/>
      <c r="O20" s="196"/>
      <c r="P20" s="196"/>
      <c r="Q20" s="196"/>
      <c r="R20" s="196"/>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c r="AQ20" s="196"/>
      <c r="AR20" s="196"/>
      <c r="AS20" s="196"/>
      <c r="AT20" s="196"/>
      <c r="AU20" s="196"/>
      <c r="AV20" s="196"/>
      <c r="AW20" s="196"/>
      <c r="AX20" s="196"/>
      <c r="AY20" s="196"/>
      <c r="AZ20" s="196"/>
      <c r="BA20" s="196"/>
      <c r="BB20" s="196"/>
      <c r="BC20" s="196"/>
      <c r="BD20" s="196"/>
      <c r="BE20" s="196"/>
    </row>
    <row r="21" spans="1:57" s="199" customFormat="1" ht="21" customHeight="1" thickBot="1" x14ac:dyDescent="0.3">
      <c r="A21" s="179" t="s">
        <v>391</v>
      </c>
      <c r="B21" s="183">
        <v>0</v>
      </c>
      <c r="C21" s="183">
        <v>8</v>
      </c>
      <c r="D21" s="184">
        <f t="shared" si="0"/>
        <v>8</v>
      </c>
      <c r="E21" s="183">
        <v>492</v>
      </c>
      <c r="F21" s="183">
        <v>1268</v>
      </c>
      <c r="G21" s="184">
        <f t="shared" si="1"/>
        <v>1760</v>
      </c>
      <c r="H21" s="184">
        <f t="shared" si="2"/>
        <v>492</v>
      </c>
      <c r="I21" s="184">
        <f t="shared" si="2"/>
        <v>1276</v>
      </c>
      <c r="J21" s="184">
        <f>SUM(H21+I21)</f>
        <v>1768</v>
      </c>
      <c r="K21" s="244" t="s">
        <v>392</v>
      </c>
      <c r="L21" s="2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8"/>
      <c r="AL21" s="198"/>
      <c r="AM21" s="198"/>
      <c r="AN21" s="198"/>
      <c r="AO21" s="198"/>
      <c r="AP21" s="198"/>
      <c r="AQ21" s="198"/>
      <c r="AR21" s="198"/>
      <c r="AS21" s="198"/>
      <c r="AT21" s="198"/>
      <c r="AU21" s="198"/>
      <c r="AV21" s="198"/>
      <c r="AW21" s="198"/>
      <c r="AX21" s="198"/>
      <c r="AY21" s="198"/>
      <c r="AZ21" s="198"/>
      <c r="BA21" s="198"/>
      <c r="BB21" s="198"/>
      <c r="BC21" s="198"/>
      <c r="BD21" s="198"/>
      <c r="BE21" s="198"/>
    </row>
    <row r="22" spans="1:57" s="197" customFormat="1" ht="24.75" customHeight="1" thickBot="1" x14ac:dyDescent="0.3">
      <c r="A22" s="80" t="s">
        <v>489</v>
      </c>
      <c r="B22" s="98">
        <v>0</v>
      </c>
      <c r="C22" s="98">
        <v>0</v>
      </c>
      <c r="D22" s="185">
        <f t="shared" si="0"/>
        <v>0</v>
      </c>
      <c r="E22" s="98">
        <v>25</v>
      </c>
      <c r="F22" s="98">
        <v>11</v>
      </c>
      <c r="G22" s="185">
        <f t="shared" si="1"/>
        <v>36</v>
      </c>
      <c r="H22" s="152">
        <f t="shared" si="2"/>
        <v>25</v>
      </c>
      <c r="I22" s="152">
        <f t="shared" si="2"/>
        <v>11</v>
      </c>
      <c r="J22" s="152">
        <f t="shared" si="3"/>
        <v>36</v>
      </c>
      <c r="K22" s="245" t="s">
        <v>521</v>
      </c>
      <c r="L22" s="25"/>
      <c r="M22" s="196"/>
      <c r="N22" s="196"/>
      <c r="O22" s="196"/>
      <c r="P22" s="196"/>
      <c r="Q22" s="196"/>
      <c r="R22" s="196"/>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c r="AQ22" s="196"/>
      <c r="AR22" s="196"/>
      <c r="AS22" s="196"/>
      <c r="AT22" s="196"/>
      <c r="AU22" s="196"/>
      <c r="AV22" s="196"/>
      <c r="AW22" s="196"/>
      <c r="AX22" s="196"/>
      <c r="AY22" s="196"/>
      <c r="AZ22" s="196"/>
      <c r="BA22" s="196"/>
      <c r="BB22" s="196"/>
      <c r="BC22" s="196"/>
      <c r="BD22" s="196"/>
      <c r="BE22" s="196"/>
    </row>
    <row r="23" spans="1:57" s="199" customFormat="1" ht="21" customHeight="1" thickBot="1" x14ac:dyDescent="0.3">
      <c r="A23" s="81" t="s">
        <v>393</v>
      </c>
      <c r="B23" s="183">
        <v>4</v>
      </c>
      <c r="C23" s="183">
        <v>112</v>
      </c>
      <c r="D23" s="184">
        <f t="shared" si="0"/>
        <v>116</v>
      </c>
      <c r="E23" s="183">
        <v>22</v>
      </c>
      <c r="F23" s="183">
        <v>58</v>
      </c>
      <c r="G23" s="184">
        <f t="shared" si="1"/>
        <v>80</v>
      </c>
      <c r="H23" s="184">
        <f>(B23+E23)</f>
        <v>26</v>
      </c>
      <c r="I23" s="184">
        <f>(C23+F23)</f>
        <v>170</v>
      </c>
      <c r="J23" s="184">
        <f>SUM(H23+I23)</f>
        <v>196</v>
      </c>
      <c r="K23" s="244" t="s">
        <v>173</v>
      </c>
      <c r="L23" s="2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8"/>
      <c r="AL23" s="198"/>
      <c r="AM23" s="198"/>
      <c r="AN23" s="198"/>
      <c r="AO23" s="198"/>
      <c r="AP23" s="198"/>
      <c r="AQ23" s="198"/>
      <c r="AR23" s="198"/>
      <c r="AS23" s="198"/>
      <c r="AT23" s="198"/>
      <c r="AU23" s="198"/>
      <c r="AV23" s="198"/>
      <c r="AW23" s="198"/>
      <c r="AX23" s="198"/>
      <c r="AY23" s="198"/>
      <c r="AZ23" s="198"/>
      <c r="BA23" s="198"/>
      <c r="BB23" s="198"/>
      <c r="BC23" s="198"/>
      <c r="BD23" s="198"/>
      <c r="BE23" s="198"/>
    </row>
    <row r="24" spans="1:57" s="197" customFormat="1" ht="21" customHeight="1" thickBot="1" x14ac:dyDescent="0.3">
      <c r="A24" s="80" t="s">
        <v>394</v>
      </c>
      <c r="B24" s="98">
        <v>0</v>
      </c>
      <c r="C24" s="98">
        <v>18</v>
      </c>
      <c r="D24" s="185">
        <f t="shared" si="0"/>
        <v>18</v>
      </c>
      <c r="E24" s="98">
        <v>38</v>
      </c>
      <c r="F24" s="98">
        <v>22</v>
      </c>
      <c r="G24" s="185">
        <f t="shared" si="1"/>
        <v>60</v>
      </c>
      <c r="H24" s="152">
        <f t="shared" si="2"/>
        <v>38</v>
      </c>
      <c r="I24" s="152">
        <f t="shared" si="2"/>
        <v>40</v>
      </c>
      <c r="J24" s="152">
        <f t="shared" si="3"/>
        <v>78</v>
      </c>
      <c r="K24" s="304" t="s">
        <v>448</v>
      </c>
      <c r="L24" s="25"/>
      <c r="M24" s="196"/>
      <c r="N24" s="196"/>
      <c r="O24" s="196"/>
      <c r="P24" s="196"/>
      <c r="Q24" s="196"/>
      <c r="R24" s="196"/>
      <c r="S24" s="196"/>
      <c r="T24" s="196"/>
      <c r="U24" s="196"/>
      <c r="V24" s="196"/>
      <c r="W24" s="196"/>
      <c r="X24" s="196"/>
      <c r="Y24" s="196"/>
      <c r="Z24" s="196"/>
      <c r="AA24" s="196"/>
      <c r="AB24" s="196"/>
      <c r="AC24" s="196"/>
      <c r="AD24" s="196"/>
      <c r="AE24" s="196"/>
      <c r="AF24" s="196"/>
      <c r="AG24" s="196"/>
      <c r="AH24" s="196"/>
      <c r="AI24" s="196"/>
      <c r="AJ24" s="196"/>
      <c r="AK24" s="196"/>
      <c r="AL24" s="196"/>
      <c r="AM24" s="196"/>
      <c r="AN24" s="196"/>
      <c r="AO24" s="196"/>
      <c r="AP24" s="196"/>
      <c r="AQ24" s="196"/>
      <c r="AR24" s="196"/>
      <c r="AS24" s="196"/>
      <c r="AT24" s="196"/>
      <c r="AU24" s="196"/>
      <c r="AV24" s="196"/>
      <c r="AW24" s="196"/>
      <c r="AX24" s="196"/>
      <c r="AY24" s="196"/>
      <c r="AZ24" s="196"/>
      <c r="BA24" s="196"/>
      <c r="BB24" s="196"/>
      <c r="BC24" s="196"/>
      <c r="BD24" s="196"/>
      <c r="BE24" s="196"/>
    </row>
    <row r="25" spans="1:57" s="199" customFormat="1" ht="21" customHeight="1" x14ac:dyDescent="0.25">
      <c r="A25" s="205" t="s">
        <v>395</v>
      </c>
      <c r="B25" s="298">
        <v>0</v>
      </c>
      <c r="C25" s="298">
        <v>0</v>
      </c>
      <c r="D25" s="299">
        <f t="shared" si="0"/>
        <v>0</v>
      </c>
      <c r="E25" s="298">
        <v>50</v>
      </c>
      <c r="F25" s="298">
        <v>104</v>
      </c>
      <c r="G25" s="299">
        <f t="shared" si="1"/>
        <v>154</v>
      </c>
      <c r="H25" s="299">
        <f t="shared" si="2"/>
        <v>50</v>
      </c>
      <c r="I25" s="299">
        <f t="shared" si="2"/>
        <v>104</v>
      </c>
      <c r="J25" s="299">
        <f t="shared" si="3"/>
        <v>154</v>
      </c>
      <c r="K25" s="250" t="s">
        <v>296</v>
      </c>
      <c r="L25" s="28"/>
      <c r="M25" s="198"/>
      <c r="N25" s="198"/>
      <c r="O25" s="198"/>
      <c r="P25" s="198"/>
      <c r="Q25" s="198"/>
      <c r="R25" s="198"/>
      <c r="S25" s="198"/>
      <c r="T25" s="198"/>
      <c r="U25" s="198"/>
      <c r="V25" s="198"/>
      <c r="W25" s="198"/>
      <c r="X25" s="198"/>
      <c r="Y25" s="198"/>
      <c r="Z25" s="198"/>
      <c r="AA25" s="198"/>
      <c r="AB25" s="198"/>
      <c r="AC25" s="198"/>
      <c r="AD25" s="198"/>
      <c r="AE25" s="198"/>
      <c r="AF25" s="198"/>
      <c r="AG25" s="198"/>
      <c r="AH25" s="198"/>
      <c r="AI25" s="198"/>
      <c r="AJ25" s="198"/>
      <c r="AK25" s="198"/>
      <c r="AL25" s="198"/>
      <c r="AM25" s="198"/>
      <c r="AN25" s="198"/>
      <c r="AO25" s="198"/>
      <c r="AP25" s="198"/>
      <c r="AQ25" s="198"/>
      <c r="AR25" s="198"/>
      <c r="AS25" s="198"/>
      <c r="AT25" s="198"/>
      <c r="AU25" s="198"/>
      <c r="AV25" s="198"/>
      <c r="AW25" s="198"/>
      <c r="AX25" s="198"/>
      <c r="AY25" s="198"/>
      <c r="AZ25" s="198"/>
      <c r="BA25" s="198"/>
      <c r="BB25" s="198"/>
      <c r="BC25" s="198"/>
      <c r="BD25" s="198"/>
      <c r="BE25" s="198"/>
    </row>
    <row r="26" spans="1:57" s="197" customFormat="1" ht="21" customHeight="1" x14ac:dyDescent="0.25">
      <c r="A26" s="291" t="s">
        <v>33</v>
      </c>
      <c r="B26" s="314">
        <f>SUM(B9:B25)</f>
        <v>7</v>
      </c>
      <c r="C26" s="314">
        <f t="shared" ref="C26:J26" si="4">SUM(C9:C25)</f>
        <v>145</v>
      </c>
      <c r="D26" s="314">
        <f t="shared" si="4"/>
        <v>152</v>
      </c>
      <c r="E26" s="314">
        <f t="shared" si="4"/>
        <v>951</v>
      </c>
      <c r="F26" s="314">
        <f t="shared" si="4"/>
        <v>1643</v>
      </c>
      <c r="G26" s="314">
        <f t="shared" si="4"/>
        <v>2594</v>
      </c>
      <c r="H26" s="314">
        <f t="shared" si="4"/>
        <v>958</v>
      </c>
      <c r="I26" s="314">
        <f t="shared" si="4"/>
        <v>1788</v>
      </c>
      <c r="J26" s="314">
        <f t="shared" si="4"/>
        <v>2746</v>
      </c>
      <c r="K26" s="292" t="s">
        <v>10</v>
      </c>
      <c r="L26" s="25"/>
      <c r="M26" s="196"/>
      <c r="N26" s="196"/>
      <c r="O26" s="196"/>
      <c r="P26" s="196"/>
      <c r="Q26" s="196"/>
      <c r="R26" s="196"/>
      <c r="S26" s="196"/>
      <c r="T26" s="196"/>
      <c r="U26" s="196"/>
      <c r="V26" s="196"/>
      <c r="W26" s="196"/>
      <c r="X26" s="196"/>
      <c r="Y26" s="196"/>
      <c r="Z26" s="196"/>
      <c r="AA26" s="196"/>
      <c r="AB26" s="196"/>
      <c r="AC26" s="196"/>
      <c r="AD26" s="196"/>
      <c r="AE26" s="196"/>
      <c r="AF26" s="196"/>
      <c r="AG26" s="196"/>
      <c r="AH26" s="196"/>
      <c r="AI26" s="196"/>
      <c r="AJ26" s="196"/>
      <c r="AK26" s="196"/>
      <c r="AL26" s="196"/>
      <c r="AM26" s="196"/>
      <c r="AN26" s="196"/>
      <c r="AO26" s="196"/>
      <c r="AP26" s="196"/>
      <c r="AQ26" s="196"/>
      <c r="AR26" s="196"/>
      <c r="AS26" s="196"/>
      <c r="AT26" s="196"/>
      <c r="AU26" s="196"/>
      <c r="AV26" s="196"/>
      <c r="AW26" s="196"/>
      <c r="AX26" s="196"/>
      <c r="AY26" s="196"/>
      <c r="AZ26" s="196"/>
      <c r="BA26" s="196"/>
      <c r="BB26" s="196"/>
      <c r="BC26" s="196"/>
      <c r="BD26" s="196"/>
      <c r="BE26" s="196"/>
    </row>
    <row r="27" spans="1:57" ht="20.100000000000001" customHeight="1" x14ac:dyDescent="0.25">
      <c r="B27" s="188"/>
      <c r="C27" s="189"/>
      <c r="D27" s="189"/>
      <c r="E27" s="189"/>
      <c r="F27" s="189"/>
      <c r="G27" s="189"/>
      <c r="H27" s="189"/>
      <c r="I27" s="189"/>
      <c r="J27" s="189"/>
    </row>
    <row r="28" spans="1:57" ht="20.100000000000001" customHeight="1" x14ac:dyDescent="0.25">
      <c r="B28" s="189"/>
      <c r="C28" s="189"/>
      <c r="D28" s="189"/>
      <c r="E28" s="189"/>
      <c r="F28" s="189"/>
      <c r="G28" s="189"/>
      <c r="H28" s="189"/>
      <c r="I28" s="189"/>
      <c r="J28" s="189"/>
    </row>
    <row r="29" spans="1:57" ht="20.100000000000001" customHeight="1" x14ac:dyDescent="0.25">
      <c r="B29" s="189"/>
      <c r="C29" s="189"/>
      <c r="D29" s="189"/>
      <c r="E29" s="189"/>
      <c r="F29" s="189"/>
      <c r="G29" s="189"/>
      <c r="H29" s="189"/>
      <c r="I29" s="189"/>
      <c r="J29" s="189"/>
    </row>
    <row r="30" spans="1:57" ht="20.100000000000001" customHeight="1" x14ac:dyDescent="0.25">
      <c r="B30" s="189"/>
      <c r="C30" s="189"/>
      <c r="D30" s="189"/>
      <c r="E30" s="189"/>
      <c r="F30" s="189"/>
      <c r="G30" s="189"/>
      <c r="H30" s="189"/>
      <c r="I30" s="189"/>
      <c r="J30" s="189"/>
    </row>
    <row r="31" spans="1:57" ht="20.100000000000001" customHeight="1" x14ac:dyDescent="0.25">
      <c r="B31" s="189"/>
      <c r="C31" s="189"/>
      <c r="D31" s="189"/>
      <c r="E31" s="189"/>
      <c r="F31" s="189"/>
      <c r="G31" s="189"/>
      <c r="H31" s="189"/>
      <c r="I31" s="189"/>
      <c r="J31" s="189"/>
    </row>
  </sheetData>
  <mergeCells count="10">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scale="95"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H23"/>
  <sheetViews>
    <sheetView rightToLeft="1" view="pageBreakPreview" zoomScaleNormal="100" zoomScaleSheetLayoutView="100" workbookViewId="0">
      <selection activeCell="A3" sqref="A3:N3"/>
    </sheetView>
  </sheetViews>
  <sheetFormatPr defaultColWidth="9.140625" defaultRowHeight="20.100000000000001" customHeight="1" x14ac:dyDescent="0.25"/>
  <cols>
    <col min="1" max="1" width="20" style="182" customWidth="1"/>
    <col min="2" max="2" width="7.85546875" style="182" customWidth="1"/>
    <col min="3" max="3" width="8.140625" style="182" customWidth="1"/>
    <col min="4" max="4" width="7.5703125" style="182" customWidth="1"/>
    <col min="5" max="5" width="7.85546875" style="182" customWidth="1"/>
    <col min="6" max="6" width="8" style="182" customWidth="1"/>
    <col min="7" max="7" width="8.7109375" style="182" customWidth="1"/>
    <col min="8" max="8" width="7.85546875" style="182" customWidth="1"/>
    <col min="9" max="9" width="8" style="182" customWidth="1"/>
    <col min="10" max="10" width="8.7109375" style="182" customWidth="1"/>
    <col min="11" max="11" width="7.85546875" style="182" customWidth="1"/>
    <col min="12" max="12" width="8" style="182" customWidth="1"/>
    <col min="13" max="13" width="8.7109375" style="182" customWidth="1"/>
    <col min="14" max="14" width="25.7109375" style="182" customWidth="1"/>
    <col min="15" max="15" width="9.140625" style="25"/>
    <col min="16" max="60" width="9.140625" style="26"/>
    <col min="61" max="16384" width="9.140625" style="12"/>
  </cols>
  <sheetData>
    <row r="1" spans="1:60" s="175" customFormat="1" ht="39.75" customHeight="1" x14ac:dyDescent="0.25">
      <c r="A1" s="530" t="s">
        <v>581</v>
      </c>
      <c r="B1" s="441"/>
      <c r="C1" s="441"/>
      <c r="D1" s="441"/>
      <c r="E1" s="441"/>
      <c r="F1" s="441"/>
      <c r="G1" s="441"/>
      <c r="H1" s="441"/>
      <c r="I1" s="441"/>
      <c r="J1" s="441"/>
      <c r="K1" s="441"/>
      <c r="L1" s="441"/>
      <c r="M1" s="441"/>
      <c r="N1" s="441"/>
      <c r="O1" s="25"/>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74"/>
      <c r="AV1" s="174"/>
      <c r="AW1" s="174"/>
      <c r="AX1" s="174"/>
      <c r="AY1" s="174"/>
      <c r="AZ1" s="174"/>
      <c r="BA1" s="174"/>
      <c r="BB1" s="174"/>
      <c r="BC1" s="174"/>
      <c r="BD1" s="174"/>
      <c r="BE1" s="174"/>
      <c r="BF1" s="174"/>
      <c r="BG1" s="174"/>
      <c r="BH1" s="174"/>
    </row>
    <row r="2" spans="1:60" s="175" customFormat="1" ht="18" x14ac:dyDescent="0.25">
      <c r="A2" s="490" t="s">
        <v>630</v>
      </c>
      <c r="B2" s="490"/>
      <c r="C2" s="490"/>
      <c r="D2" s="490"/>
      <c r="E2" s="490"/>
      <c r="F2" s="490"/>
      <c r="G2" s="490"/>
      <c r="H2" s="490"/>
      <c r="I2" s="490"/>
      <c r="J2" s="490"/>
      <c r="K2" s="490"/>
      <c r="L2" s="490"/>
      <c r="M2" s="490"/>
      <c r="N2" s="490"/>
      <c r="O2" s="25"/>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74"/>
      <c r="AV2" s="174"/>
      <c r="AW2" s="174"/>
      <c r="AX2" s="174"/>
      <c r="AY2" s="174"/>
      <c r="AZ2" s="174"/>
      <c r="BA2" s="174"/>
      <c r="BB2" s="174"/>
      <c r="BC2" s="174"/>
      <c r="BD2" s="174"/>
      <c r="BE2" s="174"/>
      <c r="BF2" s="174"/>
      <c r="BG2" s="174"/>
      <c r="BH2" s="174"/>
    </row>
    <row r="3" spans="1:60" s="175" customFormat="1" ht="33" customHeight="1" x14ac:dyDescent="0.25">
      <c r="A3" s="442" t="s">
        <v>680</v>
      </c>
      <c r="B3" s="443"/>
      <c r="C3" s="443"/>
      <c r="D3" s="443"/>
      <c r="E3" s="443"/>
      <c r="F3" s="443"/>
      <c r="G3" s="443"/>
      <c r="H3" s="443"/>
      <c r="I3" s="443"/>
      <c r="J3" s="443"/>
      <c r="K3" s="443"/>
      <c r="L3" s="443"/>
      <c r="M3" s="443"/>
      <c r="N3" s="443"/>
      <c r="O3" s="25"/>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74"/>
      <c r="AV3" s="174"/>
      <c r="AW3" s="174"/>
      <c r="AX3" s="174"/>
      <c r="AY3" s="174"/>
      <c r="AZ3" s="174"/>
      <c r="BA3" s="174"/>
      <c r="BB3" s="174"/>
      <c r="BC3" s="174"/>
      <c r="BD3" s="174"/>
      <c r="BE3" s="174"/>
      <c r="BF3" s="174"/>
      <c r="BG3" s="174"/>
      <c r="BH3" s="174"/>
    </row>
    <row r="4" spans="1:60" s="175" customFormat="1" ht="14.25" customHeight="1" x14ac:dyDescent="0.25">
      <c r="A4" s="443" t="s">
        <v>630</v>
      </c>
      <c r="B4" s="443"/>
      <c r="C4" s="443"/>
      <c r="D4" s="443"/>
      <c r="E4" s="443"/>
      <c r="F4" s="443"/>
      <c r="G4" s="443"/>
      <c r="H4" s="443"/>
      <c r="I4" s="443"/>
      <c r="J4" s="443"/>
      <c r="K4" s="443"/>
      <c r="L4" s="443"/>
      <c r="M4" s="443"/>
      <c r="N4" s="443"/>
      <c r="O4" s="25"/>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74"/>
      <c r="AV4" s="174"/>
      <c r="AW4" s="174"/>
      <c r="AX4" s="174"/>
      <c r="AY4" s="174"/>
      <c r="AZ4" s="174"/>
      <c r="BA4" s="174"/>
      <c r="BB4" s="174"/>
      <c r="BC4" s="174"/>
      <c r="BD4" s="174"/>
      <c r="BE4" s="174"/>
      <c r="BF4" s="174"/>
      <c r="BG4" s="174"/>
      <c r="BH4" s="174"/>
    </row>
    <row r="5" spans="1:60" s="178" customFormat="1" ht="15" x14ac:dyDescent="0.25">
      <c r="A5" s="94" t="s">
        <v>445</v>
      </c>
      <c r="B5" s="95"/>
      <c r="C5" s="95"/>
      <c r="D5" s="95"/>
      <c r="E5" s="95"/>
      <c r="F5" s="95"/>
      <c r="G5" s="95"/>
      <c r="H5" s="95"/>
      <c r="I5" s="95"/>
      <c r="J5" s="95"/>
      <c r="K5" s="95"/>
      <c r="L5" s="95"/>
      <c r="M5" s="95"/>
      <c r="N5" s="96" t="s">
        <v>444</v>
      </c>
      <c r="O5" s="176"/>
      <c r="P5" s="177"/>
      <c r="Q5" s="177"/>
      <c r="R5" s="177"/>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row>
    <row r="6" spans="1:60" s="16" customFormat="1" ht="23.25" customHeight="1" thickBot="1" x14ac:dyDescent="0.3">
      <c r="A6" s="531" t="s">
        <v>397</v>
      </c>
      <c r="B6" s="487">
        <v>2019</v>
      </c>
      <c r="C6" s="488"/>
      <c r="D6" s="489"/>
      <c r="E6" s="487">
        <v>2020</v>
      </c>
      <c r="F6" s="488"/>
      <c r="G6" s="489"/>
      <c r="H6" s="528">
        <v>2021</v>
      </c>
      <c r="I6" s="528"/>
      <c r="J6" s="529"/>
      <c r="K6" s="528">
        <v>2022</v>
      </c>
      <c r="L6" s="528"/>
      <c r="M6" s="529"/>
      <c r="N6" s="533" t="s">
        <v>398</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7" customHeight="1" x14ac:dyDescent="0.25">
      <c r="A7" s="532"/>
      <c r="B7" s="272" t="s">
        <v>514</v>
      </c>
      <c r="C7" s="272" t="s">
        <v>513</v>
      </c>
      <c r="D7" s="272" t="s">
        <v>512</v>
      </c>
      <c r="E7" s="272" t="s">
        <v>514</v>
      </c>
      <c r="F7" s="272" t="s">
        <v>513</v>
      </c>
      <c r="G7" s="272" t="s">
        <v>512</v>
      </c>
      <c r="H7" s="272" t="s">
        <v>514</v>
      </c>
      <c r="I7" s="272" t="s">
        <v>513</v>
      </c>
      <c r="J7" s="272" t="s">
        <v>512</v>
      </c>
      <c r="K7" s="272" t="s">
        <v>514</v>
      </c>
      <c r="L7" s="272" t="s">
        <v>513</v>
      </c>
      <c r="M7" s="272" t="s">
        <v>512</v>
      </c>
      <c r="N7" s="534"/>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21.75" customHeight="1" thickBot="1" x14ac:dyDescent="0.3">
      <c r="A8" s="79" t="s">
        <v>449</v>
      </c>
      <c r="B8" s="190">
        <v>24</v>
      </c>
      <c r="C8" s="190">
        <v>12</v>
      </c>
      <c r="D8" s="50">
        <f>B8+C8</f>
        <v>36</v>
      </c>
      <c r="E8" s="190">
        <v>49</v>
      </c>
      <c r="F8" s="190">
        <v>57</v>
      </c>
      <c r="G8" s="50">
        <f>E8+F8</f>
        <v>106</v>
      </c>
      <c r="H8" s="190">
        <v>47</v>
      </c>
      <c r="I8" s="190">
        <v>53</v>
      </c>
      <c r="J8" s="50">
        <f>H8+I8</f>
        <v>100</v>
      </c>
      <c r="K8" s="190">
        <v>47</v>
      </c>
      <c r="L8" s="190">
        <v>53</v>
      </c>
      <c r="M8" s="50">
        <f>K8+L8</f>
        <v>100</v>
      </c>
      <c r="N8" s="242" t="s">
        <v>496</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21.75" customHeight="1" thickBot="1" x14ac:dyDescent="0.3">
      <c r="A9" s="80" t="s">
        <v>399</v>
      </c>
      <c r="B9" s="191">
        <v>18</v>
      </c>
      <c r="C9" s="191">
        <v>27</v>
      </c>
      <c r="D9" s="152">
        <f t="shared" ref="D9:D20" si="0">B9+C9</f>
        <v>45</v>
      </c>
      <c r="E9" s="191">
        <v>22</v>
      </c>
      <c r="F9" s="191">
        <v>33</v>
      </c>
      <c r="G9" s="152">
        <f t="shared" ref="G9:G20" si="1">E9+F9</f>
        <v>55</v>
      </c>
      <c r="H9" s="191">
        <v>5</v>
      </c>
      <c r="I9" s="191">
        <v>6</v>
      </c>
      <c r="J9" s="152">
        <f t="shared" ref="J9:J20" si="2">H9+I9</f>
        <v>11</v>
      </c>
      <c r="K9" s="191">
        <v>4</v>
      </c>
      <c r="L9" s="191">
        <v>6</v>
      </c>
      <c r="M9" s="152">
        <f t="shared" ref="M9:M22" si="3">K9+L9</f>
        <v>10</v>
      </c>
      <c r="N9" s="245" t="s">
        <v>497</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21.75" customHeight="1" thickBot="1" x14ac:dyDescent="0.3">
      <c r="A10" s="79" t="s">
        <v>400</v>
      </c>
      <c r="B10" s="190">
        <v>2</v>
      </c>
      <c r="C10" s="190">
        <v>2</v>
      </c>
      <c r="D10" s="50">
        <f t="shared" si="0"/>
        <v>4</v>
      </c>
      <c r="E10" s="190">
        <v>2</v>
      </c>
      <c r="F10" s="190">
        <v>2</v>
      </c>
      <c r="G10" s="50">
        <f t="shared" si="1"/>
        <v>4</v>
      </c>
      <c r="H10" s="190">
        <v>11</v>
      </c>
      <c r="I10" s="190">
        <v>13</v>
      </c>
      <c r="J10" s="50">
        <f t="shared" si="2"/>
        <v>24</v>
      </c>
      <c r="K10" s="190">
        <v>11</v>
      </c>
      <c r="L10" s="190">
        <v>16</v>
      </c>
      <c r="M10" s="50">
        <f t="shared" si="3"/>
        <v>27</v>
      </c>
      <c r="N10" s="242" t="s">
        <v>498</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21.75" customHeight="1" thickBot="1" x14ac:dyDescent="0.3">
      <c r="A11" s="80" t="s">
        <v>401</v>
      </c>
      <c r="B11" s="191">
        <v>34</v>
      </c>
      <c r="C11" s="191">
        <v>60</v>
      </c>
      <c r="D11" s="152">
        <f t="shared" si="0"/>
        <v>94</v>
      </c>
      <c r="E11" s="191">
        <v>21</v>
      </c>
      <c r="F11" s="191">
        <v>30</v>
      </c>
      <c r="G11" s="152">
        <f t="shared" si="1"/>
        <v>51</v>
      </c>
      <c r="H11" s="191">
        <v>21</v>
      </c>
      <c r="I11" s="191">
        <v>32</v>
      </c>
      <c r="J11" s="152">
        <f t="shared" si="2"/>
        <v>53</v>
      </c>
      <c r="K11" s="191">
        <v>0</v>
      </c>
      <c r="L11" s="191">
        <v>0</v>
      </c>
      <c r="M11" s="152">
        <f t="shared" si="3"/>
        <v>0</v>
      </c>
      <c r="N11" s="245" t="s">
        <v>408</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21.75" customHeight="1" thickBot="1" x14ac:dyDescent="0.3">
      <c r="A12" s="79" t="s">
        <v>402</v>
      </c>
      <c r="B12" s="190">
        <v>11</v>
      </c>
      <c r="C12" s="190">
        <v>14</v>
      </c>
      <c r="D12" s="50">
        <f t="shared" si="0"/>
        <v>25</v>
      </c>
      <c r="E12" s="190">
        <v>8</v>
      </c>
      <c r="F12" s="190">
        <v>32</v>
      </c>
      <c r="G12" s="50">
        <f t="shared" si="1"/>
        <v>40</v>
      </c>
      <c r="H12" s="190">
        <v>9</v>
      </c>
      <c r="I12" s="190">
        <v>25</v>
      </c>
      <c r="J12" s="50">
        <f t="shared" si="2"/>
        <v>34</v>
      </c>
      <c r="K12" s="190">
        <v>9</v>
      </c>
      <c r="L12" s="190">
        <v>24</v>
      </c>
      <c r="M12" s="50">
        <f t="shared" si="3"/>
        <v>33</v>
      </c>
      <c r="N12" s="242" t="s">
        <v>499</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21.75" customHeight="1" thickBot="1" x14ac:dyDescent="0.3">
      <c r="A13" s="80" t="s">
        <v>403</v>
      </c>
      <c r="B13" s="191">
        <v>37</v>
      </c>
      <c r="C13" s="191">
        <v>29</v>
      </c>
      <c r="D13" s="152">
        <f t="shared" si="0"/>
        <v>66</v>
      </c>
      <c r="E13" s="191">
        <v>51</v>
      </c>
      <c r="F13" s="191">
        <v>53</v>
      </c>
      <c r="G13" s="152">
        <f t="shared" si="1"/>
        <v>104</v>
      </c>
      <c r="H13" s="191">
        <v>77</v>
      </c>
      <c r="I13" s="191">
        <v>65</v>
      </c>
      <c r="J13" s="152">
        <f t="shared" si="2"/>
        <v>142</v>
      </c>
      <c r="K13" s="191">
        <v>76</v>
      </c>
      <c r="L13" s="191">
        <v>65</v>
      </c>
      <c r="M13" s="152">
        <f t="shared" si="3"/>
        <v>141</v>
      </c>
      <c r="N13" s="245" t="s">
        <v>500</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21.75" customHeight="1" thickBot="1" x14ac:dyDescent="0.3">
      <c r="A14" s="79" t="s">
        <v>404</v>
      </c>
      <c r="B14" s="190">
        <v>48</v>
      </c>
      <c r="C14" s="190">
        <v>67</v>
      </c>
      <c r="D14" s="50">
        <f t="shared" si="0"/>
        <v>115</v>
      </c>
      <c r="E14" s="190">
        <v>95</v>
      </c>
      <c r="F14" s="190">
        <v>81</v>
      </c>
      <c r="G14" s="50">
        <f t="shared" si="1"/>
        <v>176</v>
      </c>
      <c r="H14" s="190">
        <v>99</v>
      </c>
      <c r="I14" s="190">
        <v>69</v>
      </c>
      <c r="J14" s="50">
        <f t="shared" si="2"/>
        <v>168</v>
      </c>
      <c r="K14" s="190">
        <v>99</v>
      </c>
      <c r="L14" s="190">
        <v>73</v>
      </c>
      <c r="M14" s="50">
        <f t="shared" si="3"/>
        <v>172</v>
      </c>
      <c r="N14" s="242" t="s">
        <v>501</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21.75" customHeight="1" thickBot="1" x14ac:dyDescent="0.3">
      <c r="A15" s="80" t="s">
        <v>405</v>
      </c>
      <c r="B15" s="191">
        <v>7</v>
      </c>
      <c r="C15" s="191">
        <v>60</v>
      </c>
      <c r="D15" s="152">
        <f t="shared" si="0"/>
        <v>67</v>
      </c>
      <c r="E15" s="191">
        <v>7</v>
      </c>
      <c r="F15" s="191">
        <v>60</v>
      </c>
      <c r="G15" s="152">
        <f t="shared" si="1"/>
        <v>67</v>
      </c>
      <c r="H15" s="191">
        <v>0</v>
      </c>
      <c r="I15" s="191">
        <v>231</v>
      </c>
      <c r="J15" s="152">
        <f t="shared" si="2"/>
        <v>231</v>
      </c>
      <c r="K15" s="191">
        <v>0</v>
      </c>
      <c r="L15" s="191">
        <v>232</v>
      </c>
      <c r="M15" s="152">
        <f t="shared" si="3"/>
        <v>232</v>
      </c>
      <c r="N15" s="245" t="s">
        <v>502</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s="30" customFormat="1" ht="21.75" customHeight="1" thickBot="1" x14ac:dyDescent="0.3">
      <c r="A16" s="79" t="s">
        <v>406</v>
      </c>
      <c r="B16" s="190">
        <v>42</v>
      </c>
      <c r="C16" s="190">
        <v>46</v>
      </c>
      <c r="D16" s="50">
        <f t="shared" si="0"/>
        <v>88</v>
      </c>
      <c r="E16" s="190">
        <v>52</v>
      </c>
      <c r="F16" s="190">
        <v>47</v>
      </c>
      <c r="G16" s="50">
        <f t="shared" si="1"/>
        <v>99</v>
      </c>
      <c r="H16" s="190">
        <v>199</v>
      </c>
      <c r="I16" s="190">
        <v>108</v>
      </c>
      <c r="J16" s="50">
        <f t="shared" si="2"/>
        <v>307</v>
      </c>
      <c r="K16" s="190">
        <v>198</v>
      </c>
      <c r="L16" s="190">
        <v>111</v>
      </c>
      <c r="M16" s="50">
        <f t="shared" si="3"/>
        <v>309</v>
      </c>
      <c r="N16" s="242" t="s">
        <v>503</v>
      </c>
      <c r="O16" s="28"/>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row>
    <row r="17" spans="1:60" s="27" customFormat="1" ht="21.75" customHeight="1" thickBot="1" x14ac:dyDescent="0.3">
      <c r="A17" s="80" t="s">
        <v>407</v>
      </c>
      <c r="B17" s="191">
        <v>272</v>
      </c>
      <c r="C17" s="191">
        <v>771</v>
      </c>
      <c r="D17" s="152">
        <f t="shared" si="0"/>
        <v>1043</v>
      </c>
      <c r="E17" s="191">
        <v>266</v>
      </c>
      <c r="F17" s="191">
        <v>773</v>
      </c>
      <c r="G17" s="152">
        <f t="shared" si="1"/>
        <v>1039</v>
      </c>
      <c r="H17" s="191">
        <v>191</v>
      </c>
      <c r="I17" s="191">
        <v>488</v>
      </c>
      <c r="J17" s="152">
        <f t="shared" si="2"/>
        <v>679</v>
      </c>
      <c r="K17" s="191">
        <v>216</v>
      </c>
      <c r="L17" s="191">
        <v>534</v>
      </c>
      <c r="M17" s="152">
        <f t="shared" si="3"/>
        <v>750</v>
      </c>
      <c r="N17" s="245" t="s">
        <v>504</v>
      </c>
      <c r="O17" s="25"/>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row>
    <row r="18" spans="1:60" s="30" customFormat="1" ht="21.75" customHeight="1" thickBot="1" x14ac:dyDescent="0.3">
      <c r="A18" s="79" t="s">
        <v>428</v>
      </c>
      <c r="B18" s="190">
        <v>34</v>
      </c>
      <c r="C18" s="190">
        <v>40</v>
      </c>
      <c r="D18" s="50">
        <f t="shared" si="0"/>
        <v>74</v>
      </c>
      <c r="E18" s="190">
        <v>0</v>
      </c>
      <c r="F18" s="190">
        <v>0</v>
      </c>
      <c r="G18" s="50">
        <f t="shared" si="1"/>
        <v>0</v>
      </c>
      <c r="H18" s="190">
        <v>0</v>
      </c>
      <c r="I18" s="190">
        <v>0</v>
      </c>
      <c r="J18" s="50">
        <f t="shared" si="2"/>
        <v>0</v>
      </c>
      <c r="K18" s="190">
        <v>0</v>
      </c>
      <c r="L18" s="190">
        <v>0</v>
      </c>
      <c r="M18" s="50">
        <f t="shared" si="3"/>
        <v>0</v>
      </c>
      <c r="N18" s="242" t="s">
        <v>505</v>
      </c>
      <c r="O18" s="28"/>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row>
    <row r="19" spans="1:60" s="27" customFormat="1" ht="21.75" customHeight="1" thickBot="1" x14ac:dyDescent="0.3">
      <c r="A19" s="80" t="s">
        <v>485</v>
      </c>
      <c r="B19" s="191">
        <v>36</v>
      </c>
      <c r="C19" s="191">
        <v>31</v>
      </c>
      <c r="D19" s="152">
        <f t="shared" si="0"/>
        <v>67</v>
      </c>
      <c r="E19" s="191">
        <v>36</v>
      </c>
      <c r="F19" s="191">
        <v>31</v>
      </c>
      <c r="G19" s="152">
        <f t="shared" si="1"/>
        <v>67</v>
      </c>
      <c r="H19" s="191">
        <v>38</v>
      </c>
      <c r="I19" s="191">
        <v>85</v>
      </c>
      <c r="J19" s="152">
        <f t="shared" si="2"/>
        <v>123</v>
      </c>
      <c r="K19" s="191">
        <v>36</v>
      </c>
      <c r="L19" s="191">
        <v>76</v>
      </c>
      <c r="M19" s="152">
        <f t="shared" si="3"/>
        <v>112</v>
      </c>
      <c r="N19" s="245" t="s">
        <v>506</v>
      </c>
      <c r="O19" s="25"/>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row>
    <row r="20" spans="1:60" s="30" customFormat="1" ht="21.75" customHeight="1" thickBot="1" x14ac:dyDescent="0.3">
      <c r="A20" s="79" t="s">
        <v>486</v>
      </c>
      <c r="B20" s="190">
        <v>0</v>
      </c>
      <c r="C20" s="190">
        <v>0</v>
      </c>
      <c r="D20" s="50">
        <f t="shared" si="0"/>
        <v>0</v>
      </c>
      <c r="E20" s="190">
        <v>0</v>
      </c>
      <c r="F20" s="190">
        <v>0</v>
      </c>
      <c r="G20" s="50">
        <f t="shared" si="1"/>
        <v>0</v>
      </c>
      <c r="H20" s="190">
        <v>0</v>
      </c>
      <c r="I20" s="190">
        <v>0</v>
      </c>
      <c r="J20" s="50">
        <f t="shared" si="2"/>
        <v>0</v>
      </c>
      <c r="K20" s="190">
        <v>0</v>
      </c>
      <c r="L20" s="190">
        <v>0</v>
      </c>
      <c r="M20" s="50">
        <f t="shared" si="3"/>
        <v>0</v>
      </c>
      <c r="N20" s="242" t="s">
        <v>507</v>
      </c>
      <c r="O20" s="28"/>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row>
    <row r="21" spans="1:60" s="27" customFormat="1" ht="21.75" customHeight="1" thickBot="1" x14ac:dyDescent="0.3">
      <c r="A21" s="80" t="s">
        <v>487</v>
      </c>
      <c r="B21" s="191">
        <v>140</v>
      </c>
      <c r="C21" s="191">
        <v>268</v>
      </c>
      <c r="D21" s="152">
        <f>B21+C21</f>
        <v>408</v>
      </c>
      <c r="E21" s="191">
        <v>302</v>
      </c>
      <c r="F21" s="191">
        <v>385</v>
      </c>
      <c r="G21" s="152">
        <f>E21+F21</f>
        <v>687</v>
      </c>
      <c r="H21" s="191">
        <v>261</v>
      </c>
      <c r="I21" s="191">
        <v>606</v>
      </c>
      <c r="J21" s="152">
        <f>H21+I21</f>
        <v>867</v>
      </c>
      <c r="K21" s="191">
        <v>262</v>
      </c>
      <c r="L21" s="191">
        <v>598</v>
      </c>
      <c r="M21" s="152">
        <f>K21+L21</f>
        <v>860</v>
      </c>
      <c r="N21" s="245" t="s">
        <v>508</v>
      </c>
      <c r="O21" s="25"/>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row>
    <row r="22" spans="1:60" s="30" customFormat="1" ht="21.75" customHeight="1" x14ac:dyDescent="0.25">
      <c r="A22" s="128" t="s">
        <v>427</v>
      </c>
      <c r="B22" s="300">
        <v>4</v>
      </c>
      <c r="C22" s="300">
        <v>12</v>
      </c>
      <c r="D22" s="126">
        <f t="shared" ref="D22" si="4">B22+C22</f>
        <v>16</v>
      </c>
      <c r="E22" s="300">
        <v>4</v>
      </c>
      <c r="F22" s="300">
        <v>12</v>
      </c>
      <c r="G22" s="126">
        <f t="shared" ref="G22" si="5">E22+F22</f>
        <v>16</v>
      </c>
      <c r="H22" s="300">
        <v>4</v>
      </c>
      <c r="I22" s="300">
        <v>12</v>
      </c>
      <c r="J22" s="126">
        <f t="shared" ref="J22" si="6">H22+I22</f>
        <v>16</v>
      </c>
      <c r="K22" s="300">
        <v>0</v>
      </c>
      <c r="L22" s="300">
        <v>0</v>
      </c>
      <c r="M22" s="126">
        <f t="shared" si="3"/>
        <v>0</v>
      </c>
      <c r="N22" s="246" t="s">
        <v>509</v>
      </c>
      <c r="O22" s="28"/>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row>
    <row r="23" spans="1:60" ht="20.100000000000001" customHeight="1" x14ac:dyDescent="0.25">
      <c r="A23" s="285" t="s">
        <v>33</v>
      </c>
      <c r="B23" s="43">
        <f t="shared" ref="B23" si="7">SUM(B8:B22)</f>
        <v>709</v>
      </c>
      <c r="C23" s="43">
        <f>SUM(C8:C22)</f>
        <v>1439</v>
      </c>
      <c r="D23" s="43">
        <f t="shared" ref="D23:E23" si="8">SUM(D8:D22)</f>
        <v>2148</v>
      </c>
      <c r="E23" s="43">
        <f t="shared" si="8"/>
        <v>915</v>
      </c>
      <c r="F23" s="43">
        <f>SUM(F8:F22)</f>
        <v>1596</v>
      </c>
      <c r="G23" s="43">
        <f t="shared" ref="G23:J23" si="9">SUM(G8:G22)</f>
        <v>2511</v>
      </c>
      <c r="H23" s="43">
        <f t="shared" si="9"/>
        <v>962</v>
      </c>
      <c r="I23" s="43">
        <f t="shared" si="9"/>
        <v>1793</v>
      </c>
      <c r="J23" s="43">
        <f t="shared" si="9"/>
        <v>2755</v>
      </c>
      <c r="K23" s="43">
        <f t="shared" ref="K23:L23" si="10">SUM(K8:K22)</f>
        <v>958</v>
      </c>
      <c r="L23" s="43">
        <f t="shared" si="10"/>
        <v>1788</v>
      </c>
      <c r="M23" s="43">
        <f t="shared" ref="M23" si="11">SUM(M8:M22)</f>
        <v>2746</v>
      </c>
      <c r="N23" s="354" t="s">
        <v>10</v>
      </c>
    </row>
  </sheetData>
  <mergeCells count="10">
    <mergeCell ref="H6:J6"/>
    <mergeCell ref="A1:N1"/>
    <mergeCell ref="A2:N2"/>
    <mergeCell ref="A3:N3"/>
    <mergeCell ref="A4:N4"/>
    <mergeCell ref="A6:A7"/>
    <mergeCell ref="K6:M6"/>
    <mergeCell ref="N6:N7"/>
    <mergeCell ref="E6:G6"/>
    <mergeCell ref="B6:D6"/>
  </mergeCells>
  <printOptions horizontalCentered="1" verticalCentered="1"/>
  <pageMargins left="0" right="0" top="0" bottom="0" header="0" footer="0"/>
  <pageSetup paperSize="9" scale="92"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33"/>
  <sheetViews>
    <sheetView showGridLines="0" rightToLeft="1" view="pageBreakPreview" zoomScaleNormal="100" zoomScaleSheetLayoutView="100" workbookViewId="0">
      <selection activeCell="C3" sqref="C3"/>
    </sheetView>
  </sheetViews>
  <sheetFormatPr defaultRowHeight="15" x14ac:dyDescent="0.25"/>
  <cols>
    <col min="1" max="1" width="53.28515625" style="37" customWidth="1"/>
    <col min="2" max="2" width="11.140625" style="41" customWidth="1"/>
    <col min="3" max="3" width="51.42578125" style="35" customWidth="1"/>
    <col min="4" max="256" width="9.140625" style="37"/>
    <col min="257" max="257" width="50.28515625" style="37" customWidth="1"/>
    <col min="258" max="258" width="11.140625" style="37" customWidth="1"/>
    <col min="259" max="259" width="50.28515625" style="37" customWidth="1"/>
    <col min="260" max="512" width="9.140625" style="37"/>
    <col min="513" max="513" width="50.28515625" style="37" customWidth="1"/>
    <col min="514" max="514" width="11.140625" style="37" customWidth="1"/>
    <col min="515" max="515" width="50.28515625" style="37" customWidth="1"/>
    <col min="516" max="768" width="9.140625" style="37"/>
    <col min="769" max="769" width="50.28515625" style="37" customWidth="1"/>
    <col min="770" max="770" width="11.140625" style="37" customWidth="1"/>
    <col min="771" max="771" width="50.28515625" style="37" customWidth="1"/>
    <col min="772" max="1024" width="9.140625" style="37"/>
    <col min="1025" max="1025" width="50.28515625" style="37" customWidth="1"/>
    <col min="1026" max="1026" width="11.140625" style="37" customWidth="1"/>
    <col min="1027" max="1027" width="50.28515625" style="37" customWidth="1"/>
    <col min="1028" max="1280" width="9.140625" style="37"/>
    <col min="1281" max="1281" width="50.28515625" style="37" customWidth="1"/>
    <col min="1282" max="1282" width="11.140625" style="37" customWidth="1"/>
    <col min="1283" max="1283" width="50.28515625" style="37" customWidth="1"/>
    <col min="1284" max="1536" width="9.140625" style="37"/>
    <col min="1537" max="1537" width="50.28515625" style="37" customWidth="1"/>
    <col min="1538" max="1538" width="11.140625" style="37" customWidth="1"/>
    <col min="1539" max="1539" width="50.28515625" style="37" customWidth="1"/>
    <col min="1540" max="1792" width="9.140625" style="37"/>
    <col min="1793" max="1793" width="50.28515625" style="37" customWidth="1"/>
    <col min="1794" max="1794" width="11.140625" style="37" customWidth="1"/>
    <col min="1795" max="1795" width="50.28515625" style="37" customWidth="1"/>
    <col min="1796" max="2048" width="9.140625" style="37"/>
    <col min="2049" max="2049" width="50.28515625" style="37" customWidth="1"/>
    <col min="2050" max="2050" width="11.140625" style="37" customWidth="1"/>
    <col min="2051" max="2051" width="50.28515625" style="37" customWidth="1"/>
    <col min="2052" max="2304" width="9.140625" style="37"/>
    <col min="2305" max="2305" width="50.28515625" style="37" customWidth="1"/>
    <col min="2306" max="2306" width="11.140625" style="37" customWidth="1"/>
    <col min="2307" max="2307" width="50.28515625" style="37" customWidth="1"/>
    <col min="2308" max="2560" width="9.140625" style="37"/>
    <col min="2561" max="2561" width="50.28515625" style="37" customWidth="1"/>
    <col min="2562" max="2562" width="11.140625" style="37" customWidth="1"/>
    <col min="2563" max="2563" width="50.28515625" style="37" customWidth="1"/>
    <col min="2564" max="2816" width="9.140625" style="37"/>
    <col min="2817" max="2817" width="50.28515625" style="37" customWidth="1"/>
    <col min="2818" max="2818" width="11.140625" style="37" customWidth="1"/>
    <col min="2819" max="2819" width="50.28515625" style="37" customWidth="1"/>
    <col min="2820" max="3072" width="9.140625" style="37"/>
    <col min="3073" max="3073" width="50.28515625" style="37" customWidth="1"/>
    <col min="3074" max="3074" width="11.140625" style="37" customWidth="1"/>
    <col min="3075" max="3075" width="50.28515625" style="37" customWidth="1"/>
    <col min="3076" max="3328" width="9.140625" style="37"/>
    <col min="3329" max="3329" width="50.28515625" style="37" customWidth="1"/>
    <col min="3330" max="3330" width="11.140625" style="37" customWidth="1"/>
    <col min="3331" max="3331" width="50.28515625" style="37" customWidth="1"/>
    <col min="3332" max="3584" width="9.140625" style="37"/>
    <col min="3585" max="3585" width="50.28515625" style="37" customWidth="1"/>
    <col min="3586" max="3586" width="11.140625" style="37" customWidth="1"/>
    <col min="3587" max="3587" width="50.28515625" style="37" customWidth="1"/>
    <col min="3588" max="3840" width="9.140625" style="37"/>
    <col min="3841" max="3841" width="50.28515625" style="37" customWidth="1"/>
    <col min="3842" max="3842" width="11.140625" style="37" customWidth="1"/>
    <col min="3843" max="3843" width="50.28515625" style="37" customWidth="1"/>
    <col min="3844" max="4096" width="9.140625" style="37"/>
    <col min="4097" max="4097" width="50.28515625" style="37" customWidth="1"/>
    <col min="4098" max="4098" width="11.140625" style="37" customWidth="1"/>
    <col min="4099" max="4099" width="50.28515625" style="37" customWidth="1"/>
    <col min="4100" max="4352" width="9.140625" style="37"/>
    <col min="4353" max="4353" width="50.28515625" style="37" customWidth="1"/>
    <col min="4354" max="4354" width="11.140625" style="37" customWidth="1"/>
    <col min="4355" max="4355" width="50.28515625" style="37" customWidth="1"/>
    <col min="4356" max="4608" width="9.140625" style="37"/>
    <col min="4609" max="4609" width="50.28515625" style="37" customWidth="1"/>
    <col min="4610" max="4610" width="11.140625" style="37" customWidth="1"/>
    <col min="4611" max="4611" width="50.28515625" style="37" customWidth="1"/>
    <col min="4612" max="4864" width="9.140625" style="37"/>
    <col min="4865" max="4865" width="50.28515625" style="37" customWidth="1"/>
    <col min="4866" max="4866" width="11.140625" style="37" customWidth="1"/>
    <col min="4867" max="4867" width="50.28515625" style="37" customWidth="1"/>
    <col min="4868" max="5120" width="9.140625" style="37"/>
    <col min="5121" max="5121" width="50.28515625" style="37" customWidth="1"/>
    <col min="5122" max="5122" width="11.140625" style="37" customWidth="1"/>
    <col min="5123" max="5123" width="50.28515625" style="37" customWidth="1"/>
    <col min="5124" max="5376" width="9.140625" style="37"/>
    <col min="5377" max="5377" width="50.28515625" style="37" customWidth="1"/>
    <col min="5378" max="5378" width="11.140625" style="37" customWidth="1"/>
    <col min="5379" max="5379" width="50.28515625" style="37" customWidth="1"/>
    <col min="5380" max="5632" width="9.140625" style="37"/>
    <col min="5633" max="5633" width="50.28515625" style="37" customWidth="1"/>
    <col min="5634" max="5634" width="11.140625" style="37" customWidth="1"/>
    <col min="5635" max="5635" width="50.28515625" style="37" customWidth="1"/>
    <col min="5636" max="5888" width="9.140625" style="37"/>
    <col min="5889" max="5889" width="50.28515625" style="37" customWidth="1"/>
    <col min="5890" max="5890" width="11.140625" style="37" customWidth="1"/>
    <col min="5891" max="5891" width="50.28515625" style="37" customWidth="1"/>
    <col min="5892" max="6144" width="9.140625" style="37"/>
    <col min="6145" max="6145" width="50.28515625" style="37" customWidth="1"/>
    <col min="6146" max="6146" width="11.140625" style="37" customWidth="1"/>
    <col min="6147" max="6147" width="50.28515625" style="37" customWidth="1"/>
    <col min="6148" max="6400" width="9.140625" style="37"/>
    <col min="6401" max="6401" width="50.28515625" style="37" customWidth="1"/>
    <col min="6402" max="6402" width="11.140625" style="37" customWidth="1"/>
    <col min="6403" max="6403" width="50.28515625" style="37" customWidth="1"/>
    <col min="6404" max="6656" width="9.140625" style="37"/>
    <col min="6657" max="6657" width="50.28515625" style="37" customWidth="1"/>
    <col min="6658" max="6658" width="11.140625" style="37" customWidth="1"/>
    <col min="6659" max="6659" width="50.28515625" style="37" customWidth="1"/>
    <col min="6660" max="6912" width="9.140625" style="37"/>
    <col min="6913" max="6913" width="50.28515625" style="37" customWidth="1"/>
    <col min="6914" max="6914" width="11.140625" style="37" customWidth="1"/>
    <col min="6915" max="6915" width="50.28515625" style="37" customWidth="1"/>
    <col min="6916" max="7168" width="9.140625" style="37"/>
    <col min="7169" max="7169" width="50.28515625" style="37" customWidth="1"/>
    <col min="7170" max="7170" width="11.140625" style="37" customWidth="1"/>
    <col min="7171" max="7171" width="50.28515625" style="37" customWidth="1"/>
    <col min="7172" max="7424" width="9.140625" style="37"/>
    <col min="7425" max="7425" width="50.28515625" style="37" customWidth="1"/>
    <col min="7426" max="7426" width="11.140625" style="37" customWidth="1"/>
    <col min="7427" max="7427" width="50.28515625" style="37" customWidth="1"/>
    <col min="7428" max="7680" width="9.140625" style="37"/>
    <col min="7681" max="7681" width="50.28515625" style="37" customWidth="1"/>
    <col min="7682" max="7682" width="11.140625" style="37" customWidth="1"/>
    <col min="7683" max="7683" width="50.28515625" style="37" customWidth="1"/>
    <col min="7684" max="7936" width="9.140625" style="37"/>
    <col min="7937" max="7937" width="50.28515625" style="37" customWidth="1"/>
    <col min="7938" max="7938" width="11.140625" style="37" customWidth="1"/>
    <col min="7939" max="7939" width="50.28515625" style="37" customWidth="1"/>
    <col min="7940" max="8192" width="9.140625" style="37"/>
    <col min="8193" max="8193" width="50.28515625" style="37" customWidth="1"/>
    <col min="8194" max="8194" width="11.140625" style="37" customWidth="1"/>
    <col min="8195" max="8195" width="50.28515625" style="37" customWidth="1"/>
    <col min="8196" max="8448" width="9.140625" style="37"/>
    <col min="8449" max="8449" width="50.28515625" style="37" customWidth="1"/>
    <col min="8450" max="8450" width="11.140625" style="37" customWidth="1"/>
    <col min="8451" max="8451" width="50.28515625" style="37" customWidth="1"/>
    <col min="8452" max="8704" width="9.140625" style="37"/>
    <col min="8705" max="8705" width="50.28515625" style="37" customWidth="1"/>
    <col min="8706" max="8706" width="11.140625" style="37" customWidth="1"/>
    <col min="8707" max="8707" width="50.28515625" style="37" customWidth="1"/>
    <col min="8708" max="8960" width="9.140625" style="37"/>
    <col min="8961" max="8961" width="50.28515625" style="37" customWidth="1"/>
    <col min="8962" max="8962" width="11.140625" style="37" customWidth="1"/>
    <col min="8963" max="8963" width="50.28515625" style="37" customWidth="1"/>
    <col min="8964" max="9216" width="9.140625" style="37"/>
    <col min="9217" max="9217" width="50.28515625" style="37" customWidth="1"/>
    <col min="9218" max="9218" width="11.140625" style="37" customWidth="1"/>
    <col min="9219" max="9219" width="50.28515625" style="37" customWidth="1"/>
    <col min="9220" max="9472" width="9.140625" style="37"/>
    <col min="9473" max="9473" width="50.28515625" style="37" customWidth="1"/>
    <col min="9474" max="9474" width="11.140625" style="37" customWidth="1"/>
    <col min="9475" max="9475" width="50.28515625" style="37" customWidth="1"/>
    <col min="9476" max="9728" width="9.140625" style="37"/>
    <col min="9729" max="9729" width="50.28515625" style="37" customWidth="1"/>
    <col min="9730" max="9730" width="11.140625" style="37" customWidth="1"/>
    <col min="9731" max="9731" width="50.28515625" style="37" customWidth="1"/>
    <col min="9732" max="9984" width="9.140625" style="37"/>
    <col min="9985" max="9985" width="50.28515625" style="37" customWidth="1"/>
    <col min="9986" max="9986" width="11.140625" style="37" customWidth="1"/>
    <col min="9987" max="9987" width="50.28515625" style="37" customWidth="1"/>
    <col min="9988" max="10240" width="9.140625" style="37"/>
    <col min="10241" max="10241" width="50.28515625" style="37" customWidth="1"/>
    <col min="10242" max="10242" width="11.140625" style="37" customWidth="1"/>
    <col min="10243" max="10243" width="50.28515625" style="37" customWidth="1"/>
    <col min="10244" max="10496" width="9.140625" style="37"/>
    <col min="10497" max="10497" width="50.28515625" style="37" customWidth="1"/>
    <col min="10498" max="10498" width="11.140625" style="37" customWidth="1"/>
    <col min="10499" max="10499" width="50.28515625" style="37" customWidth="1"/>
    <col min="10500" max="10752" width="9.140625" style="37"/>
    <col min="10753" max="10753" width="50.28515625" style="37" customWidth="1"/>
    <col min="10754" max="10754" width="11.140625" style="37" customWidth="1"/>
    <col min="10755" max="10755" width="50.28515625" style="37" customWidth="1"/>
    <col min="10756" max="11008" width="9.140625" style="37"/>
    <col min="11009" max="11009" width="50.28515625" style="37" customWidth="1"/>
    <col min="11010" max="11010" width="11.140625" style="37" customWidth="1"/>
    <col min="11011" max="11011" width="50.28515625" style="37" customWidth="1"/>
    <col min="11012" max="11264" width="9.140625" style="37"/>
    <col min="11265" max="11265" width="50.28515625" style="37" customWidth="1"/>
    <col min="11266" max="11266" width="11.140625" style="37" customWidth="1"/>
    <col min="11267" max="11267" width="50.28515625" style="37" customWidth="1"/>
    <col min="11268" max="11520" width="9.140625" style="37"/>
    <col min="11521" max="11521" width="50.28515625" style="37" customWidth="1"/>
    <col min="11522" max="11522" width="11.140625" style="37" customWidth="1"/>
    <col min="11523" max="11523" width="50.28515625" style="37" customWidth="1"/>
    <col min="11524" max="11776" width="9.140625" style="37"/>
    <col min="11777" max="11777" width="50.28515625" style="37" customWidth="1"/>
    <col min="11778" max="11778" width="11.140625" style="37" customWidth="1"/>
    <col min="11779" max="11779" width="50.28515625" style="37" customWidth="1"/>
    <col min="11780" max="12032" width="9.140625" style="37"/>
    <col min="12033" max="12033" width="50.28515625" style="37" customWidth="1"/>
    <col min="12034" max="12034" width="11.140625" style="37" customWidth="1"/>
    <col min="12035" max="12035" width="50.28515625" style="37" customWidth="1"/>
    <col min="12036" max="12288" width="9.140625" style="37"/>
    <col min="12289" max="12289" width="50.28515625" style="37" customWidth="1"/>
    <col min="12290" max="12290" width="11.140625" style="37" customWidth="1"/>
    <col min="12291" max="12291" width="50.28515625" style="37" customWidth="1"/>
    <col min="12292" max="12544" width="9.140625" style="37"/>
    <col min="12545" max="12545" width="50.28515625" style="37" customWidth="1"/>
    <col min="12546" max="12546" width="11.140625" style="37" customWidth="1"/>
    <col min="12547" max="12547" width="50.28515625" style="37" customWidth="1"/>
    <col min="12548" max="12800" width="9.140625" style="37"/>
    <col min="12801" max="12801" width="50.28515625" style="37" customWidth="1"/>
    <col min="12802" max="12802" width="11.140625" style="37" customWidth="1"/>
    <col min="12803" max="12803" width="50.28515625" style="37" customWidth="1"/>
    <col min="12804" max="13056" width="9.140625" style="37"/>
    <col min="13057" max="13057" width="50.28515625" style="37" customWidth="1"/>
    <col min="13058" max="13058" width="11.140625" style="37" customWidth="1"/>
    <col min="13059" max="13059" width="50.28515625" style="37" customWidth="1"/>
    <col min="13060" max="13312" width="9.140625" style="37"/>
    <col min="13313" max="13313" width="50.28515625" style="37" customWidth="1"/>
    <col min="13314" max="13314" width="11.140625" style="37" customWidth="1"/>
    <col min="13315" max="13315" width="50.28515625" style="37" customWidth="1"/>
    <col min="13316" max="13568" width="9.140625" style="37"/>
    <col min="13569" max="13569" width="50.28515625" style="37" customWidth="1"/>
    <col min="13570" max="13570" width="11.140625" style="37" customWidth="1"/>
    <col min="13571" max="13571" width="50.28515625" style="37" customWidth="1"/>
    <col min="13572" max="13824" width="9.140625" style="37"/>
    <col min="13825" max="13825" width="50.28515625" style="37" customWidth="1"/>
    <col min="13826" max="13826" width="11.140625" style="37" customWidth="1"/>
    <col min="13827" max="13827" width="50.28515625" style="37" customWidth="1"/>
    <col min="13828" max="14080" width="9.140625" style="37"/>
    <col min="14081" max="14081" width="50.28515625" style="37" customWidth="1"/>
    <col min="14082" max="14082" width="11.140625" style="37" customWidth="1"/>
    <col min="14083" max="14083" width="50.28515625" style="37" customWidth="1"/>
    <col min="14084" max="14336" width="9.140625" style="37"/>
    <col min="14337" max="14337" width="50.28515625" style="37" customWidth="1"/>
    <col min="14338" max="14338" width="11.140625" style="37" customWidth="1"/>
    <col min="14339" max="14339" width="50.28515625" style="37" customWidth="1"/>
    <col min="14340" max="14592" width="9.140625" style="37"/>
    <col min="14593" max="14593" width="50.28515625" style="37" customWidth="1"/>
    <col min="14594" max="14594" width="11.140625" style="37" customWidth="1"/>
    <col min="14595" max="14595" width="50.28515625" style="37" customWidth="1"/>
    <col min="14596" max="14848" width="9.140625" style="37"/>
    <col min="14849" max="14849" width="50.28515625" style="37" customWidth="1"/>
    <col min="14850" max="14850" width="11.140625" style="37" customWidth="1"/>
    <col min="14851" max="14851" width="50.28515625" style="37" customWidth="1"/>
    <col min="14852" max="15104" width="9.140625" style="37"/>
    <col min="15105" max="15105" width="50.28515625" style="37" customWidth="1"/>
    <col min="15106" max="15106" width="11.140625" style="37" customWidth="1"/>
    <col min="15107" max="15107" width="50.28515625" style="37" customWidth="1"/>
    <col min="15108" max="15360" width="9.140625" style="37"/>
    <col min="15361" max="15361" width="50.28515625" style="37" customWidth="1"/>
    <col min="15362" max="15362" width="11.140625" style="37" customWidth="1"/>
    <col min="15363" max="15363" width="50.28515625" style="37" customWidth="1"/>
    <col min="15364" max="15616" width="9.140625" style="37"/>
    <col min="15617" max="15617" width="50.28515625" style="37" customWidth="1"/>
    <col min="15618" max="15618" width="11.140625" style="37" customWidth="1"/>
    <col min="15619" max="15619" width="50.28515625" style="37" customWidth="1"/>
    <col min="15620" max="15872" width="9.140625" style="37"/>
    <col min="15873" max="15873" width="50.28515625" style="37" customWidth="1"/>
    <col min="15874" max="15874" width="11.140625" style="37" customWidth="1"/>
    <col min="15875" max="15875" width="50.28515625" style="37" customWidth="1"/>
    <col min="15876" max="16128" width="9.140625" style="37"/>
    <col min="16129" max="16129" width="50.28515625" style="37" customWidth="1"/>
    <col min="16130" max="16130" width="11.140625" style="37" customWidth="1"/>
    <col min="16131" max="16131" width="50.28515625" style="37" customWidth="1"/>
    <col min="16132" max="16384" width="9.140625" style="37"/>
  </cols>
  <sheetData>
    <row r="2" spans="1:3" ht="29.25" customHeight="1" x14ac:dyDescent="0.25">
      <c r="A2" s="104" t="s">
        <v>178</v>
      </c>
      <c r="B2" s="105" t="s">
        <v>230</v>
      </c>
      <c r="C2" s="106" t="s">
        <v>179</v>
      </c>
    </row>
    <row r="3" spans="1:3" s="49" customFormat="1" ht="23.25" thickBot="1" x14ac:dyDescent="0.3">
      <c r="A3" s="100" t="s">
        <v>187</v>
      </c>
      <c r="B3" s="107">
        <v>1</v>
      </c>
      <c r="C3" s="111" t="s">
        <v>188</v>
      </c>
    </row>
    <row r="4" spans="1:3" s="38" customFormat="1" ht="24" thickTop="1" thickBot="1" x14ac:dyDescent="0.3">
      <c r="A4" s="101" t="s">
        <v>189</v>
      </c>
      <c r="B4" s="108">
        <v>2</v>
      </c>
      <c r="C4" s="112" t="s">
        <v>190</v>
      </c>
    </row>
    <row r="5" spans="1:3" s="49" customFormat="1" ht="17.25" thickTop="1" thickBot="1" x14ac:dyDescent="0.3">
      <c r="A5" s="102" t="s">
        <v>180</v>
      </c>
      <c r="B5" s="109">
        <v>3</v>
      </c>
      <c r="C5" s="113" t="s">
        <v>191</v>
      </c>
    </row>
    <row r="6" spans="1:3" s="38" customFormat="1" ht="27" thickTop="1" thickBot="1" x14ac:dyDescent="0.3">
      <c r="A6" s="101" t="s">
        <v>192</v>
      </c>
      <c r="B6" s="108">
        <v>4</v>
      </c>
      <c r="C6" s="112" t="s">
        <v>193</v>
      </c>
    </row>
    <row r="7" spans="1:3" s="49" customFormat="1" ht="27" thickTop="1" thickBot="1" x14ac:dyDescent="0.3">
      <c r="A7" s="102" t="s">
        <v>194</v>
      </c>
      <c r="B7" s="109">
        <v>5</v>
      </c>
      <c r="C7" s="113" t="s">
        <v>195</v>
      </c>
    </row>
    <row r="8" spans="1:3" s="38" customFormat="1" ht="27" thickTop="1" thickBot="1" x14ac:dyDescent="0.3">
      <c r="A8" s="101" t="s">
        <v>196</v>
      </c>
      <c r="B8" s="108">
        <v>6</v>
      </c>
      <c r="C8" s="112" t="s">
        <v>197</v>
      </c>
    </row>
    <row r="9" spans="1:3" s="49" customFormat="1" ht="27" thickTop="1" thickBot="1" x14ac:dyDescent="0.3">
      <c r="A9" s="102" t="s">
        <v>199</v>
      </c>
      <c r="B9" s="109">
        <v>7</v>
      </c>
      <c r="C9" s="113" t="s">
        <v>198</v>
      </c>
    </row>
    <row r="10" spans="1:3" s="38" customFormat="1" ht="27" thickTop="1" thickBot="1" x14ac:dyDescent="0.3">
      <c r="A10" s="101" t="s">
        <v>202</v>
      </c>
      <c r="B10" s="108">
        <v>8</v>
      </c>
      <c r="C10" s="112" t="s">
        <v>181</v>
      </c>
    </row>
    <row r="11" spans="1:3" s="49" customFormat="1" ht="27" thickTop="1" thickBot="1" x14ac:dyDescent="0.3">
      <c r="A11" s="102" t="s">
        <v>201</v>
      </c>
      <c r="B11" s="109">
        <v>9</v>
      </c>
      <c r="C11" s="113" t="s">
        <v>200</v>
      </c>
    </row>
    <row r="12" spans="1:3" s="38" customFormat="1" ht="27" thickTop="1" thickBot="1" x14ac:dyDescent="0.3">
      <c r="A12" s="101" t="s">
        <v>248</v>
      </c>
      <c r="B12" s="108">
        <v>10</v>
      </c>
      <c r="C12" s="112" t="s">
        <v>284</v>
      </c>
    </row>
    <row r="13" spans="1:3" s="49" customFormat="1" ht="27" thickTop="1" thickBot="1" x14ac:dyDescent="0.3">
      <c r="A13" s="102" t="s">
        <v>247</v>
      </c>
      <c r="B13" s="109">
        <v>11</v>
      </c>
      <c r="C13" s="113" t="s">
        <v>283</v>
      </c>
    </row>
    <row r="14" spans="1:3" s="38" customFormat="1" ht="27" thickTop="1" thickBot="1" x14ac:dyDescent="0.3">
      <c r="A14" s="101" t="s">
        <v>249</v>
      </c>
      <c r="B14" s="108">
        <v>12</v>
      </c>
      <c r="C14" s="112" t="s">
        <v>282</v>
      </c>
    </row>
    <row r="15" spans="1:3" s="49" customFormat="1" ht="27" thickTop="1" thickBot="1" x14ac:dyDescent="0.3">
      <c r="A15" s="102" t="s">
        <v>250</v>
      </c>
      <c r="B15" s="109">
        <v>13</v>
      </c>
      <c r="C15" s="113" t="s">
        <v>281</v>
      </c>
    </row>
    <row r="16" spans="1:3" s="38" customFormat="1" ht="27" thickTop="1" thickBot="1" x14ac:dyDescent="0.3">
      <c r="A16" s="101" t="s">
        <v>251</v>
      </c>
      <c r="B16" s="108">
        <v>14</v>
      </c>
      <c r="C16" s="112" t="s">
        <v>280</v>
      </c>
    </row>
    <row r="17" spans="1:3" s="49" customFormat="1" ht="27" thickTop="1" thickBot="1" x14ac:dyDescent="0.3">
      <c r="A17" s="102" t="s">
        <v>252</v>
      </c>
      <c r="B17" s="109">
        <v>15</v>
      </c>
      <c r="C17" s="113" t="s">
        <v>279</v>
      </c>
    </row>
    <row r="18" spans="1:3" s="38" customFormat="1" ht="27" thickTop="1" thickBot="1" x14ac:dyDescent="0.3">
      <c r="A18" s="101" t="s">
        <v>253</v>
      </c>
      <c r="B18" s="108">
        <v>16</v>
      </c>
      <c r="C18" s="112" t="s">
        <v>278</v>
      </c>
    </row>
    <row r="19" spans="1:3" s="49" customFormat="1" ht="27" thickTop="1" thickBot="1" x14ac:dyDescent="0.3">
      <c r="A19" s="102" t="s">
        <v>254</v>
      </c>
      <c r="B19" s="109">
        <v>17</v>
      </c>
      <c r="C19" s="113" t="s">
        <v>277</v>
      </c>
    </row>
    <row r="20" spans="1:3" s="38" customFormat="1" ht="27" thickTop="1" thickBot="1" x14ac:dyDescent="0.3">
      <c r="A20" s="101" t="s">
        <v>255</v>
      </c>
      <c r="B20" s="108">
        <v>18</v>
      </c>
      <c r="C20" s="112" t="s">
        <v>276</v>
      </c>
    </row>
    <row r="21" spans="1:3" s="49" customFormat="1" ht="27" thickTop="1" thickBot="1" x14ac:dyDescent="0.3">
      <c r="A21" s="102" t="s">
        <v>256</v>
      </c>
      <c r="B21" s="109">
        <v>19</v>
      </c>
      <c r="C21" s="113" t="s">
        <v>275</v>
      </c>
    </row>
    <row r="22" spans="1:3" s="38" customFormat="1" ht="27" thickTop="1" thickBot="1" x14ac:dyDescent="0.3">
      <c r="A22" s="101" t="s">
        <v>257</v>
      </c>
      <c r="B22" s="108">
        <v>20</v>
      </c>
      <c r="C22" s="112" t="s">
        <v>274</v>
      </c>
    </row>
    <row r="23" spans="1:3" s="49" customFormat="1" ht="27" thickTop="1" thickBot="1" x14ac:dyDescent="0.3">
      <c r="A23" s="102" t="s">
        <v>258</v>
      </c>
      <c r="B23" s="109">
        <v>21</v>
      </c>
      <c r="C23" s="113" t="s">
        <v>273</v>
      </c>
    </row>
    <row r="24" spans="1:3" s="38" customFormat="1" ht="27" thickTop="1" thickBot="1" x14ac:dyDescent="0.3">
      <c r="A24" s="101" t="s">
        <v>259</v>
      </c>
      <c r="B24" s="108">
        <v>22</v>
      </c>
      <c r="C24" s="112" t="s">
        <v>272</v>
      </c>
    </row>
    <row r="25" spans="1:3" s="49" customFormat="1" ht="27" thickTop="1" thickBot="1" x14ac:dyDescent="0.3">
      <c r="A25" s="102" t="s">
        <v>260</v>
      </c>
      <c r="B25" s="109">
        <v>23</v>
      </c>
      <c r="C25" s="113" t="s">
        <v>271</v>
      </c>
    </row>
    <row r="26" spans="1:3" s="38" customFormat="1" ht="27" thickTop="1" thickBot="1" x14ac:dyDescent="0.3">
      <c r="A26" s="101" t="s">
        <v>261</v>
      </c>
      <c r="B26" s="108">
        <v>24</v>
      </c>
      <c r="C26" s="112" t="s">
        <v>270</v>
      </c>
    </row>
    <row r="27" spans="1:3" s="49" customFormat="1" ht="27" thickTop="1" thickBot="1" x14ac:dyDescent="0.3">
      <c r="A27" s="102" t="s">
        <v>262</v>
      </c>
      <c r="B27" s="109">
        <v>25</v>
      </c>
      <c r="C27" s="113" t="s">
        <v>269</v>
      </c>
    </row>
    <row r="28" spans="1:3" s="38" customFormat="1" ht="27" thickTop="1" thickBot="1" x14ac:dyDescent="0.3">
      <c r="A28" s="101" t="s">
        <v>263</v>
      </c>
      <c r="B28" s="108">
        <v>26</v>
      </c>
      <c r="C28" s="112" t="s">
        <v>268</v>
      </c>
    </row>
    <row r="29" spans="1:3" s="49" customFormat="1" ht="27" thickTop="1" thickBot="1" x14ac:dyDescent="0.3">
      <c r="A29" s="102" t="s">
        <v>264</v>
      </c>
      <c r="B29" s="109">
        <v>27</v>
      </c>
      <c r="C29" s="113" t="s">
        <v>267</v>
      </c>
    </row>
    <row r="30" spans="1:3" s="38" customFormat="1" ht="26.25" thickTop="1" x14ac:dyDescent="0.25">
      <c r="A30" s="103" t="s">
        <v>265</v>
      </c>
      <c r="B30" s="110">
        <v>28</v>
      </c>
      <c r="C30" s="114" t="s">
        <v>266</v>
      </c>
    </row>
    <row r="31" spans="1:3" ht="15.75" x14ac:dyDescent="0.25">
      <c r="A31" s="39"/>
      <c r="C31" s="40"/>
    </row>
    <row r="32" spans="1:3" ht="15.75" x14ac:dyDescent="0.25">
      <c r="A32" s="39"/>
      <c r="C32" s="40"/>
    </row>
    <row r="33" spans="1:3" ht="15.75" x14ac:dyDescent="0.25">
      <c r="A33" s="39"/>
      <c r="C33" s="40"/>
    </row>
  </sheetData>
  <sortState xmlns:xlrd2="http://schemas.microsoft.com/office/spreadsheetml/2017/richdata2" ref="A3:C33">
    <sortCondition ref="B25"/>
  </sortState>
  <hyperlinks>
    <hyperlink ref="A3:C3" location="'1'!A1" display="الأفراد ذوي الصعوبات حسب الجنسية والجنس والبلدية (2010)" xr:uid="{00000000-0004-0000-0200-000000000000}"/>
    <hyperlink ref="A4:C4" location="'2'!A1" display="الأفراد ذوي الصعوبات حسب الجنسية والجنس وفئات العمر (2010)" xr:uid="{00000000-0004-0000-0200-000001000000}"/>
    <hyperlink ref="A5:C5" location="'3'!A1" display="توزيع الصعوبات حسب الجنسية والجنس ونوع الصعوبة (2010)" xr:uid="{00000000-0004-0000-0200-000002000000}"/>
    <hyperlink ref="A6:C6" location="'4'!A1" display="توزيع الصعوبات حسب الجنسية والجنس ونوع الصعوبة ودرجة الصعوبة  (2010)" xr:uid="{00000000-0004-0000-0200-000003000000}"/>
    <hyperlink ref="A7:C7" location="'5'!A1" display="الأفراد ذوي الصعوبات ( 10 سنوات فأكثر )   حسب الجنسية والجنس والحالة التعليمية (2010)" xr:uid="{00000000-0004-0000-0200-000004000000}"/>
    <hyperlink ref="A8:C8" location="'6'!A1" display="الأفراد ذوي الصعوبات (15 سنة فأكثر) حسب الجنسية والجنس والعلاقة بقوة العمل (2010)" xr:uid="{00000000-0004-0000-0200-000005000000}"/>
    <hyperlink ref="A9:C9" location="'7'!A1" display="الأفراد ذوي الصعوبات المشتغلون  (15 سنة فأكثر) حسب الجنسية والجنس والمهنة (2010)" xr:uid="{00000000-0004-0000-0200-000006000000}"/>
    <hyperlink ref="A10:C10" location="'8'!A1" display="الأفراد ذوي الصعوبات المشتغلون  (15 سنة فأكثر) حسب الجنسية والجنس والنشاط الإقتصادى (2010)" xr:uid="{00000000-0004-0000-0200-000007000000}"/>
    <hyperlink ref="A11:C11" location="'9'!A1" display="الأفراد ذوي الصعوبات المشتغلون  (15 سنة فأكثر) حسب الجنسية والجنس والقطاع (2010)" xr:uid="{00000000-0004-0000-0200-000008000000}"/>
    <hyperlink ref="A12:C12" location="'10'!A1" display="المسجلون في مراكز ذوي الإعاقة حسب المركز ونوع الإعاقة والجنس (قطريون)" xr:uid="{00000000-0004-0000-0200-000009000000}"/>
    <hyperlink ref="A13:C13" location="'11'!A1" display="المسجلون في مراكز ذوي الإعاقة حسب المركز ونوع الإعاقة والجنس (غير قطريين) (2010)" xr:uid="{00000000-0004-0000-0200-00000A000000}"/>
    <hyperlink ref="A14:C14" location="'12'!A1" display="المسجلون في مراكز ذوي الإعاقة حسب المركز ونوع الإعاقة والجنس (المجموع) (2010)" xr:uid="{00000000-0004-0000-0200-00000B000000}"/>
    <hyperlink ref="A15:C15" location="'13'!A1" display="المسجلون في مراكز ذوي الإعاقة حسب المركز والفئات العمرية والجنس (قطريون) (2010)" xr:uid="{00000000-0004-0000-0200-00000C000000}"/>
    <hyperlink ref="A16:C16" location="'14'!A1" display="المسجلون في مراكز ذوي الإعاقة حسب المركز والفئات العمرية والجنس (غير قطريين) (2010)" xr:uid="{00000000-0004-0000-0200-00000D000000}"/>
    <hyperlink ref="A17:C17" location="'15'!A1" display="المسجلون في مراكز ذوي الإعاقة حسب المركز والفئات العمرية والجنس (المجموع) (2010)" xr:uid="{00000000-0004-0000-0200-00000E000000}"/>
    <hyperlink ref="A18:C18" location="'16'!A1" display="المشتغلون في مراكز ذوي الإعاقة حسب المركز والجنسية والمهنة والجنس (2010)" xr:uid="{00000000-0004-0000-0200-00000F000000}"/>
    <hyperlink ref="A19:C19" location="'17'!A1" display="الأطفال ذوي الإعاقات (0- 14 سنة ) الذين تم ادخالهم الى مستشفى الرميله حسب نوع الاعاقه والجنس ( المرضى الداخليين) (2008 - 2010)" xr:uid="{00000000-0004-0000-0200-000010000000}"/>
    <hyperlink ref="A20:C20" location="'18'!A1" display="الأطفال ذوي الإعاقات (0- 14 سنة ) الذين تلقوا خدمات في مستشفى الرميله حسب نوع الاعاقه والجنس (2008 - 2010)" xr:uid="{00000000-0004-0000-0200-000011000000}"/>
    <hyperlink ref="A30:C30" location="'28'!A1" display="الموظفين الذين يقدمون خدمات للأشخاص ذوي الاعاقات في مستشفى الرميله حسب الاقسام والجنس والجنسيه (2010)" xr:uid="{00000000-0004-0000-0200-000012000000}"/>
    <hyperlink ref="A22:C22" location="'20'!A1" display="الأطفال ذوي الإعاقات (0- 14 سنة ) الذين تلقوا خدمات في مستشفى الرميله حسب نوع الاعاقه والجنس والجنسيه (2010)" xr:uid="{00000000-0004-0000-0200-000013000000}"/>
    <hyperlink ref="A23:C23" location="'21'!A1" display="الأشخاص ذوي الإعاقات  البالغين (14 سنة فاكثر) المقيمين في مستشفى الرميله حسب نوع الاعاقه والجنس (المرضى الداخليين) (2008 - 2010)" xr:uid="{00000000-0004-0000-0200-000014000000}"/>
    <hyperlink ref="A24:C24" location="'22'!A1" display="الأشخاص ذوي الإعاقات  البالغين (14 سنة فاكثر) الذين تلقوا خدمات في  مستشفى الرميله حسب نوع الاعاقه والجنس  (2008-2010)" xr:uid="{00000000-0004-0000-0200-000015000000}"/>
    <hyperlink ref="A25:C25" location="'23'!A1" display="الأشخاص ذوي الإعاقات  البالغين (14 سنة فاكثر) المقيمين في مستشفى الرميله حسب نوع الاعاقه والجنس والجنسيه  (المرضى الداخليين) (2010)" xr:uid="{00000000-0004-0000-0200-000016000000}"/>
    <hyperlink ref="A26:C26" location="'24'!A1" display="الأشخاص ذوي الإعاقات  البالغين (14 سنة فاكثر)الذين تلقوا خدمات في  مستشفى الرميله حسب نوع الاعاقه والجنس والجنسيه  (2010)" xr:uid="{00000000-0004-0000-0200-000017000000}"/>
    <hyperlink ref="A27:C27" location="'25'!A1" display="الموظفين الذين يقدمون خدمات للأشخاص ذوي الاعاقات في مستشفى الرميله حسب المهنه والجنس (2008 - 2010)" xr:uid="{00000000-0004-0000-0200-000018000000}"/>
    <hyperlink ref="A28:C28" location="'26'!A1" display="الموظفين الذين يقدمون خدمات للأشخاص ذوي الاعاقات في مستشفى الرميله حسب المهنه والجنس والجنسيه (2010)" xr:uid="{00000000-0004-0000-0200-000019000000}"/>
    <hyperlink ref="A29:C29" location="'27'!A1" display="الموظفين الذين يقدمون خدمات للأشخاص ذوي الاعاقات في مستشفى الرميله حسب الاقسام والجنس (2008 - 2010)" xr:uid="{00000000-0004-0000-0200-00001A000000}"/>
    <hyperlink ref="A21:C21" location="'19'!A1" display="الأطفال ذوي الإعاقات (0- 14 سنة ) الذين تم ادخالهم الى مستشفى الرميله حسب نوع الاعاقه والجنس والجنسيه  ( المرضى الداخليين) (2010)" xr:uid="{00000000-0004-0000-0200-00001B000000}"/>
  </hyperlinks>
  <printOptions horizontalCentered="1"/>
  <pageMargins left="0" right="0" top="0.74803149606299213" bottom="0" header="0" footer="0"/>
  <pageSetup paperSize="9" scale="80"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F28"/>
  <sheetViews>
    <sheetView rightToLeft="1" view="pageBreakPreview" zoomScaleNormal="100" zoomScaleSheetLayoutView="100" workbookViewId="0">
      <selection activeCell="M15" sqref="M15"/>
    </sheetView>
  </sheetViews>
  <sheetFormatPr defaultColWidth="9.140625" defaultRowHeight="20.100000000000001" customHeight="1" x14ac:dyDescent="0.25"/>
  <cols>
    <col min="1" max="1" width="23.42578125" style="182" customWidth="1"/>
    <col min="2" max="3" width="10.140625" style="182" customWidth="1"/>
    <col min="4" max="4" width="10" style="182" customWidth="1"/>
    <col min="5" max="5" width="9.28515625" style="182" customWidth="1"/>
    <col min="6" max="6" width="9.5703125" style="182" customWidth="1"/>
    <col min="7" max="7" width="8.7109375" style="182" customWidth="1"/>
    <col min="8" max="8" width="8.85546875" style="182" customWidth="1"/>
    <col min="9" max="10" width="8.7109375" style="182" customWidth="1"/>
    <col min="11" max="11" width="25.7109375" style="182" customWidth="1"/>
    <col min="12" max="55" width="9.140625" style="196"/>
    <col min="56" max="16384" width="9.140625" style="200"/>
  </cols>
  <sheetData>
    <row r="1" spans="1:55" s="175" customFormat="1" ht="39" customHeight="1" x14ac:dyDescent="0.25">
      <c r="A1" s="530" t="s">
        <v>679</v>
      </c>
      <c r="B1" s="441"/>
      <c r="C1" s="441"/>
      <c r="D1" s="441"/>
      <c r="E1" s="441"/>
      <c r="F1" s="441"/>
      <c r="G1" s="441"/>
      <c r="H1" s="441"/>
      <c r="I1" s="441"/>
      <c r="J1" s="441"/>
      <c r="K1" s="441"/>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74"/>
      <c r="AV1" s="174"/>
      <c r="AW1" s="174"/>
      <c r="AX1" s="174"/>
      <c r="AY1" s="174"/>
      <c r="AZ1" s="174"/>
      <c r="BA1" s="174"/>
      <c r="BB1" s="174"/>
      <c r="BC1" s="174"/>
    </row>
    <row r="2" spans="1:55" s="175" customFormat="1" ht="18" x14ac:dyDescent="0.25">
      <c r="A2" s="490">
        <v>2022</v>
      </c>
      <c r="B2" s="490"/>
      <c r="C2" s="490"/>
      <c r="D2" s="490"/>
      <c r="E2" s="490"/>
      <c r="F2" s="490"/>
      <c r="G2" s="490"/>
      <c r="H2" s="490"/>
      <c r="I2" s="490"/>
      <c r="J2" s="490"/>
      <c r="K2" s="490"/>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74"/>
      <c r="AV2" s="174"/>
      <c r="AW2" s="174"/>
      <c r="AX2" s="174"/>
      <c r="AY2" s="174"/>
      <c r="AZ2" s="174"/>
      <c r="BA2" s="174"/>
      <c r="BB2" s="174"/>
      <c r="BC2" s="174"/>
    </row>
    <row r="3" spans="1:55" s="175" customFormat="1" ht="34.5" customHeight="1" x14ac:dyDescent="0.25">
      <c r="A3" s="442" t="s">
        <v>681</v>
      </c>
      <c r="B3" s="443"/>
      <c r="C3" s="443"/>
      <c r="D3" s="443"/>
      <c r="E3" s="443"/>
      <c r="F3" s="443"/>
      <c r="G3" s="443"/>
      <c r="H3" s="443"/>
      <c r="I3" s="443"/>
      <c r="J3" s="443"/>
      <c r="K3" s="443"/>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c r="AK3" s="174"/>
      <c r="AL3" s="174"/>
      <c r="AM3" s="174"/>
      <c r="AN3" s="174"/>
      <c r="AO3" s="174"/>
      <c r="AP3" s="174"/>
      <c r="AQ3" s="174"/>
      <c r="AR3" s="174"/>
      <c r="AS3" s="174"/>
      <c r="AT3" s="174"/>
      <c r="AU3" s="174"/>
      <c r="AV3" s="174"/>
      <c r="AW3" s="174"/>
      <c r="AX3" s="174"/>
      <c r="AY3" s="174"/>
      <c r="AZ3" s="174"/>
      <c r="BA3" s="174"/>
      <c r="BB3" s="174"/>
      <c r="BC3" s="174"/>
    </row>
    <row r="4" spans="1:55" s="175" customFormat="1" ht="18" x14ac:dyDescent="0.25">
      <c r="A4" s="443">
        <v>2022</v>
      </c>
      <c r="B4" s="443"/>
      <c r="C4" s="443"/>
      <c r="D4" s="443"/>
      <c r="E4" s="443"/>
      <c r="F4" s="443"/>
      <c r="G4" s="443"/>
      <c r="H4" s="443"/>
      <c r="I4" s="443"/>
      <c r="J4" s="443"/>
      <c r="K4" s="443"/>
      <c r="L4" s="174"/>
      <c r="M4" s="174"/>
      <c r="N4" s="174"/>
      <c r="O4" s="174"/>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74"/>
      <c r="AV4" s="174"/>
      <c r="AW4" s="174"/>
      <c r="AX4" s="174"/>
      <c r="AY4" s="174"/>
      <c r="AZ4" s="174"/>
      <c r="BA4" s="174"/>
      <c r="BB4" s="174"/>
      <c r="BC4" s="174"/>
    </row>
    <row r="5" spans="1:55" s="19" customFormat="1" ht="15" x14ac:dyDescent="0.25">
      <c r="A5" s="94" t="s">
        <v>641</v>
      </c>
      <c r="B5" s="95"/>
      <c r="C5" s="95"/>
      <c r="D5" s="95"/>
      <c r="E5" s="95"/>
      <c r="F5" s="95"/>
      <c r="G5" s="95"/>
      <c r="H5" s="95"/>
      <c r="I5" s="95"/>
      <c r="J5" s="95"/>
      <c r="K5" s="96" t="s">
        <v>640</v>
      </c>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row>
    <row r="6" spans="1:55" s="178" customFormat="1" ht="21" customHeight="1" thickBot="1" x14ac:dyDescent="0.3">
      <c r="A6" s="531" t="s">
        <v>397</v>
      </c>
      <c r="B6" s="537" t="s">
        <v>203</v>
      </c>
      <c r="C6" s="537"/>
      <c r="D6" s="537"/>
      <c r="E6" s="537"/>
      <c r="F6" s="537"/>
      <c r="G6" s="537"/>
      <c r="H6" s="537"/>
      <c r="I6" s="537"/>
      <c r="J6" s="547"/>
      <c r="K6" s="533" t="s">
        <v>398</v>
      </c>
      <c r="L6" s="177"/>
      <c r="M6" s="177"/>
      <c r="N6" s="177"/>
      <c r="O6" s="177"/>
      <c r="P6" s="177"/>
      <c r="Q6" s="177"/>
      <c r="R6" s="177"/>
      <c r="S6" s="177"/>
      <c r="T6" s="177"/>
      <c r="U6" s="177"/>
      <c r="V6" s="177"/>
      <c r="W6" s="177"/>
      <c r="X6" s="177"/>
      <c r="Y6" s="177"/>
      <c r="Z6" s="177"/>
      <c r="AA6" s="177"/>
      <c r="AB6" s="177"/>
      <c r="AC6" s="177"/>
      <c r="AD6" s="177"/>
      <c r="AE6" s="177"/>
      <c r="AF6" s="177"/>
      <c r="AG6" s="177"/>
      <c r="AH6" s="177"/>
      <c r="AI6" s="177"/>
      <c r="AJ6" s="177"/>
      <c r="AK6" s="177"/>
      <c r="AL6" s="177"/>
      <c r="AM6" s="177"/>
      <c r="AN6" s="177"/>
      <c r="AO6" s="177"/>
      <c r="AP6" s="177"/>
      <c r="AQ6" s="177"/>
      <c r="AR6" s="177"/>
      <c r="AS6" s="177"/>
      <c r="AT6" s="177"/>
      <c r="AU6" s="177"/>
      <c r="AV6" s="177"/>
      <c r="AW6" s="177"/>
      <c r="AX6" s="177"/>
      <c r="AY6" s="177"/>
      <c r="AZ6" s="177"/>
      <c r="BA6" s="177"/>
      <c r="BB6" s="177"/>
      <c r="BC6" s="177"/>
    </row>
    <row r="7" spans="1:55" s="16" customFormat="1" ht="21" customHeight="1" thickBot="1" x14ac:dyDescent="0.3">
      <c r="A7" s="536"/>
      <c r="B7" s="446" t="s">
        <v>462</v>
      </c>
      <c r="C7" s="446"/>
      <c r="D7" s="446"/>
      <c r="E7" s="446" t="s">
        <v>468</v>
      </c>
      <c r="F7" s="446"/>
      <c r="G7" s="446"/>
      <c r="H7" s="448" t="s">
        <v>469</v>
      </c>
      <c r="I7" s="448"/>
      <c r="J7" s="448"/>
      <c r="K7" s="538"/>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row>
    <row r="8" spans="1:55" s="197" customFormat="1" ht="25.5" customHeight="1" x14ac:dyDescent="0.25">
      <c r="A8" s="532"/>
      <c r="B8" s="272" t="s">
        <v>514</v>
      </c>
      <c r="C8" s="272" t="s">
        <v>513</v>
      </c>
      <c r="D8" s="272" t="s">
        <v>512</v>
      </c>
      <c r="E8" s="272" t="s">
        <v>514</v>
      </c>
      <c r="F8" s="272" t="s">
        <v>513</v>
      </c>
      <c r="G8" s="272" t="s">
        <v>512</v>
      </c>
      <c r="H8" s="272" t="s">
        <v>514</v>
      </c>
      <c r="I8" s="272" t="s">
        <v>513</v>
      </c>
      <c r="J8" s="272" t="s">
        <v>512</v>
      </c>
      <c r="K8" s="534"/>
      <c r="L8" s="196"/>
      <c r="M8" s="196"/>
      <c r="N8" s="196"/>
      <c r="O8" s="196"/>
      <c r="P8" s="196"/>
      <c r="Q8" s="196"/>
      <c r="R8" s="196"/>
      <c r="S8" s="196"/>
      <c r="T8" s="196"/>
      <c r="U8" s="196"/>
      <c r="V8" s="196"/>
      <c r="W8" s="196"/>
      <c r="X8" s="196"/>
      <c r="Y8" s="196"/>
      <c r="Z8" s="196"/>
      <c r="AA8" s="196"/>
      <c r="AB8" s="196"/>
      <c r="AC8" s="196"/>
      <c r="AD8" s="196"/>
      <c r="AE8" s="196"/>
      <c r="AF8" s="196"/>
      <c r="AG8" s="196"/>
      <c r="AH8" s="196"/>
      <c r="AI8" s="196"/>
      <c r="AJ8" s="196"/>
      <c r="AK8" s="196"/>
      <c r="AL8" s="196"/>
      <c r="AM8" s="196"/>
      <c r="AN8" s="196"/>
      <c r="AO8" s="196"/>
      <c r="AP8" s="196"/>
      <c r="AQ8" s="196"/>
      <c r="AR8" s="196"/>
      <c r="AS8" s="196"/>
      <c r="AT8" s="196"/>
      <c r="AU8" s="196"/>
      <c r="AV8" s="196"/>
      <c r="AW8" s="196"/>
      <c r="AX8" s="196"/>
      <c r="AY8" s="196"/>
      <c r="AZ8" s="196"/>
      <c r="BA8" s="196"/>
      <c r="BB8" s="196"/>
      <c r="BC8" s="196"/>
    </row>
    <row r="9" spans="1:55" s="199" customFormat="1" ht="21" customHeight="1" thickBot="1" x14ac:dyDescent="0.3">
      <c r="A9" s="79" t="s">
        <v>449</v>
      </c>
      <c r="B9" s="183">
        <v>0</v>
      </c>
      <c r="C9" s="183">
        <v>0</v>
      </c>
      <c r="D9" s="184">
        <f>B9+C9</f>
        <v>0</v>
      </c>
      <c r="E9" s="183">
        <v>47</v>
      </c>
      <c r="F9" s="183">
        <v>53</v>
      </c>
      <c r="G9" s="184">
        <f>E9+F9</f>
        <v>100</v>
      </c>
      <c r="H9" s="184">
        <f>(B9+E9)</f>
        <v>47</v>
      </c>
      <c r="I9" s="184">
        <f>(C9+F9)</f>
        <v>53</v>
      </c>
      <c r="J9" s="184">
        <f>SUM(H9:I9)</f>
        <v>100</v>
      </c>
      <c r="K9" s="242" t="s">
        <v>496</v>
      </c>
      <c r="L9" s="198"/>
      <c r="M9" s="198"/>
      <c r="N9" s="198"/>
      <c r="O9" s="198"/>
      <c r="P9" s="198"/>
      <c r="Q9" s="198"/>
      <c r="R9" s="198"/>
      <c r="S9" s="198"/>
      <c r="T9" s="198"/>
      <c r="U9" s="198"/>
      <c r="V9" s="198"/>
      <c r="W9" s="198"/>
      <c r="X9" s="198"/>
      <c r="Y9" s="198"/>
      <c r="Z9" s="198"/>
      <c r="AA9" s="198"/>
      <c r="AB9" s="198"/>
      <c r="AC9" s="198"/>
      <c r="AD9" s="198"/>
      <c r="AE9" s="198"/>
      <c r="AF9" s="198"/>
      <c r="AG9" s="198"/>
      <c r="AH9" s="198"/>
      <c r="AI9" s="198"/>
      <c r="AJ9" s="198"/>
      <c r="AK9" s="198"/>
      <c r="AL9" s="198"/>
      <c r="AM9" s="198"/>
      <c r="AN9" s="198"/>
      <c r="AO9" s="198"/>
      <c r="AP9" s="198"/>
      <c r="AQ9" s="198"/>
      <c r="AR9" s="198"/>
      <c r="AS9" s="198"/>
      <c r="AT9" s="198"/>
      <c r="AU9" s="198"/>
      <c r="AV9" s="198"/>
      <c r="AW9" s="198"/>
      <c r="AX9" s="198"/>
      <c r="AY9" s="198"/>
      <c r="AZ9" s="198"/>
      <c r="BA9" s="198"/>
      <c r="BB9" s="198"/>
      <c r="BC9" s="198"/>
    </row>
    <row r="10" spans="1:55" s="197" customFormat="1" ht="21" customHeight="1" thickBot="1" x14ac:dyDescent="0.3">
      <c r="A10" s="80" t="s">
        <v>399</v>
      </c>
      <c r="B10" s="98">
        <v>0</v>
      </c>
      <c r="C10" s="98">
        <v>0</v>
      </c>
      <c r="D10" s="185">
        <f t="shared" ref="D10:D23" si="0">B10+C10</f>
        <v>0</v>
      </c>
      <c r="E10" s="98">
        <v>4</v>
      </c>
      <c r="F10" s="98">
        <v>6</v>
      </c>
      <c r="G10" s="185">
        <f t="shared" ref="G10:G23" si="1">E10+F10</f>
        <v>10</v>
      </c>
      <c r="H10" s="276">
        <f t="shared" ref="H10:I23" si="2">(B10+E10)</f>
        <v>4</v>
      </c>
      <c r="I10" s="276">
        <f t="shared" si="2"/>
        <v>6</v>
      </c>
      <c r="J10" s="185">
        <f>SUM(H10:I10)</f>
        <v>10</v>
      </c>
      <c r="K10" s="245" t="s">
        <v>497</v>
      </c>
      <c r="L10" s="196"/>
      <c r="M10" s="196"/>
      <c r="N10" s="196"/>
      <c r="O10" s="196"/>
      <c r="P10" s="196"/>
      <c r="Q10" s="196"/>
      <c r="R10" s="196"/>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c r="AQ10" s="196"/>
      <c r="AR10" s="196"/>
      <c r="AS10" s="196"/>
      <c r="AT10" s="196"/>
      <c r="AU10" s="196"/>
      <c r="AV10" s="196"/>
      <c r="AW10" s="196"/>
      <c r="AX10" s="196"/>
      <c r="AY10" s="196"/>
      <c r="AZ10" s="196"/>
      <c r="BA10" s="196"/>
      <c r="BB10" s="196"/>
      <c r="BC10" s="196"/>
    </row>
    <row r="11" spans="1:55" s="199" customFormat="1" ht="24.75" customHeight="1" thickBot="1" x14ac:dyDescent="0.3">
      <c r="A11" s="79" t="s">
        <v>400</v>
      </c>
      <c r="B11" s="183">
        <v>0</v>
      </c>
      <c r="C11" s="183">
        <v>1</v>
      </c>
      <c r="D11" s="184">
        <f t="shared" si="0"/>
        <v>1</v>
      </c>
      <c r="E11" s="183">
        <v>11</v>
      </c>
      <c r="F11" s="183">
        <v>15</v>
      </c>
      <c r="G11" s="184">
        <f t="shared" si="1"/>
        <v>26</v>
      </c>
      <c r="H11" s="184">
        <f t="shared" si="2"/>
        <v>11</v>
      </c>
      <c r="I11" s="184">
        <f t="shared" si="2"/>
        <v>16</v>
      </c>
      <c r="J11" s="184">
        <f t="shared" ref="J11:J23" si="3">SUM(H11:I11)</f>
        <v>27</v>
      </c>
      <c r="K11" s="242" t="s">
        <v>498</v>
      </c>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8"/>
      <c r="AL11" s="198"/>
      <c r="AM11" s="198"/>
      <c r="AN11" s="198"/>
      <c r="AO11" s="198"/>
      <c r="AP11" s="198"/>
      <c r="AQ11" s="198"/>
      <c r="AR11" s="198"/>
      <c r="AS11" s="198"/>
      <c r="AT11" s="198"/>
      <c r="AU11" s="198"/>
      <c r="AV11" s="198"/>
      <c r="AW11" s="198"/>
      <c r="AX11" s="198"/>
      <c r="AY11" s="198"/>
      <c r="AZ11" s="198"/>
      <c r="BA11" s="198"/>
      <c r="BB11" s="198"/>
      <c r="BC11" s="198"/>
    </row>
    <row r="12" spans="1:55" s="197" customFormat="1" ht="21" customHeight="1" thickBot="1" x14ac:dyDescent="0.3">
      <c r="A12" s="80" t="s">
        <v>401</v>
      </c>
      <c r="B12" s="98">
        <v>0</v>
      </c>
      <c r="C12" s="98">
        <v>0</v>
      </c>
      <c r="D12" s="185">
        <f t="shared" si="0"/>
        <v>0</v>
      </c>
      <c r="E12" s="98">
        <v>0</v>
      </c>
      <c r="F12" s="98">
        <v>0</v>
      </c>
      <c r="G12" s="185">
        <f t="shared" si="1"/>
        <v>0</v>
      </c>
      <c r="H12" s="276">
        <f t="shared" si="2"/>
        <v>0</v>
      </c>
      <c r="I12" s="276">
        <f t="shared" si="2"/>
        <v>0</v>
      </c>
      <c r="J12" s="152">
        <f t="shared" si="3"/>
        <v>0</v>
      </c>
      <c r="K12" s="245" t="s">
        <v>408</v>
      </c>
      <c r="L12" s="196"/>
      <c r="M12" s="196"/>
      <c r="N12" s="196"/>
      <c r="O12" s="196"/>
      <c r="P12" s="196"/>
      <c r="Q12" s="196"/>
      <c r="R12" s="196"/>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c r="AQ12" s="196"/>
      <c r="AR12" s="196"/>
      <c r="AS12" s="196"/>
      <c r="AT12" s="196"/>
      <c r="AU12" s="196"/>
      <c r="AV12" s="196"/>
      <c r="AW12" s="196"/>
      <c r="AX12" s="196"/>
      <c r="AY12" s="196"/>
      <c r="AZ12" s="196"/>
      <c r="BA12" s="196"/>
      <c r="BB12" s="196"/>
      <c r="BC12" s="196"/>
    </row>
    <row r="13" spans="1:55" s="199" customFormat="1" ht="24.75" customHeight="1" thickBot="1" x14ac:dyDescent="0.3">
      <c r="A13" s="79" t="s">
        <v>402</v>
      </c>
      <c r="B13" s="183">
        <v>0</v>
      </c>
      <c r="C13" s="183">
        <v>0</v>
      </c>
      <c r="D13" s="184">
        <f t="shared" si="0"/>
        <v>0</v>
      </c>
      <c r="E13" s="183">
        <v>9</v>
      </c>
      <c r="F13" s="183">
        <v>24</v>
      </c>
      <c r="G13" s="184">
        <f t="shared" si="1"/>
        <v>33</v>
      </c>
      <c r="H13" s="184">
        <f t="shared" si="2"/>
        <v>9</v>
      </c>
      <c r="I13" s="184">
        <f t="shared" si="2"/>
        <v>24</v>
      </c>
      <c r="J13" s="184">
        <f t="shared" si="3"/>
        <v>33</v>
      </c>
      <c r="K13" s="242" t="s">
        <v>499</v>
      </c>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8"/>
      <c r="AL13" s="198"/>
      <c r="AM13" s="198"/>
      <c r="AN13" s="198"/>
      <c r="AO13" s="198"/>
      <c r="AP13" s="198"/>
      <c r="AQ13" s="198"/>
      <c r="AR13" s="198"/>
      <c r="AS13" s="198"/>
      <c r="AT13" s="198"/>
      <c r="AU13" s="198"/>
      <c r="AV13" s="198"/>
      <c r="AW13" s="198"/>
      <c r="AX13" s="198"/>
      <c r="AY13" s="198"/>
      <c r="AZ13" s="198"/>
      <c r="BA13" s="198"/>
      <c r="BB13" s="198"/>
      <c r="BC13" s="198"/>
    </row>
    <row r="14" spans="1:55" s="197" customFormat="1" ht="24" customHeight="1" thickBot="1" x14ac:dyDescent="0.3">
      <c r="A14" s="80" t="s">
        <v>403</v>
      </c>
      <c r="B14" s="98">
        <v>2</v>
      </c>
      <c r="C14" s="98">
        <v>0</v>
      </c>
      <c r="D14" s="185">
        <f t="shared" si="0"/>
        <v>2</v>
      </c>
      <c r="E14" s="98">
        <v>74</v>
      </c>
      <c r="F14" s="98">
        <v>65</v>
      </c>
      <c r="G14" s="185">
        <f t="shared" si="1"/>
        <v>139</v>
      </c>
      <c r="H14" s="276">
        <f t="shared" si="2"/>
        <v>76</v>
      </c>
      <c r="I14" s="276">
        <f t="shared" si="2"/>
        <v>65</v>
      </c>
      <c r="J14" s="152">
        <f t="shared" si="3"/>
        <v>141</v>
      </c>
      <c r="K14" s="245" t="s">
        <v>500</v>
      </c>
      <c r="L14" s="196"/>
      <c r="M14" s="196"/>
      <c r="N14" s="196"/>
      <c r="O14" s="196"/>
      <c r="P14" s="196"/>
      <c r="Q14" s="196"/>
      <c r="R14" s="196"/>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c r="AQ14" s="196"/>
      <c r="AR14" s="196"/>
      <c r="AS14" s="196"/>
      <c r="AT14" s="196"/>
      <c r="AU14" s="196"/>
      <c r="AV14" s="196"/>
      <c r="AW14" s="196"/>
      <c r="AX14" s="196"/>
      <c r="AY14" s="196"/>
      <c r="AZ14" s="196"/>
      <c r="BA14" s="196"/>
      <c r="BB14" s="196"/>
      <c r="BC14" s="196"/>
    </row>
    <row r="15" spans="1:55" s="199" customFormat="1" ht="21" customHeight="1" thickBot="1" x14ac:dyDescent="0.3">
      <c r="A15" s="316" t="s">
        <v>404</v>
      </c>
      <c r="B15" s="302">
        <v>0</v>
      </c>
      <c r="C15" s="302">
        <v>2</v>
      </c>
      <c r="D15" s="303">
        <f t="shared" si="0"/>
        <v>2</v>
      </c>
      <c r="E15" s="302">
        <v>99</v>
      </c>
      <c r="F15" s="302">
        <v>71</v>
      </c>
      <c r="G15" s="303">
        <f t="shared" si="1"/>
        <v>170</v>
      </c>
      <c r="H15" s="303">
        <f t="shared" si="2"/>
        <v>99</v>
      </c>
      <c r="I15" s="303">
        <f t="shared" si="2"/>
        <v>73</v>
      </c>
      <c r="J15" s="303">
        <f t="shared" si="3"/>
        <v>172</v>
      </c>
      <c r="K15" s="328" t="s">
        <v>501</v>
      </c>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8"/>
      <c r="AL15" s="198"/>
      <c r="AM15" s="198"/>
      <c r="AN15" s="198"/>
      <c r="AO15" s="198"/>
      <c r="AP15" s="198"/>
      <c r="AQ15" s="198"/>
      <c r="AR15" s="198"/>
      <c r="AS15" s="198"/>
      <c r="AT15" s="198"/>
      <c r="AU15" s="198"/>
      <c r="AV15" s="198"/>
      <c r="AW15" s="198"/>
      <c r="AX15" s="198"/>
      <c r="AY15" s="198"/>
      <c r="AZ15" s="198"/>
      <c r="BA15" s="198"/>
      <c r="BB15" s="198"/>
      <c r="BC15" s="198"/>
    </row>
    <row r="16" spans="1:55" s="197" customFormat="1" ht="24.75" customHeight="1" thickBot="1" x14ac:dyDescent="0.3">
      <c r="A16" s="80" t="s">
        <v>405</v>
      </c>
      <c r="B16" s="98">
        <v>0</v>
      </c>
      <c r="C16" s="98">
        <v>24</v>
      </c>
      <c r="D16" s="185">
        <f t="shared" si="0"/>
        <v>24</v>
      </c>
      <c r="E16" s="98">
        <v>0</v>
      </c>
      <c r="F16" s="98">
        <v>208</v>
      </c>
      <c r="G16" s="185">
        <f t="shared" si="1"/>
        <v>208</v>
      </c>
      <c r="H16" s="276">
        <f t="shared" si="2"/>
        <v>0</v>
      </c>
      <c r="I16" s="276">
        <f t="shared" si="2"/>
        <v>232</v>
      </c>
      <c r="J16" s="152">
        <f t="shared" si="3"/>
        <v>232</v>
      </c>
      <c r="K16" s="245" t="s">
        <v>502</v>
      </c>
      <c r="L16" s="196"/>
      <c r="M16" s="196"/>
      <c r="N16" s="196"/>
      <c r="O16" s="196"/>
      <c r="P16" s="196"/>
      <c r="Q16" s="196"/>
      <c r="R16" s="196"/>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c r="AQ16" s="196"/>
      <c r="AR16" s="196"/>
      <c r="AS16" s="196"/>
      <c r="AT16" s="196"/>
      <c r="AU16" s="196"/>
      <c r="AV16" s="196"/>
      <c r="AW16" s="196"/>
      <c r="AX16" s="196"/>
      <c r="AY16" s="196"/>
      <c r="AZ16" s="196"/>
      <c r="BA16" s="196"/>
      <c r="BB16" s="196"/>
      <c r="BC16" s="196"/>
    </row>
    <row r="17" spans="1:58" s="199" customFormat="1" ht="21" customHeight="1" thickBot="1" x14ac:dyDescent="0.3">
      <c r="A17" s="316" t="s">
        <v>406</v>
      </c>
      <c r="B17" s="302">
        <v>0</v>
      </c>
      <c r="C17" s="302">
        <v>4</v>
      </c>
      <c r="D17" s="303">
        <f t="shared" si="0"/>
        <v>4</v>
      </c>
      <c r="E17" s="302">
        <v>198</v>
      </c>
      <c r="F17" s="302">
        <v>107</v>
      </c>
      <c r="G17" s="303">
        <f t="shared" si="1"/>
        <v>305</v>
      </c>
      <c r="H17" s="303">
        <f t="shared" si="2"/>
        <v>198</v>
      </c>
      <c r="I17" s="303">
        <f t="shared" si="2"/>
        <v>111</v>
      </c>
      <c r="J17" s="303">
        <f t="shared" si="3"/>
        <v>309</v>
      </c>
      <c r="K17" s="328" t="s">
        <v>503</v>
      </c>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8"/>
      <c r="AL17" s="198"/>
      <c r="AM17" s="198"/>
      <c r="AN17" s="198"/>
      <c r="AO17" s="198"/>
      <c r="AP17" s="198"/>
      <c r="AQ17" s="198"/>
      <c r="AR17" s="198"/>
      <c r="AS17" s="198"/>
      <c r="AT17" s="198"/>
      <c r="AU17" s="198"/>
      <c r="AV17" s="198"/>
      <c r="AW17" s="198"/>
      <c r="AX17" s="198"/>
      <c r="AY17" s="198"/>
      <c r="AZ17" s="198"/>
      <c r="BA17" s="198"/>
      <c r="BB17" s="198"/>
      <c r="BC17" s="198"/>
    </row>
    <row r="18" spans="1:58" s="197" customFormat="1" ht="21" customHeight="1" thickBot="1" x14ac:dyDescent="0.3">
      <c r="A18" s="80" t="s">
        <v>407</v>
      </c>
      <c r="B18" s="98">
        <v>4</v>
      </c>
      <c r="C18" s="98">
        <v>64</v>
      </c>
      <c r="D18" s="185">
        <f t="shared" si="0"/>
        <v>68</v>
      </c>
      <c r="E18" s="98">
        <v>212</v>
      </c>
      <c r="F18" s="98">
        <v>470</v>
      </c>
      <c r="G18" s="185">
        <f t="shared" si="1"/>
        <v>682</v>
      </c>
      <c r="H18" s="276">
        <f t="shared" si="2"/>
        <v>216</v>
      </c>
      <c r="I18" s="276">
        <f t="shared" si="2"/>
        <v>534</v>
      </c>
      <c r="J18" s="152">
        <f t="shared" si="3"/>
        <v>750</v>
      </c>
      <c r="K18" s="245" t="s">
        <v>504</v>
      </c>
      <c r="L18" s="196"/>
      <c r="M18" s="196"/>
      <c r="N18" s="196"/>
      <c r="O18" s="196"/>
      <c r="P18" s="196"/>
      <c r="Q18" s="196"/>
      <c r="R18" s="196"/>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c r="AQ18" s="196"/>
      <c r="AR18" s="196"/>
      <c r="AS18" s="196"/>
      <c r="AT18" s="196"/>
      <c r="AU18" s="196"/>
      <c r="AV18" s="196"/>
      <c r="AW18" s="196"/>
      <c r="AX18" s="196"/>
      <c r="AY18" s="196"/>
      <c r="AZ18" s="196"/>
      <c r="BA18" s="196"/>
      <c r="BB18" s="196"/>
      <c r="BC18" s="196"/>
    </row>
    <row r="19" spans="1:58" s="199" customFormat="1" ht="21" customHeight="1" thickBot="1" x14ac:dyDescent="0.3">
      <c r="A19" s="316" t="s">
        <v>428</v>
      </c>
      <c r="B19" s="302">
        <v>0</v>
      </c>
      <c r="C19" s="302">
        <v>0</v>
      </c>
      <c r="D19" s="303">
        <f t="shared" si="0"/>
        <v>0</v>
      </c>
      <c r="E19" s="302">
        <v>0</v>
      </c>
      <c r="F19" s="302">
        <v>0</v>
      </c>
      <c r="G19" s="303">
        <f t="shared" si="1"/>
        <v>0</v>
      </c>
      <c r="H19" s="303">
        <f t="shared" si="2"/>
        <v>0</v>
      </c>
      <c r="I19" s="303">
        <f t="shared" si="2"/>
        <v>0</v>
      </c>
      <c r="J19" s="303">
        <f t="shared" si="3"/>
        <v>0</v>
      </c>
      <c r="K19" s="328" t="s">
        <v>505</v>
      </c>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8"/>
      <c r="AL19" s="198"/>
      <c r="AM19" s="198"/>
      <c r="AN19" s="198"/>
      <c r="AO19" s="198"/>
      <c r="AP19" s="198"/>
      <c r="AQ19" s="198"/>
      <c r="AR19" s="198"/>
      <c r="AS19" s="198"/>
      <c r="AT19" s="198"/>
      <c r="AU19" s="198"/>
      <c r="AV19" s="198"/>
      <c r="AW19" s="198"/>
      <c r="AX19" s="198"/>
      <c r="AY19" s="198"/>
      <c r="AZ19" s="198"/>
      <c r="BA19" s="198"/>
      <c r="BB19" s="198"/>
      <c r="BC19" s="198"/>
    </row>
    <row r="20" spans="1:58" s="197" customFormat="1" ht="21" customHeight="1" thickBot="1" x14ac:dyDescent="0.3">
      <c r="A20" s="80" t="s">
        <v>485</v>
      </c>
      <c r="B20" s="98">
        <v>0</v>
      </c>
      <c r="C20" s="98">
        <v>14</v>
      </c>
      <c r="D20" s="185">
        <f t="shared" si="0"/>
        <v>14</v>
      </c>
      <c r="E20" s="98">
        <v>36</v>
      </c>
      <c r="F20" s="98">
        <v>62</v>
      </c>
      <c r="G20" s="185">
        <f t="shared" si="1"/>
        <v>98</v>
      </c>
      <c r="H20" s="276">
        <f t="shared" si="2"/>
        <v>36</v>
      </c>
      <c r="I20" s="276">
        <f t="shared" si="2"/>
        <v>76</v>
      </c>
      <c r="J20" s="152">
        <f t="shared" si="3"/>
        <v>112</v>
      </c>
      <c r="K20" s="245" t="s">
        <v>506</v>
      </c>
      <c r="L20" s="196"/>
      <c r="M20" s="196"/>
      <c r="N20" s="196"/>
      <c r="O20" s="196"/>
      <c r="P20" s="196"/>
      <c r="Q20" s="196"/>
      <c r="R20" s="196"/>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c r="AQ20" s="196"/>
      <c r="AR20" s="196"/>
      <c r="AS20" s="196"/>
      <c r="AT20" s="196"/>
      <c r="AU20" s="196"/>
      <c r="AV20" s="196"/>
      <c r="AW20" s="196"/>
      <c r="AX20" s="196"/>
      <c r="AY20" s="196"/>
      <c r="AZ20" s="196"/>
      <c r="BA20" s="196"/>
      <c r="BB20" s="196"/>
      <c r="BC20" s="196"/>
    </row>
    <row r="21" spans="1:58" s="199" customFormat="1" ht="21" customHeight="1" thickBot="1" x14ac:dyDescent="0.3">
      <c r="A21" s="316" t="s">
        <v>486</v>
      </c>
      <c r="B21" s="302">
        <v>0</v>
      </c>
      <c r="C21" s="302">
        <v>0</v>
      </c>
      <c r="D21" s="303">
        <f t="shared" si="0"/>
        <v>0</v>
      </c>
      <c r="E21" s="302">
        <v>0</v>
      </c>
      <c r="F21" s="302">
        <v>0</v>
      </c>
      <c r="G21" s="303">
        <f t="shared" si="1"/>
        <v>0</v>
      </c>
      <c r="H21" s="303">
        <f>(B21+E21)</f>
        <v>0</v>
      </c>
      <c r="I21" s="303">
        <f t="shared" si="2"/>
        <v>0</v>
      </c>
      <c r="J21" s="303">
        <f t="shared" si="3"/>
        <v>0</v>
      </c>
      <c r="K21" s="305" t="s">
        <v>507</v>
      </c>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8"/>
      <c r="AL21" s="198"/>
      <c r="AM21" s="198"/>
      <c r="AN21" s="198"/>
      <c r="AO21" s="198"/>
      <c r="AP21" s="198"/>
      <c r="AQ21" s="198"/>
      <c r="AR21" s="198"/>
      <c r="AS21" s="198"/>
      <c r="AT21" s="198"/>
      <c r="AU21" s="198"/>
      <c r="AV21" s="198"/>
      <c r="AW21" s="198"/>
      <c r="AX21" s="198"/>
      <c r="AY21" s="198"/>
      <c r="AZ21" s="198"/>
      <c r="BA21" s="198"/>
      <c r="BB21" s="198"/>
      <c r="BC21" s="198"/>
    </row>
    <row r="22" spans="1:58" s="197" customFormat="1" ht="21" customHeight="1" thickBot="1" x14ac:dyDescent="0.3">
      <c r="A22" s="80" t="s">
        <v>487</v>
      </c>
      <c r="B22" s="98">
        <v>1</v>
      </c>
      <c r="C22" s="98">
        <v>36</v>
      </c>
      <c r="D22" s="185">
        <f t="shared" si="0"/>
        <v>37</v>
      </c>
      <c r="E22" s="98">
        <v>261</v>
      </c>
      <c r="F22" s="98">
        <v>562</v>
      </c>
      <c r="G22" s="185">
        <f t="shared" si="1"/>
        <v>823</v>
      </c>
      <c r="H22" s="276">
        <f t="shared" ref="H22:H23" si="4">(B22+E22)</f>
        <v>262</v>
      </c>
      <c r="I22" s="276">
        <f t="shared" si="2"/>
        <v>598</v>
      </c>
      <c r="J22" s="152">
        <f t="shared" si="3"/>
        <v>860</v>
      </c>
      <c r="K22" s="306" t="s">
        <v>508</v>
      </c>
      <c r="L22" s="196"/>
      <c r="M22" s="196"/>
      <c r="N22" s="196"/>
      <c r="O22" s="196"/>
      <c r="P22" s="196"/>
      <c r="Q22" s="196"/>
      <c r="R22" s="196"/>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c r="AQ22" s="196"/>
      <c r="AR22" s="196"/>
      <c r="AS22" s="196"/>
      <c r="AT22" s="196"/>
      <c r="AU22" s="196"/>
      <c r="AV22" s="196"/>
      <c r="AW22" s="196"/>
      <c r="AX22" s="196"/>
      <c r="AY22" s="196"/>
      <c r="AZ22" s="196"/>
      <c r="BA22" s="196"/>
      <c r="BB22" s="196"/>
      <c r="BC22" s="196"/>
    </row>
    <row r="23" spans="1:58" s="199" customFormat="1" ht="21" customHeight="1" x14ac:dyDescent="0.25">
      <c r="A23" s="317" t="s">
        <v>427</v>
      </c>
      <c r="B23" s="318">
        <v>0</v>
      </c>
      <c r="C23" s="318">
        <v>0</v>
      </c>
      <c r="D23" s="319">
        <f t="shared" si="0"/>
        <v>0</v>
      </c>
      <c r="E23" s="318">
        <v>0</v>
      </c>
      <c r="F23" s="318">
        <v>0</v>
      </c>
      <c r="G23" s="319">
        <f t="shared" si="1"/>
        <v>0</v>
      </c>
      <c r="H23" s="319">
        <f t="shared" si="4"/>
        <v>0</v>
      </c>
      <c r="I23" s="319">
        <f t="shared" si="2"/>
        <v>0</v>
      </c>
      <c r="J23" s="319">
        <f t="shared" si="3"/>
        <v>0</v>
      </c>
      <c r="K23" s="320" t="s">
        <v>509</v>
      </c>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8"/>
      <c r="AL23" s="198"/>
      <c r="AM23" s="198"/>
      <c r="AN23" s="198"/>
      <c r="AO23" s="198"/>
      <c r="AP23" s="198"/>
      <c r="AQ23" s="198"/>
      <c r="AR23" s="198"/>
      <c r="AS23" s="198"/>
      <c r="AT23" s="198"/>
      <c r="AU23" s="198"/>
      <c r="AV23" s="198"/>
      <c r="AW23" s="198"/>
      <c r="AX23" s="198"/>
      <c r="AY23" s="198"/>
      <c r="AZ23" s="198"/>
      <c r="BA23" s="198"/>
      <c r="BB23" s="198"/>
      <c r="BC23" s="198"/>
    </row>
    <row r="24" spans="1:58" s="12" customFormat="1" ht="24" customHeight="1" x14ac:dyDescent="0.25">
      <c r="A24" s="289" t="s">
        <v>33</v>
      </c>
      <c r="B24" s="301">
        <f>SUM(B9:B23)</f>
        <v>7</v>
      </c>
      <c r="C24" s="43">
        <f t="shared" ref="C24:J24" si="5">SUM(C9:C23)</f>
        <v>145</v>
      </c>
      <c r="D24" s="43">
        <f t="shared" si="5"/>
        <v>152</v>
      </c>
      <c r="E24" s="43">
        <f t="shared" si="5"/>
        <v>951</v>
      </c>
      <c r="F24" s="43">
        <f t="shared" si="5"/>
        <v>1643</v>
      </c>
      <c r="G24" s="43">
        <f t="shared" si="5"/>
        <v>2594</v>
      </c>
      <c r="H24" s="43">
        <f t="shared" si="5"/>
        <v>958</v>
      </c>
      <c r="I24" s="301">
        <f t="shared" si="5"/>
        <v>1788</v>
      </c>
      <c r="J24" s="301">
        <f t="shared" si="5"/>
        <v>2746</v>
      </c>
      <c r="K24" s="293" t="s">
        <v>10</v>
      </c>
      <c r="M24" s="25"/>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row>
    <row r="25" spans="1:58" ht="20.100000000000001" customHeight="1" x14ac:dyDescent="0.25">
      <c r="A25" s="326"/>
      <c r="B25" s="189"/>
      <c r="C25" s="189"/>
      <c r="D25" s="189"/>
      <c r="E25" s="189"/>
      <c r="F25" s="189"/>
      <c r="G25" s="189"/>
      <c r="H25" s="189"/>
      <c r="J25" s="196"/>
      <c r="K25" s="325"/>
      <c r="BB25" s="200"/>
      <c r="BC25" s="200"/>
    </row>
    <row r="26" spans="1:58" ht="20.100000000000001" customHeight="1" x14ac:dyDescent="0.25">
      <c r="B26" s="189"/>
      <c r="C26" s="189"/>
      <c r="D26" s="189"/>
      <c r="E26" s="189"/>
      <c r="F26" s="189"/>
      <c r="G26" s="189"/>
      <c r="H26" s="189"/>
      <c r="I26" s="189"/>
      <c r="J26" s="189"/>
    </row>
    <row r="27" spans="1:58" ht="20.100000000000001" customHeight="1" x14ac:dyDescent="0.25">
      <c r="B27" s="189"/>
      <c r="C27" s="189"/>
      <c r="D27" s="189"/>
      <c r="E27" s="189"/>
      <c r="F27" s="189"/>
      <c r="G27" s="189"/>
      <c r="H27" s="189"/>
      <c r="I27" s="189"/>
      <c r="J27" s="189"/>
    </row>
    <row r="28" spans="1:58" ht="20.100000000000001" customHeight="1" x14ac:dyDescent="0.25">
      <c r="B28" s="189"/>
      <c r="C28" s="189"/>
      <c r="D28" s="189"/>
      <c r="E28" s="189"/>
      <c r="F28" s="189"/>
      <c r="G28" s="189"/>
      <c r="H28" s="189"/>
      <c r="I28" s="189"/>
      <c r="J28" s="189"/>
    </row>
  </sheetData>
  <mergeCells count="10">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scale="9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30"/>
  <sheetViews>
    <sheetView rightToLeft="1" view="pageBreakPreview" zoomScaleNormal="100" zoomScaleSheetLayoutView="100" workbookViewId="0">
      <selection activeCell="A9" sqref="A9"/>
    </sheetView>
  </sheetViews>
  <sheetFormatPr defaultColWidth="9.140625" defaultRowHeight="12.75" x14ac:dyDescent="0.2"/>
  <cols>
    <col min="1" max="1" width="23.28515625" style="5" customWidth="1"/>
    <col min="2" max="10" width="8.7109375" style="5" customWidth="1"/>
    <col min="11" max="11" width="25.140625" style="5" customWidth="1"/>
    <col min="12" max="16384" width="9.140625" style="5"/>
  </cols>
  <sheetData>
    <row r="1" spans="1:11" ht="18" x14ac:dyDescent="0.2">
      <c r="A1" s="441" t="s">
        <v>329</v>
      </c>
      <c r="B1" s="441"/>
      <c r="C1" s="441"/>
      <c r="D1" s="441"/>
      <c r="E1" s="441"/>
      <c r="F1" s="441"/>
      <c r="G1" s="441"/>
      <c r="H1" s="441"/>
      <c r="I1" s="441"/>
      <c r="J1" s="441"/>
      <c r="K1" s="441"/>
    </row>
    <row r="2" spans="1:11" ht="18" x14ac:dyDescent="0.2">
      <c r="A2" s="444" t="s">
        <v>603</v>
      </c>
      <c r="B2" s="444"/>
      <c r="C2" s="444"/>
      <c r="D2" s="444"/>
      <c r="E2" s="444"/>
      <c r="F2" s="444"/>
      <c r="G2" s="444"/>
      <c r="H2" s="444"/>
      <c r="I2" s="444"/>
      <c r="J2" s="444"/>
      <c r="K2" s="444"/>
    </row>
    <row r="3" spans="1:11" ht="17.25" customHeight="1" x14ac:dyDescent="0.2">
      <c r="A3" s="442" t="s">
        <v>548</v>
      </c>
      <c r="B3" s="443"/>
      <c r="C3" s="443"/>
      <c r="D3" s="443"/>
      <c r="E3" s="443"/>
      <c r="F3" s="443"/>
      <c r="G3" s="443"/>
      <c r="H3" s="443"/>
      <c r="I3" s="443"/>
      <c r="J3" s="443"/>
      <c r="K3" s="443"/>
    </row>
    <row r="4" spans="1:11" ht="17.25" customHeight="1" x14ac:dyDescent="0.2">
      <c r="A4" s="442" t="s">
        <v>602</v>
      </c>
      <c r="B4" s="443"/>
      <c r="C4" s="443"/>
      <c r="D4" s="443"/>
      <c r="E4" s="443"/>
      <c r="F4" s="443"/>
      <c r="G4" s="443"/>
      <c r="H4" s="443"/>
      <c r="I4" s="443"/>
      <c r="J4" s="443"/>
      <c r="K4" s="443"/>
    </row>
    <row r="5" spans="1:11" ht="15.75" x14ac:dyDescent="0.2">
      <c r="A5" s="166" t="s">
        <v>562</v>
      </c>
      <c r="B5" s="167"/>
      <c r="C5" s="167"/>
      <c r="D5" s="167"/>
      <c r="E5" s="167"/>
      <c r="F5" s="167"/>
      <c r="G5" s="167"/>
      <c r="H5" s="167"/>
      <c r="I5" s="167"/>
      <c r="J5" s="167"/>
      <c r="K5" s="168" t="s">
        <v>563</v>
      </c>
    </row>
    <row r="6" spans="1:11" ht="15.75" x14ac:dyDescent="0.2">
      <c r="A6" s="445" t="s">
        <v>24</v>
      </c>
      <c r="B6" s="446" t="s">
        <v>203</v>
      </c>
      <c r="C6" s="446"/>
      <c r="D6" s="446"/>
      <c r="E6" s="446"/>
      <c r="F6" s="446"/>
      <c r="G6" s="446"/>
      <c r="H6" s="446"/>
      <c r="I6" s="446"/>
      <c r="J6" s="446"/>
      <c r="K6" s="447" t="s">
        <v>25</v>
      </c>
    </row>
    <row r="7" spans="1:11" ht="16.5" customHeight="1" x14ac:dyDescent="0.2">
      <c r="A7" s="445"/>
      <c r="B7" s="446" t="s">
        <v>204</v>
      </c>
      <c r="C7" s="446"/>
      <c r="D7" s="446"/>
      <c r="E7" s="446" t="s">
        <v>205</v>
      </c>
      <c r="F7" s="446"/>
      <c r="G7" s="446"/>
      <c r="H7" s="448" t="s">
        <v>206</v>
      </c>
      <c r="I7" s="448"/>
      <c r="J7" s="448"/>
      <c r="K7" s="447"/>
    </row>
    <row r="8" spans="1:11" ht="24" x14ac:dyDescent="0.2">
      <c r="A8" s="445"/>
      <c r="B8" s="42" t="s">
        <v>625</v>
      </c>
      <c r="C8" s="42" t="s">
        <v>626</v>
      </c>
      <c r="D8" s="42" t="s">
        <v>209</v>
      </c>
      <c r="E8" s="42" t="s">
        <v>625</v>
      </c>
      <c r="F8" s="42" t="s">
        <v>626</v>
      </c>
      <c r="G8" s="42" t="s">
        <v>209</v>
      </c>
      <c r="H8" s="42" t="s">
        <v>625</v>
      </c>
      <c r="I8" s="42" t="s">
        <v>626</v>
      </c>
      <c r="J8" s="42" t="s">
        <v>209</v>
      </c>
      <c r="K8" s="447"/>
    </row>
    <row r="9" spans="1:11" ht="33.75" customHeight="1" thickBot="1" x14ac:dyDescent="0.25">
      <c r="A9" s="79" t="s">
        <v>688</v>
      </c>
      <c r="B9" s="364">
        <v>707</v>
      </c>
      <c r="C9" s="364">
        <v>805</v>
      </c>
      <c r="D9" s="206">
        <f>B9+C9</f>
        <v>1512</v>
      </c>
      <c r="E9" s="364">
        <v>2140</v>
      </c>
      <c r="F9" s="364">
        <v>2157</v>
      </c>
      <c r="G9" s="206">
        <f>E9+F9</f>
        <v>4297</v>
      </c>
      <c r="H9" s="215">
        <f>B9+E9</f>
        <v>2847</v>
      </c>
      <c r="I9" s="215">
        <f>C9+F9</f>
        <v>2962</v>
      </c>
      <c r="J9" s="206">
        <f>H9+I9</f>
        <v>5809</v>
      </c>
      <c r="K9" s="115" t="s">
        <v>26</v>
      </c>
    </row>
    <row r="10" spans="1:11" ht="33.75" customHeight="1" thickBot="1" x14ac:dyDescent="0.25">
      <c r="A10" s="80" t="s">
        <v>27</v>
      </c>
      <c r="B10" s="359">
        <v>1873</v>
      </c>
      <c r="C10" s="359">
        <v>1677</v>
      </c>
      <c r="D10" s="208">
        <f t="shared" ref="D10:D16" si="0">B10+C10</f>
        <v>3550</v>
      </c>
      <c r="E10" s="359">
        <v>1883</v>
      </c>
      <c r="F10" s="359">
        <v>1770</v>
      </c>
      <c r="G10" s="208">
        <f t="shared" ref="G10:G15" si="1">E10+F10</f>
        <v>3653</v>
      </c>
      <c r="H10" s="216">
        <f t="shared" ref="H10:I15" si="2">B10+E10</f>
        <v>3756</v>
      </c>
      <c r="I10" s="216">
        <f t="shared" si="2"/>
        <v>3447</v>
      </c>
      <c r="J10" s="208">
        <f t="shared" ref="J10:J15" si="3">H10+I10</f>
        <v>7203</v>
      </c>
      <c r="K10" s="116" t="s">
        <v>28</v>
      </c>
    </row>
    <row r="11" spans="1:11" ht="33.75" customHeight="1" thickBot="1" x14ac:dyDescent="0.25">
      <c r="A11" s="79" t="s">
        <v>29</v>
      </c>
      <c r="B11" s="364">
        <v>331</v>
      </c>
      <c r="C11" s="364">
        <v>298</v>
      </c>
      <c r="D11" s="206">
        <f t="shared" si="0"/>
        <v>629</v>
      </c>
      <c r="E11" s="364">
        <v>605</v>
      </c>
      <c r="F11" s="364">
        <v>603</v>
      </c>
      <c r="G11" s="206">
        <f t="shared" si="1"/>
        <v>1208</v>
      </c>
      <c r="H11" s="215">
        <f t="shared" si="2"/>
        <v>936</v>
      </c>
      <c r="I11" s="215">
        <f t="shared" si="2"/>
        <v>901</v>
      </c>
      <c r="J11" s="206">
        <f>H11+I11</f>
        <v>1837</v>
      </c>
      <c r="K11" s="115" t="s">
        <v>30</v>
      </c>
    </row>
    <row r="12" spans="1:11" ht="33.75" customHeight="1" thickBot="1" x14ac:dyDescent="0.25">
      <c r="A12" s="80" t="s">
        <v>604</v>
      </c>
      <c r="B12" s="359">
        <v>390</v>
      </c>
      <c r="C12" s="359">
        <v>368</v>
      </c>
      <c r="D12" s="208">
        <f t="shared" si="0"/>
        <v>758</v>
      </c>
      <c r="E12" s="359">
        <v>309</v>
      </c>
      <c r="F12" s="359">
        <v>305</v>
      </c>
      <c r="G12" s="208">
        <f>E12+F12</f>
        <v>614</v>
      </c>
      <c r="H12" s="216">
        <f t="shared" si="2"/>
        <v>699</v>
      </c>
      <c r="I12" s="216">
        <f t="shared" si="2"/>
        <v>673</v>
      </c>
      <c r="J12" s="208">
        <f>H12+I12</f>
        <v>1372</v>
      </c>
      <c r="K12" s="116" t="s">
        <v>31</v>
      </c>
    </row>
    <row r="13" spans="1:11" ht="33.75" customHeight="1" thickBot="1" x14ac:dyDescent="0.25">
      <c r="A13" s="79" t="s">
        <v>606</v>
      </c>
      <c r="B13" s="364">
        <v>124</v>
      </c>
      <c r="C13" s="364">
        <v>121</v>
      </c>
      <c r="D13" s="206">
        <f t="shared" si="0"/>
        <v>245</v>
      </c>
      <c r="E13" s="364">
        <v>218</v>
      </c>
      <c r="F13" s="364">
        <v>221</v>
      </c>
      <c r="G13" s="206">
        <f>E13+F13</f>
        <v>439</v>
      </c>
      <c r="H13" s="215">
        <f t="shared" si="2"/>
        <v>342</v>
      </c>
      <c r="I13" s="215">
        <f t="shared" si="2"/>
        <v>342</v>
      </c>
      <c r="J13" s="206">
        <f t="shared" si="3"/>
        <v>684</v>
      </c>
      <c r="K13" s="115" t="s">
        <v>605</v>
      </c>
    </row>
    <row r="14" spans="1:11" ht="33.75" customHeight="1" thickBot="1" x14ac:dyDescent="0.25">
      <c r="A14" s="80" t="s">
        <v>607</v>
      </c>
      <c r="B14" s="359">
        <v>15</v>
      </c>
      <c r="C14" s="359">
        <v>21</v>
      </c>
      <c r="D14" s="208">
        <f t="shared" si="0"/>
        <v>36</v>
      </c>
      <c r="E14" s="359">
        <v>19</v>
      </c>
      <c r="F14" s="359">
        <v>16</v>
      </c>
      <c r="G14" s="208">
        <f>E14+F14</f>
        <v>35</v>
      </c>
      <c r="H14" s="216">
        <f t="shared" si="2"/>
        <v>34</v>
      </c>
      <c r="I14" s="216">
        <f t="shared" si="2"/>
        <v>37</v>
      </c>
      <c r="J14" s="208">
        <f t="shared" si="3"/>
        <v>71</v>
      </c>
      <c r="K14" s="116" t="s">
        <v>32</v>
      </c>
    </row>
    <row r="15" spans="1:11" ht="33.75" customHeight="1" thickBot="1" x14ac:dyDescent="0.25">
      <c r="A15" s="79" t="s">
        <v>309</v>
      </c>
      <c r="B15" s="364">
        <v>355</v>
      </c>
      <c r="C15" s="364">
        <v>323</v>
      </c>
      <c r="D15" s="206">
        <f t="shared" si="0"/>
        <v>678</v>
      </c>
      <c r="E15" s="364">
        <v>211</v>
      </c>
      <c r="F15" s="364">
        <v>241</v>
      </c>
      <c r="G15" s="206">
        <f t="shared" si="1"/>
        <v>452</v>
      </c>
      <c r="H15" s="215">
        <f t="shared" si="2"/>
        <v>566</v>
      </c>
      <c r="I15" s="215">
        <f t="shared" si="2"/>
        <v>564</v>
      </c>
      <c r="J15" s="206">
        <f t="shared" si="3"/>
        <v>1130</v>
      </c>
      <c r="K15" s="115" t="s">
        <v>608</v>
      </c>
    </row>
    <row r="16" spans="1:11" ht="33.75" customHeight="1" x14ac:dyDescent="0.2">
      <c r="A16" s="129" t="s">
        <v>610</v>
      </c>
      <c r="B16" s="365">
        <v>90</v>
      </c>
      <c r="C16" s="365">
        <v>64</v>
      </c>
      <c r="D16" s="227">
        <f t="shared" si="0"/>
        <v>154</v>
      </c>
      <c r="E16" s="365">
        <v>50</v>
      </c>
      <c r="F16" s="365">
        <v>50</v>
      </c>
      <c r="G16" s="227">
        <f>E16+F16</f>
        <v>100</v>
      </c>
      <c r="H16" s="226">
        <f t="shared" ref="H16" si="4">B16+E16</f>
        <v>140</v>
      </c>
      <c r="I16" s="226">
        <f t="shared" ref="I16" si="5">C16+F16</f>
        <v>114</v>
      </c>
      <c r="J16" s="227">
        <f t="shared" ref="J16" si="6">H16+I16</f>
        <v>254</v>
      </c>
      <c r="K16" s="120" t="s">
        <v>609</v>
      </c>
    </row>
    <row r="17" spans="1:57" ht="33.75" customHeight="1" x14ac:dyDescent="0.2">
      <c r="A17" s="133" t="s">
        <v>33</v>
      </c>
      <c r="B17" s="213">
        <f>SUM(B9:B16)</f>
        <v>3885</v>
      </c>
      <c r="C17" s="213">
        <f t="shared" ref="C17:J17" si="7">SUM(C9:C16)</f>
        <v>3677</v>
      </c>
      <c r="D17" s="213">
        <f t="shared" si="7"/>
        <v>7562</v>
      </c>
      <c r="E17" s="213">
        <f t="shared" si="7"/>
        <v>5435</v>
      </c>
      <c r="F17" s="213">
        <f t="shared" si="7"/>
        <v>5363</v>
      </c>
      <c r="G17" s="213">
        <f t="shared" si="7"/>
        <v>10798</v>
      </c>
      <c r="H17" s="213">
        <f t="shared" si="7"/>
        <v>9320</v>
      </c>
      <c r="I17" s="213">
        <f t="shared" si="7"/>
        <v>9040</v>
      </c>
      <c r="J17" s="213">
        <f t="shared" si="7"/>
        <v>18360</v>
      </c>
      <c r="K17" s="124" t="s">
        <v>34</v>
      </c>
    </row>
    <row r="18" spans="1:57" x14ac:dyDescent="0.2">
      <c r="D18" s="6"/>
      <c r="G18" s="6"/>
      <c r="J18" s="6"/>
    </row>
    <row r="21" spans="1:57" s="11" customFormat="1" ht="20.100000000000001" customHeight="1" x14ac:dyDescent="0.25">
      <c r="B21" s="149" t="s">
        <v>245</v>
      </c>
      <c r="C21" s="149" t="s">
        <v>246</v>
      </c>
      <c r="D21" s="150"/>
      <c r="E21" s="151"/>
      <c r="O21" s="134"/>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row>
    <row r="22" spans="1:57" ht="25.5" x14ac:dyDescent="0.2">
      <c r="A22" s="165" t="s">
        <v>311</v>
      </c>
      <c r="B22" s="154">
        <f>D9</f>
        <v>1512</v>
      </c>
      <c r="C22" s="154">
        <f>G9</f>
        <v>4297</v>
      </c>
    </row>
    <row r="23" spans="1:57" ht="25.5" x14ac:dyDescent="0.2">
      <c r="A23" s="165" t="s">
        <v>312</v>
      </c>
      <c r="B23" s="154">
        <f t="shared" ref="B23:B29" si="8">D10</f>
        <v>3550</v>
      </c>
      <c r="C23" s="154">
        <f t="shared" ref="C23:C29" si="9">G10</f>
        <v>3653</v>
      </c>
    </row>
    <row r="24" spans="1:57" ht="25.5" x14ac:dyDescent="0.2">
      <c r="A24" s="165" t="s">
        <v>313</v>
      </c>
      <c r="B24" s="154">
        <f t="shared" si="8"/>
        <v>629</v>
      </c>
      <c r="C24" s="154">
        <f t="shared" si="9"/>
        <v>1208</v>
      </c>
    </row>
    <row r="25" spans="1:57" ht="25.5" x14ac:dyDescent="0.2">
      <c r="A25" s="165" t="s">
        <v>314</v>
      </c>
      <c r="B25" s="154">
        <f t="shared" si="8"/>
        <v>758</v>
      </c>
      <c r="C25" s="154">
        <f t="shared" si="9"/>
        <v>614</v>
      </c>
    </row>
    <row r="26" spans="1:57" ht="25.5" x14ac:dyDescent="0.2">
      <c r="A26" s="165" t="s">
        <v>315</v>
      </c>
      <c r="B26" s="154">
        <f t="shared" si="8"/>
        <v>245</v>
      </c>
      <c r="C26" s="154">
        <f t="shared" si="9"/>
        <v>439</v>
      </c>
    </row>
    <row r="27" spans="1:57" ht="25.5" x14ac:dyDescent="0.2">
      <c r="A27" s="165" t="s">
        <v>611</v>
      </c>
      <c r="B27" s="154">
        <f t="shared" si="8"/>
        <v>36</v>
      </c>
      <c r="C27" s="154">
        <f t="shared" si="9"/>
        <v>35</v>
      </c>
    </row>
    <row r="28" spans="1:57" ht="25.5" x14ac:dyDescent="0.2">
      <c r="A28" s="165" t="s">
        <v>316</v>
      </c>
      <c r="B28" s="154">
        <f t="shared" si="8"/>
        <v>678</v>
      </c>
      <c r="C28" s="154">
        <f t="shared" si="9"/>
        <v>452</v>
      </c>
    </row>
    <row r="29" spans="1:57" ht="25.5" x14ac:dyDescent="0.2">
      <c r="A29" s="165" t="s">
        <v>612</v>
      </c>
      <c r="B29" s="154">
        <f t="shared" si="8"/>
        <v>154</v>
      </c>
      <c r="C29" s="154">
        <f t="shared" si="9"/>
        <v>100</v>
      </c>
    </row>
    <row r="30" spans="1:57" x14ac:dyDescent="0.2">
      <c r="B30" s="258">
        <f>SUM(B22:B29)</f>
        <v>7562</v>
      </c>
      <c r="C30" s="258">
        <f>SUM(C22:C29)</f>
        <v>10798</v>
      </c>
      <c r="D30" s="260"/>
      <c r="E30" s="259">
        <f>SUM(B30:D30)</f>
        <v>18360</v>
      </c>
    </row>
  </sheetData>
  <mergeCells count="10">
    <mergeCell ref="A1:K1"/>
    <mergeCell ref="A4:K4"/>
    <mergeCell ref="A2:K2"/>
    <mergeCell ref="A6:A8"/>
    <mergeCell ref="B6:J6"/>
    <mergeCell ref="K6:K8"/>
    <mergeCell ref="B7:D7"/>
    <mergeCell ref="E7:G7"/>
    <mergeCell ref="H7:J7"/>
    <mergeCell ref="A3:K3"/>
  </mergeCells>
  <printOptions horizontalCentered="1" verticalCentered="1"/>
  <pageMargins left="0" right="0" top="0" bottom="0" header="0" footer="0"/>
  <pageSetup paperSize="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5"/>
  <sheetViews>
    <sheetView rightToLeft="1" view="pageBreakPreview" zoomScaleNormal="100" zoomScaleSheetLayoutView="100" workbookViewId="0">
      <selection activeCell="P22" sqref="P22"/>
    </sheetView>
  </sheetViews>
  <sheetFormatPr defaultColWidth="9.140625" defaultRowHeight="12.75" x14ac:dyDescent="0.2"/>
  <cols>
    <col min="1" max="1" width="19.5703125" style="5" customWidth="1"/>
    <col min="2" max="10" width="8.7109375" style="5" customWidth="1"/>
    <col min="11" max="11" width="21.7109375" style="5" customWidth="1"/>
    <col min="12" max="16384" width="9.140625" style="5"/>
  </cols>
  <sheetData>
    <row r="1" spans="1:11" ht="21" customHeight="1" x14ac:dyDescent="0.2">
      <c r="A1" s="441" t="s">
        <v>330</v>
      </c>
      <c r="B1" s="441"/>
      <c r="C1" s="441"/>
      <c r="D1" s="441"/>
      <c r="E1" s="441"/>
      <c r="F1" s="441"/>
      <c r="G1" s="441"/>
      <c r="H1" s="441"/>
      <c r="I1" s="441"/>
      <c r="J1" s="441"/>
      <c r="K1" s="441"/>
    </row>
    <row r="2" spans="1:11" ht="18" x14ac:dyDescent="0.2">
      <c r="A2" s="444" t="s">
        <v>603</v>
      </c>
      <c r="B2" s="444"/>
      <c r="C2" s="444"/>
      <c r="D2" s="444"/>
      <c r="E2" s="444"/>
      <c r="F2" s="444"/>
      <c r="G2" s="444"/>
      <c r="H2" s="444"/>
      <c r="I2" s="444"/>
      <c r="J2" s="444"/>
      <c r="K2" s="444"/>
    </row>
    <row r="3" spans="1:11" ht="34.5" customHeight="1" x14ac:dyDescent="0.2">
      <c r="A3" s="442" t="s">
        <v>549</v>
      </c>
      <c r="B3" s="443"/>
      <c r="C3" s="443"/>
      <c r="D3" s="443"/>
      <c r="E3" s="443"/>
      <c r="F3" s="443"/>
      <c r="G3" s="443"/>
      <c r="H3" s="443"/>
      <c r="I3" s="443"/>
      <c r="J3" s="443"/>
      <c r="K3" s="443"/>
    </row>
    <row r="4" spans="1:11" ht="15.75" x14ac:dyDescent="0.2">
      <c r="A4" s="443" t="s">
        <v>602</v>
      </c>
      <c r="B4" s="443"/>
      <c r="C4" s="443"/>
      <c r="D4" s="443"/>
      <c r="E4" s="443"/>
      <c r="F4" s="443"/>
      <c r="G4" s="443"/>
      <c r="H4" s="443"/>
      <c r="I4" s="443"/>
      <c r="J4" s="443"/>
      <c r="K4" s="443"/>
    </row>
    <row r="5" spans="1:11" ht="15.75" x14ac:dyDescent="0.2">
      <c r="A5" s="166" t="s">
        <v>341</v>
      </c>
      <c r="B5" s="167"/>
      <c r="C5" s="167"/>
      <c r="D5" s="167"/>
      <c r="E5" s="167"/>
      <c r="F5" s="167"/>
      <c r="G5" s="167"/>
      <c r="H5" s="167"/>
      <c r="I5" s="167"/>
      <c r="J5" s="167"/>
      <c r="K5" s="168" t="s">
        <v>342</v>
      </c>
    </row>
    <row r="6" spans="1:11" ht="15.75" x14ac:dyDescent="0.2">
      <c r="A6" s="445" t="s">
        <v>79</v>
      </c>
      <c r="B6" s="446" t="s">
        <v>203</v>
      </c>
      <c r="C6" s="446"/>
      <c r="D6" s="446"/>
      <c r="E6" s="446"/>
      <c r="F6" s="446"/>
      <c r="G6" s="446"/>
      <c r="H6" s="446"/>
      <c r="I6" s="446"/>
      <c r="J6" s="446"/>
      <c r="K6" s="447" t="s">
        <v>80</v>
      </c>
    </row>
    <row r="7" spans="1:11" ht="16.5" customHeight="1" x14ac:dyDescent="0.2">
      <c r="A7" s="445"/>
      <c r="B7" s="446" t="s">
        <v>204</v>
      </c>
      <c r="C7" s="446"/>
      <c r="D7" s="446"/>
      <c r="E7" s="446" t="s">
        <v>205</v>
      </c>
      <c r="F7" s="446"/>
      <c r="G7" s="446"/>
      <c r="H7" s="448" t="s">
        <v>206</v>
      </c>
      <c r="I7" s="448"/>
      <c r="J7" s="448"/>
      <c r="K7" s="447"/>
    </row>
    <row r="8" spans="1:11" ht="24" x14ac:dyDescent="0.2">
      <c r="A8" s="445"/>
      <c r="B8" s="357" t="s">
        <v>625</v>
      </c>
      <c r="C8" s="357" t="s">
        <v>626</v>
      </c>
      <c r="D8" s="357" t="s">
        <v>209</v>
      </c>
      <c r="E8" s="357" t="s">
        <v>625</v>
      </c>
      <c r="F8" s="357" t="s">
        <v>626</v>
      </c>
      <c r="G8" s="357" t="s">
        <v>209</v>
      </c>
      <c r="H8" s="357" t="s">
        <v>625</v>
      </c>
      <c r="I8" s="357" t="s">
        <v>626</v>
      </c>
      <c r="J8" s="357" t="s">
        <v>209</v>
      </c>
      <c r="K8" s="447"/>
    </row>
    <row r="9" spans="1:11" ht="17.25" customHeight="1" thickBot="1" x14ac:dyDescent="0.25">
      <c r="A9" s="79" t="s">
        <v>81</v>
      </c>
      <c r="B9" s="364">
        <v>493</v>
      </c>
      <c r="C9" s="364">
        <v>322</v>
      </c>
      <c r="D9" s="206">
        <f>SUM(B9:C9)</f>
        <v>815</v>
      </c>
      <c r="E9" s="364">
        <v>1255</v>
      </c>
      <c r="F9" s="364">
        <v>885</v>
      </c>
      <c r="G9" s="206">
        <f>SUM(E9:F9)</f>
        <v>2140</v>
      </c>
      <c r="H9" s="215">
        <f t="shared" ref="H9:I15" si="0">B9+E9</f>
        <v>1748</v>
      </c>
      <c r="I9" s="215">
        <f t="shared" si="0"/>
        <v>1207</v>
      </c>
      <c r="J9" s="206">
        <f>SUM(H9:I9)</f>
        <v>2955</v>
      </c>
      <c r="K9" s="115" t="s">
        <v>82</v>
      </c>
    </row>
    <row r="10" spans="1:11" ht="17.25" customHeight="1" thickBot="1" x14ac:dyDescent="0.25">
      <c r="A10" s="80" t="s">
        <v>83</v>
      </c>
      <c r="B10" s="359">
        <v>474</v>
      </c>
      <c r="C10" s="359">
        <v>352</v>
      </c>
      <c r="D10" s="208">
        <f>SUM(B10:C10)</f>
        <v>826</v>
      </c>
      <c r="E10" s="359">
        <v>881</v>
      </c>
      <c r="F10" s="359">
        <v>654</v>
      </c>
      <c r="G10" s="208">
        <f>SUM(E10:F10)</f>
        <v>1535</v>
      </c>
      <c r="H10" s="216">
        <f t="shared" si="0"/>
        <v>1355</v>
      </c>
      <c r="I10" s="216">
        <f t="shared" si="0"/>
        <v>1006</v>
      </c>
      <c r="J10" s="208">
        <f>SUM(H10:I10)</f>
        <v>2361</v>
      </c>
      <c r="K10" s="116" t="s">
        <v>83</v>
      </c>
    </row>
    <row r="11" spans="1:11" ht="17.25" customHeight="1" thickBot="1" x14ac:dyDescent="0.25">
      <c r="A11" s="81" t="s">
        <v>84</v>
      </c>
      <c r="B11" s="366">
        <v>407</v>
      </c>
      <c r="C11" s="366">
        <v>315</v>
      </c>
      <c r="D11" s="209">
        <f>SUM(B11:C11)</f>
        <v>722</v>
      </c>
      <c r="E11" s="366">
        <v>605</v>
      </c>
      <c r="F11" s="366">
        <v>393</v>
      </c>
      <c r="G11" s="209">
        <f>SUM(E11:F11)</f>
        <v>998</v>
      </c>
      <c r="H11" s="217">
        <f t="shared" si="0"/>
        <v>1012</v>
      </c>
      <c r="I11" s="217">
        <f t="shared" si="0"/>
        <v>708</v>
      </c>
      <c r="J11" s="209">
        <f>SUM(H11:I11)</f>
        <v>1720</v>
      </c>
      <c r="K11" s="117" t="s">
        <v>84</v>
      </c>
    </row>
    <row r="12" spans="1:11" ht="17.25" customHeight="1" thickBot="1" x14ac:dyDescent="0.25">
      <c r="A12" s="80" t="s">
        <v>85</v>
      </c>
      <c r="B12" s="359">
        <v>296</v>
      </c>
      <c r="C12" s="359">
        <v>233</v>
      </c>
      <c r="D12" s="208">
        <f t="shared" ref="D12:D24" si="1">SUM(B12:C12)</f>
        <v>529</v>
      </c>
      <c r="E12" s="359">
        <v>336</v>
      </c>
      <c r="F12" s="359">
        <v>324</v>
      </c>
      <c r="G12" s="208">
        <f t="shared" ref="G12:G24" si="2">SUM(E12:F12)</f>
        <v>660</v>
      </c>
      <c r="H12" s="216">
        <f t="shared" si="0"/>
        <v>632</v>
      </c>
      <c r="I12" s="216">
        <f t="shared" si="0"/>
        <v>557</v>
      </c>
      <c r="J12" s="208">
        <f t="shared" ref="J12:J24" si="3">SUM(H12:I12)</f>
        <v>1189</v>
      </c>
      <c r="K12" s="116" t="s">
        <v>85</v>
      </c>
    </row>
    <row r="13" spans="1:11" ht="17.25" customHeight="1" thickBot="1" x14ac:dyDescent="0.25">
      <c r="A13" s="81" t="s">
        <v>86</v>
      </c>
      <c r="B13" s="366">
        <v>216</v>
      </c>
      <c r="C13" s="366">
        <v>184</v>
      </c>
      <c r="D13" s="209">
        <f t="shared" si="1"/>
        <v>400</v>
      </c>
      <c r="E13" s="366">
        <v>215</v>
      </c>
      <c r="F13" s="366">
        <v>317</v>
      </c>
      <c r="G13" s="209">
        <f t="shared" si="2"/>
        <v>532</v>
      </c>
      <c r="H13" s="217">
        <f t="shared" si="0"/>
        <v>431</v>
      </c>
      <c r="I13" s="217">
        <f t="shared" si="0"/>
        <v>501</v>
      </c>
      <c r="J13" s="209">
        <f t="shared" si="3"/>
        <v>932</v>
      </c>
      <c r="K13" s="117" t="s">
        <v>86</v>
      </c>
    </row>
    <row r="14" spans="1:11" ht="17.25" customHeight="1" thickBot="1" x14ac:dyDescent="0.25">
      <c r="A14" s="80" t="s">
        <v>87</v>
      </c>
      <c r="B14" s="359">
        <v>207</v>
      </c>
      <c r="C14" s="359">
        <v>140</v>
      </c>
      <c r="D14" s="208">
        <f t="shared" si="1"/>
        <v>347</v>
      </c>
      <c r="E14" s="359">
        <v>243</v>
      </c>
      <c r="F14" s="359">
        <v>478</v>
      </c>
      <c r="G14" s="208">
        <f t="shared" si="2"/>
        <v>721</v>
      </c>
      <c r="H14" s="216">
        <f t="shared" si="0"/>
        <v>450</v>
      </c>
      <c r="I14" s="216">
        <f t="shared" si="0"/>
        <v>618</v>
      </c>
      <c r="J14" s="208">
        <f t="shared" si="3"/>
        <v>1068</v>
      </c>
      <c r="K14" s="116" t="s">
        <v>87</v>
      </c>
    </row>
    <row r="15" spans="1:11" ht="17.25" customHeight="1" thickBot="1" x14ac:dyDescent="0.25">
      <c r="A15" s="81" t="s">
        <v>88</v>
      </c>
      <c r="B15" s="366">
        <v>158</v>
      </c>
      <c r="C15" s="366">
        <v>140</v>
      </c>
      <c r="D15" s="209">
        <f t="shared" si="1"/>
        <v>298</v>
      </c>
      <c r="E15" s="366">
        <v>243</v>
      </c>
      <c r="F15" s="366">
        <v>445</v>
      </c>
      <c r="G15" s="209">
        <f t="shared" si="2"/>
        <v>688</v>
      </c>
      <c r="H15" s="217">
        <f t="shared" si="0"/>
        <v>401</v>
      </c>
      <c r="I15" s="217">
        <f t="shared" si="0"/>
        <v>585</v>
      </c>
      <c r="J15" s="209">
        <f t="shared" si="3"/>
        <v>986</v>
      </c>
      <c r="K15" s="117" t="s">
        <v>88</v>
      </c>
    </row>
    <row r="16" spans="1:11" ht="17.25" customHeight="1" thickBot="1" x14ac:dyDescent="0.25">
      <c r="A16" s="80" t="s">
        <v>89</v>
      </c>
      <c r="B16" s="359">
        <v>174</v>
      </c>
      <c r="C16" s="359">
        <v>131</v>
      </c>
      <c r="D16" s="208">
        <f t="shared" si="1"/>
        <v>305</v>
      </c>
      <c r="E16" s="359">
        <v>235</v>
      </c>
      <c r="F16" s="359">
        <v>331</v>
      </c>
      <c r="G16" s="208">
        <f t="shared" si="2"/>
        <v>566</v>
      </c>
      <c r="H16" s="216">
        <f>B16+E16</f>
        <v>409</v>
      </c>
      <c r="I16" s="216">
        <f>C16+F16</f>
        <v>462</v>
      </c>
      <c r="J16" s="208">
        <f t="shared" si="3"/>
        <v>871</v>
      </c>
      <c r="K16" s="116" t="s">
        <v>89</v>
      </c>
    </row>
    <row r="17" spans="1:11" ht="17.25" customHeight="1" thickBot="1" x14ac:dyDescent="0.25">
      <c r="A17" s="81" t="s">
        <v>90</v>
      </c>
      <c r="B17" s="366">
        <v>181</v>
      </c>
      <c r="C17" s="366">
        <v>155</v>
      </c>
      <c r="D17" s="209">
        <f t="shared" si="1"/>
        <v>336</v>
      </c>
      <c r="E17" s="366">
        <v>200</v>
      </c>
      <c r="F17" s="366">
        <v>255</v>
      </c>
      <c r="G17" s="209">
        <f t="shared" si="2"/>
        <v>455</v>
      </c>
      <c r="H17" s="217">
        <f t="shared" ref="H17:I24" si="4">B17+E17</f>
        <v>381</v>
      </c>
      <c r="I17" s="217">
        <f t="shared" si="4"/>
        <v>410</v>
      </c>
      <c r="J17" s="209">
        <f t="shared" si="3"/>
        <v>791</v>
      </c>
      <c r="K17" s="117" t="s">
        <v>90</v>
      </c>
    </row>
    <row r="18" spans="1:11" ht="17.25" customHeight="1" thickBot="1" x14ac:dyDescent="0.25">
      <c r="A18" s="80" t="s">
        <v>91</v>
      </c>
      <c r="B18" s="359">
        <v>145</v>
      </c>
      <c r="C18" s="359">
        <v>161</v>
      </c>
      <c r="D18" s="208">
        <f t="shared" si="1"/>
        <v>306</v>
      </c>
      <c r="E18" s="359">
        <v>169</v>
      </c>
      <c r="F18" s="359">
        <v>206</v>
      </c>
      <c r="G18" s="208">
        <f t="shared" si="2"/>
        <v>375</v>
      </c>
      <c r="H18" s="216">
        <f t="shared" si="4"/>
        <v>314</v>
      </c>
      <c r="I18" s="216">
        <f t="shared" si="4"/>
        <v>367</v>
      </c>
      <c r="J18" s="208">
        <f t="shared" si="3"/>
        <v>681</v>
      </c>
      <c r="K18" s="116" t="s">
        <v>91</v>
      </c>
    </row>
    <row r="19" spans="1:11" ht="17.25" customHeight="1" thickBot="1" x14ac:dyDescent="0.25">
      <c r="A19" s="81" t="s">
        <v>92</v>
      </c>
      <c r="B19" s="366">
        <v>146</v>
      </c>
      <c r="C19" s="366">
        <v>207</v>
      </c>
      <c r="D19" s="209">
        <f t="shared" si="1"/>
        <v>353</v>
      </c>
      <c r="E19" s="366">
        <v>151</v>
      </c>
      <c r="F19" s="366">
        <v>177</v>
      </c>
      <c r="G19" s="209">
        <f t="shared" si="2"/>
        <v>328</v>
      </c>
      <c r="H19" s="217">
        <f t="shared" si="4"/>
        <v>297</v>
      </c>
      <c r="I19" s="217">
        <f t="shared" si="4"/>
        <v>384</v>
      </c>
      <c r="J19" s="209">
        <f t="shared" si="3"/>
        <v>681</v>
      </c>
      <c r="K19" s="117" t="s">
        <v>92</v>
      </c>
    </row>
    <row r="20" spans="1:11" ht="17.25" customHeight="1" thickBot="1" x14ac:dyDescent="0.25">
      <c r="A20" s="80" t="s">
        <v>93</v>
      </c>
      <c r="B20" s="359">
        <v>181</v>
      </c>
      <c r="C20" s="359">
        <v>296</v>
      </c>
      <c r="D20" s="208">
        <f t="shared" si="1"/>
        <v>477</v>
      </c>
      <c r="E20" s="359">
        <v>167</v>
      </c>
      <c r="F20" s="359">
        <v>197</v>
      </c>
      <c r="G20" s="208">
        <f t="shared" si="2"/>
        <v>364</v>
      </c>
      <c r="H20" s="216">
        <f t="shared" si="4"/>
        <v>348</v>
      </c>
      <c r="I20" s="216">
        <f t="shared" si="4"/>
        <v>493</v>
      </c>
      <c r="J20" s="208">
        <f t="shared" si="3"/>
        <v>841</v>
      </c>
      <c r="K20" s="116" t="s">
        <v>93</v>
      </c>
    </row>
    <row r="21" spans="1:11" ht="17.25" customHeight="1" thickBot="1" x14ac:dyDescent="0.25">
      <c r="A21" s="81" t="s">
        <v>94</v>
      </c>
      <c r="B21" s="366">
        <v>158</v>
      </c>
      <c r="C21" s="366">
        <v>267</v>
      </c>
      <c r="D21" s="209">
        <f t="shared" si="1"/>
        <v>425</v>
      </c>
      <c r="E21" s="366">
        <v>185</v>
      </c>
      <c r="F21" s="366">
        <v>193</v>
      </c>
      <c r="G21" s="209">
        <f t="shared" si="2"/>
        <v>378</v>
      </c>
      <c r="H21" s="217">
        <f t="shared" si="4"/>
        <v>343</v>
      </c>
      <c r="I21" s="217">
        <f t="shared" si="4"/>
        <v>460</v>
      </c>
      <c r="J21" s="209">
        <f t="shared" si="3"/>
        <v>803</v>
      </c>
      <c r="K21" s="117" t="s">
        <v>94</v>
      </c>
    </row>
    <row r="22" spans="1:11" ht="17.25" customHeight="1" thickBot="1" x14ac:dyDescent="0.25">
      <c r="A22" s="80" t="s">
        <v>95</v>
      </c>
      <c r="B22" s="359">
        <v>182</v>
      </c>
      <c r="C22" s="359">
        <v>246</v>
      </c>
      <c r="D22" s="208">
        <f t="shared" si="1"/>
        <v>428</v>
      </c>
      <c r="E22" s="359">
        <v>230</v>
      </c>
      <c r="F22" s="359">
        <v>213</v>
      </c>
      <c r="G22" s="208">
        <f t="shared" si="2"/>
        <v>443</v>
      </c>
      <c r="H22" s="216">
        <f t="shared" si="4"/>
        <v>412</v>
      </c>
      <c r="I22" s="216">
        <f t="shared" si="4"/>
        <v>459</v>
      </c>
      <c r="J22" s="208">
        <f t="shared" si="3"/>
        <v>871</v>
      </c>
      <c r="K22" s="116" t="s">
        <v>95</v>
      </c>
    </row>
    <row r="23" spans="1:11" ht="17.25" customHeight="1" thickBot="1" x14ac:dyDescent="0.25">
      <c r="A23" s="81" t="s">
        <v>96</v>
      </c>
      <c r="B23" s="366">
        <v>163</v>
      </c>
      <c r="C23" s="366">
        <v>236</v>
      </c>
      <c r="D23" s="209">
        <f t="shared" si="1"/>
        <v>399</v>
      </c>
      <c r="E23" s="366">
        <v>134</v>
      </c>
      <c r="F23" s="366">
        <v>133</v>
      </c>
      <c r="G23" s="209">
        <f t="shared" si="2"/>
        <v>267</v>
      </c>
      <c r="H23" s="217">
        <f t="shared" si="4"/>
        <v>297</v>
      </c>
      <c r="I23" s="217">
        <f t="shared" si="4"/>
        <v>369</v>
      </c>
      <c r="J23" s="209">
        <f t="shared" si="3"/>
        <v>666</v>
      </c>
      <c r="K23" s="117" t="s">
        <v>96</v>
      </c>
    </row>
    <row r="24" spans="1:11" ht="17.25" customHeight="1" x14ac:dyDescent="0.2">
      <c r="A24" s="129" t="s">
        <v>97</v>
      </c>
      <c r="B24" s="365">
        <v>304</v>
      </c>
      <c r="C24" s="365">
        <v>292</v>
      </c>
      <c r="D24" s="227">
        <f t="shared" si="1"/>
        <v>596</v>
      </c>
      <c r="E24" s="365">
        <v>186</v>
      </c>
      <c r="F24" s="365">
        <v>162</v>
      </c>
      <c r="G24" s="227">
        <f t="shared" si="2"/>
        <v>348</v>
      </c>
      <c r="H24" s="226">
        <f t="shared" si="4"/>
        <v>490</v>
      </c>
      <c r="I24" s="226">
        <f t="shared" si="4"/>
        <v>454</v>
      </c>
      <c r="J24" s="227">
        <f t="shared" si="3"/>
        <v>944</v>
      </c>
      <c r="K24" s="120" t="s">
        <v>98</v>
      </c>
    </row>
    <row r="25" spans="1:11" ht="27" customHeight="1" x14ac:dyDescent="0.2">
      <c r="A25" s="360" t="s">
        <v>33</v>
      </c>
      <c r="B25" s="361">
        <f t="shared" ref="B25:J25" si="5">SUM(B9:B24)</f>
        <v>3885</v>
      </c>
      <c r="C25" s="361">
        <f t="shared" si="5"/>
        <v>3677</v>
      </c>
      <c r="D25" s="361">
        <f t="shared" si="5"/>
        <v>7562</v>
      </c>
      <c r="E25" s="361">
        <f t="shared" si="5"/>
        <v>5435</v>
      </c>
      <c r="F25" s="361">
        <f t="shared" si="5"/>
        <v>5363</v>
      </c>
      <c r="G25" s="361">
        <f t="shared" si="5"/>
        <v>10798</v>
      </c>
      <c r="H25" s="361">
        <f t="shared" si="5"/>
        <v>9320</v>
      </c>
      <c r="I25" s="361">
        <f t="shared" si="5"/>
        <v>9040</v>
      </c>
      <c r="J25" s="361">
        <f t="shared" si="5"/>
        <v>18360</v>
      </c>
      <c r="K25" s="362" t="s">
        <v>34</v>
      </c>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9"/>
  <sheetViews>
    <sheetView rightToLeft="1" view="pageBreakPreview" zoomScaleNormal="100" zoomScaleSheetLayoutView="100" workbookViewId="0">
      <selection activeCell="C21" sqref="C21"/>
    </sheetView>
  </sheetViews>
  <sheetFormatPr defaultColWidth="9.140625" defaultRowHeight="12.75" x14ac:dyDescent="0.2"/>
  <cols>
    <col min="1" max="1" width="23" style="5" customWidth="1"/>
    <col min="2" max="10" width="8.7109375" style="5" customWidth="1"/>
    <col min="11" max="11" width="28" style="5" customWidth="1"/>
    <col min="12" max="16384" width="9.140625" style="5"/>
  </cols>
  <sheetData>
    <row r="1" spans="1:11" ht="18" x14ac:dyDescent="0.2">
      <c r="A1" s="441" t="s">
        <v>285</v>
      </c>
      <c r="B1" s="441"/>
      <c r="C1" s="441"/>
      <c r="D1" s="441"/>
      <c r="E1" s="441"/>
      <c r="F1" s="441"/>
      <c r="G1" s="441"/>
      <c r="H1" s="441"/>
      <c r="I1" s="441"/>
      <c r="J1" s="441"/>
      <c r="K1" s="441"/>
    </row>
    <row r="2" spans="1:11" ht="18" x14ac:dyDescent="0.2">
      <c r="A2" s="444" t="s">
        <v>603</v>
      </c>
      <c r="B2" s="444"/>
      <c r="C2" s="444"/>
      <c r="D2" s="444"/>
      <c r="E2" s="444"/>
      <c r="F2" s="444"/>
      <c r="G2" s="444"/>
      <c r="H2" s="444"/>
      <c r="I2" s="444"/>
      <c r="J2" s="444"/>
      <c r="K2" s="444"/>
    </row>
    <row r="3" spans="1:11" ht="17.25" customHeight="1" x14ac:dyDescent="0.2">
      <c r="A3" s="442" t="s">
        <v>307</v>
      </c>
      <c r="B3" s="442"/>
      <c r="C3" s="442"/>
      <c r="D3" s="442"/>
      <c r="E3" s="442"/>
      <c r="F3" s="442"/>
      <c r="G3" s="442"/>
      <c r="H3" s="442"/>
      <c r="I3" s="442"/>
      <c r="J3" s="442"/>
      <c r="K3" s="442"/>
    </row>
    <row r="4" spans="1:11" ht="15.75" x14ac:dyDescent="0.2">
      <c r="A4" s="443" t="s">
        <v>602</v>
      </c>
      <c r="B4" s="443"/>
      <c r="C4" s="443"/>
      <c r="D4" s="443"/>
      <c r="E4" s="443"/>
      <c r="F4" s="443"/>
      <c r="G4" s="443"/>
      <c r="H4" s="443"/>
      <c r="I4" s="443"/>
      <c r="J4" s="443"/>
      <c r="K4" s="443"/>
    </row>
    <row r="5" spans="1:11" ht="15.75" x14ac:dyDescent="0.2">
      <c r="A5" s="166" t="s">
        <v>343</v>
      </c>
      <c r="B5" s="167"/>
      <c r="C5" s="167"/>
      <c r="D5" s="167"/>
      <c r="E5" s="167"/>
      <c r="F5" s="167"/>
      <c r="G5" s="167"/>
      <c r="H5" s="167"/>
      <c r="I5" s="167"/>
      <c r="J5" s="167"/>
      <c r="K5" s="168" t="s">
        <v>344</v>
      </c>
    </row>
    <row r="6" spans="1:11" ht="15.75" x14ac:dyDescent="0.2">
      <c r="A6" s="445" t="s">
        <v>18</v>
      </c>
      <c r="B6" s="446" t="s">
        <v>203</v>
      </c>
      <c r="C6" s="446"/>
      <c r="D6" s="446"/>
      <c r="E6" s="446"/>
      <c r="F6" s="446"/>
      <c r="G6" s="446"/>
      <c r="H6" s="446"/>
      <c r="I6" s="446"/>
      <c r="J6" s="446"/>
      <c r="K6" s="447" t="s">
        <v>550</v>
      </c>
    </row>
    <row r="7" spans="1:11" ht="16.5" customHeight="1" x14ac:dyDescent="0.2">
      <c r="A7" s="445"/>
      <c r="B7" s="446" t="s">
        <v>204</v>
      </c>
      <c r="C7" s="446"/>
      <c r="D7" s="446"/>
      <c r="E7" s="446" t="s">
        <v>205</v>
      </c>
      <c r="F7" s="446"/>
      <c r="G7" s="446"/>
      <c r="H7" s="448" t="s">
        <v>206</v>
      </c>
      <c r="I7" s="448"/>
      <c r="J7" s="448"/>
      <c r="K7" s="447"/>
    </row>
    <row r="8" spans="1:11" ht="24" x14ac:dyDescent="0.2">
      <c r="A8" s="445"/>
      <c r="B8" s="42" t="s">
        <v>625</v>
      </c>
      <c r="C8" s="42" t="s">
        <v>626</v>
      </c>
      <c r="D8" s="42" t="s">
        <v>209</v>
      </c>
      <c r="E8" s="42" t="s">
        <v>625</v>
      </c>
      <c r="F8" s="42" t="s">
        <v>626</v>
      </c>
      <c r="G8" s="42" t="s">
        <v>209</v>
      </c>
      <c r="H8" s="42" t="s">
        <v>625</v>
      </c>
      <c r="I8" s="42" t="s">
        <v>626</v>
      </c>
      <c r="J8" s="42" t="s">
        <v>209</v>
      </c>
      <c r="K8" s="447"/>
    </row>
    <row r="9" spans="1:11" ht="27.75" customHeight="1" thickBot="1" x14ac:dyDescent="0.25">
      <c r="A9" s="79" t="s">
        <v>614</v>
      </c>
      <c r="B9" s="215">
        <v>642</v>
      </c>
      <c r="C9" s="215">
        <v>693</v>
      </c>
      <c r="D9" s="206">
        <f t="shared" ref="D9:D16" si="0">SUM(B9:C9)</f>
        <v>1335</v>
      </c>
      <c r="E9" s="215">
        <v>986</v>
      </c>
      <c r="F9" s="215">
        <v>1048</v>
      </c>
      <c r="G9" s="206">
        <f>SUM(E9:F9)</f>
        <v>2034</v>
      </c>
      <c r="H9" s="215">
        <f>B9+E9</f>
        <v>1628</v>
      </c>
      <c r="I9" s="215">
        <f>C9+F9</f>
        <v>1741</v>
      </c>
      <c r="J9" s="206">
        <f t="shared" ref="J9:J16" si="1">SUM(H9:I9)</f>
        <v>3369</v>
      </c>
      <c r="K9" s="254" t="s">
        <v>613</v>
      </c>
    </row>
    <row r="10" spans="1:11" ht="27.75" customHeight="1" thickBot="1" x14ac:dyDescent="0.25">
      <c r="A10" s="80" t="s">
        <v>11</v>
      </c>
      <c r="B10" s="216">
        <v>913</v>
      </c>
      <c r="C10" s="216">
        <v>1059</v>
      </c>
      <c r="D10" s="208">
        <f t="shared" si="0"/>
        <v>1972</v>
      </c>
      <c r="E10" s="216">
        <v>1364</v>
      </c>
      <c r="F10" s="216">
        <v>1304</v>
      </c>
      <c r="G10" s="208">
        <f>SUM(E10:F10)</f>
        <v>2668</v>
      </c>
      <c r="H10" s="216">
        <f t="shared" ref="H10:I16" si="2">B10+E10</f>
        <v>2277</v>
      </c>
      <c r="I10" s="216">
        <f t="shared" si="2"/>
        <v>2363</v>
      </c>
      <c r="J10" s="208">
        <f t="shared" si="1"/>
        <v>4640</v>
      </c>
      <c r="K10" s="255" t="s">
        <v>12</v>
      </c>
    </row>
    <row r="11" spans="1:11" ht="27.75" customHeight="1" thickBot="1" x14ac:dyDescent="0.25">
      <c r="A11" s="81" t="s">
        <v>615</v>
      </c>
      <c r="B11" s="217">
        <v>1338</v>
      </c>
      <c r="C11" s="217">
        <v>1348</v>
      </c>
      <c r="D11" s="209">
        <f t="shared" si="0"/>
        <v>2686</v>
      </c>
      <c r="E11" s="217">
        <v>1526</v>
      </c>
      <c r="F11" s="217">
        <v>1417</v>
      </c>
      <c r="G11" s="209">
        <f t="shared" ref="G11:G16" si="3">SUM(E11:F11)</f>
        <v>2943</v>
      </c>
      <c r="H11" s="217">
        <f t="shared" si="2"/>
        <v>2864</v>
      </c>
      <c r="I11" s="217">
        <f t="shared" si="2"/>
        <v>2765</v>
      </c>
      <c r="J11" s="209">
        <f t="shared" si="1"/>
        <v>5629</v>
      </c>
      <c r="K11" s="256" t="s">
        <v>561</v>
      </c>
    </row>
    <row r="12" spans="1:11" ht="27.75" customHeight="1" thickBot="1" x14ac:dyDescent="0.25">
      <c r="A12" s="80" t="s">
        <v>3</v>
      </c>
      <c r="B12" s="216">
        <v>961</v>
      </c>
      <c r="C12" s="216">
        <v>1305</v>
      </c>
      <c r="D12" s="208">
        <f t="shared" si="0"/>
        <v>2266</v>
      </c>
      <c r="E12" s="216">
        <v>1072</v>
      </c>
      <c r="F12" s="216">
        <v>1315</v>
      </c>
      <c r="G12" s="208">
        <f t="shared" si="3"/>
        <v>2387</v>
      </c>
      <c r="H12" s="216">
        <f t="shared" si="2"/>
        <v>2033</v>
      </c>
      <c r="I12" s="216">
        <f t="shared" si="2"/>
        <v>2620</v>
      </c>
      <c r="J12" s="208">
        <f t="shared" si="1"/>
        <v>4653</v>
      </c>
      <c r="K12" s="255" t="s">
        <v>616</v>
      </c>
    </row>
    <row r="13" spans="1:11" ht="27.75" customHeight="1" thickBot="1" x14ac:dyDescent="0.25">
      <c r="A13" s="81" t="s">
        <v>618</v>
      </c>
      <c r="B13" s="217">
        <v>575</v>
      </c>
      <c r="C13" s="217">
        <v>702</v>
      </c>
      <c r="D13" s="209">
        <f t="shared" si="0"/>
        <v>1277</v>
      </c>
      <c r="E13" s="217">
        <v>900</v>
      </c>
      <c r="F13" s="217">
        <v>1000</v>
      </c>
      <c r="G13" s="209">
        <f t="shared" si="3"/>
        <v>1900</v>
      </c>
      <c r="H13" s="217">
        <f t="shared" si="2"/>
        <v>1475</v>
      </c>
      <c r="I13" s="217">
        <f t="shared" si="2"/>
        <v>1702</v>
      </c>
      <c r="J13" s="209">
        <f t="shared" si="1"/>
        <v>3177</v>
      </c>
      <c r="K13" s="256" t="s">
        <v>617</v>
      </c>
    </row>
    <row r="14" spans="1:11" ht="27.75" customHeight="1" thickBot="1" x14ac:dyDescent="0.25">
      <c r="A14" s="80" t="s">
        <v>13</v>
      </c>
      <c r="B14" s="216">
        <v>620</v>
      </c>
      <c r="C14" s="216">
        <v>512</v>
      </c>
      <c r="D14" s="208">
        <f t="shared" si="0"/>
        <v>1132</v>
      </c>
      <c r="E14" s="216">
        <v>1252</v>
      </c>
      <c r="F14" s="216">
        <v>939</v>
      </c>
      <c r="G14" s="208">
        <f t="shared" si="3"/>
        <v>2191</v>
      </c>
      <c r="H14" s="216">
        <f t="shared" si="2"/>
        <v>1872</v>
      </c>
      <c r="I14" s="216">
        <f t="shared" si="2"/>
        <v>1451</v>
      </c>
      <c r="J14" s="208">
        <f t="shared" si="1"/>
        <v>3323</v>
      </c>
      <c r="K14" s="255" t="s">
        <v>619</v>
      </c>
    </row>
    <row r="15" spans="1:11" ht="27.75" customHeight="1" thickBot="1" x14ac:dyDescent="0.25">
      <c r="A15" s="81" t="s">
        <v>621</v>
      </c>
      <c r="B15" s="217">
        <v>1466</v>
      </c>
      <c r="C15" s="217">
        <v>1537</v>
      </c>
      <c r="D15" s="209">
        <f t="shared" si="0"/>
        <v>3003</v>
      </c>
      <c r="E15" s="217">
        <v>1719</v>
      </c>
      <c r="F15" s="217">
        <v>1871</v>
      </c>
      <c r="G15" s="209">
        <f t="shared" si="3"/>
        <v>3590</v>
      </c>
      <c r="H15" s="217">
        <f t="shared" si="2"/>
        <v>3185</v>
      </c>
      <c r="I15" s="217">
        <f t="shared" si="2"/>
        <v>3408</v>
      </c>
      <c r="J15" s="209">
        <f t="shared" si="1"/>
        <v>6593</v>
      </c>
      <c r="K15" s="256" t="s">
        <v>620</v>
      </c>
    </row>
    <row r="16" spans="1:11" ht="27.75" customHeight="1" x14ac:dyDescent="0.2">
      <c r="A16" s="129" t="s">
        <v>340</v>
      </c>
      <c r="B16" s="226">
        <v>701</v>
      </c>
      <c r="C16" s="226">
        <v>392</v>
      </c>
      <c r="D16" s="227">
        <f t="shared" si="0"/>
        <v>1093</v>
      </c>
      <c r="E16" s="226">
        <v>831</v>
      </c>
      <c r="F16" s="226">
        <v>440</v>
      </c>
      <c r="G16" s="227">
        <f t="shared" si="3"/>
        <v>1271</v>
      </c>
      <c r="H16" s="226">
        <f t="shared" si="2"/>
        <v>1532</v>
      </c>
      <c r="I16" s="226">
        <f t="shared" si="2"/>
        <v>832</v>
      </c>
      <c r="J16" s="227">
        <f t="shared" si="1"/>
        <v>2364</v>
      </c>
      <c r="K16" s="257" t="s">
        <v>15</v>
      </c>
    </row>
    <row r="17" spans="1:11" ht="22.5" customHeight="1" x14ac:dyDescent="0.2">
      <c r="A17" s="253" t="s">
        <v>16</v>
      </c>
      <c r="B17" s="57">
        <f>SUM(B9:B16)</f>
        <v>7216</v>
      </c>
      <c r="C17" s="57">
        <f t="shared" ref="C17:J17" si="4">SUM(C9:C16)</f>
        <v>7548</v>
      </c>
      <c r="D17" s="57">
        <f t="shared" si="4"/>
        <v>14764</v>
      </c>
      <c r="E17" s="57">
        <f t="shared" si="4"/>
        <v>9650</v>
      </c>
      <c r="F17" s="57">
        <f t="shared" si="4"/>
        <v>9334</v>
      </c>
      <c r="G17" s="57">
        <f t="shared" si="4"/>
        <v>18984</v>
      </c>
      <c r="H17" s="57">
        <f t="shared" si="4"/>
        <v>16866</v>
      </c>
      <c r="I17" s="57">
        <f t="shared" si="4"/>
        <v>16882</v>
      </c>
      <c r="J17" s="57">
        <f t="shared" si="4"/>
        <v>33748</v>
      </c>
      <c r="K17" s="52" t="s">
        <v>552</v>
      </c>
    </row>
    <row r="18" spans="1:11" ht="22.5" customHeight="1" x14ac:dyDescent="0.2">
      <c r="A18" s="137" t="s">
        <v>17</v>
      </c>
      <c r="B18" s="57">
        <v>3885</v>
      </c>
      <c r="C18" s="57">
        <v>3677</v>
      </c>
      <c r="D18" s="57">
        <f>SUM(B18:C18)</f>
        <v>7562</v>
      </c>
      <c r="E18" s="57">
        <v>5435</v>
      </c>
      <c r="F18" s="57">
        <v>5363</v>
      </c>
      <c r="G18" s="57">
        <f>SUM(E18:F18)</f>
        <v>10798</v>
      </c>
      <c r="H18" s="57">
        <f>B18+E18</f>
        <v>9320</v>
      </c>
      <c r="I18" s="57">
        <f>C18+F18</f>
        <v>9040</v>
      </c>
      <c r="J18" s="57">
        <f>SUM(H18:I18)</f>
        <v>18360</v>
      </c>
      <c r="K18" s="52" t="s">
        <v>551</v>
      </c>
    </row>
    <row r="19" spans="1:11" x14ac:dyDescent="0.2">
      <c r="D19" s="6"/>
      <c r="G19" s="6"/>
      <c r="J19" s="6"/>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43"/>
  <sheetViews>
    <sheetView rightToLeft="1" view="pageBreakPreview" zoomScale="98" zoomScaleNormal="100" zoomScaleSheetLayoutView="98" workbookViewId="0">
      <selection activeCell="Q9" sqref="Q9"/>
    </sheetView>
  </sheetViews>
  <sheetFormatPr defaultColWidth="9.140625" defaultRowHeight="14.25" x14ac:dyDescent="0.2"/>
  <cols>
    <col min="1" max="1" width="17.42578125" style="53" customWidth="1"/>
    <col min="2" max="2" width="13.85546875" style="3" customWidth="1"/>
    <col min="3" max="11" width="8.7109375" style="53" customWidth="1"/>
    <col min="12" max="12" width="18.7109375" style="4" customWidth="1"/>
    <col min="13" max="13" width="18" style="53" customWidth="1"/>
    <col min="14" max="16384" width="9.140625" style="53"/>
  </cols>
  <sheetData>
    <row r="1" spans="1:13" ht="18" x14ac:dyDescent="0.2">
      <c r="A1" s="441" t="s">
        <v>286</v>
      </c>
      <c r="B1" s="441"/>
      <c r="C1" s="441"/>
      <c r="D1" s="441"/>
      <c r="E1" s="441"/>
      <c r="F1" s="441"/>
      <c r="G1" s="441"/>
      <c r="H1" s="441"/>
      <c r="I1" s="441"/>
      <c r="J1" s="441"/>
      <c r="K1" s="441"/>
      <c r="L1" s="441"/>
      <c r="M1" s="441"/>
    </row>
    <row r="2" spans="1:13" s="36" customFormat="1" ht="18" x14ac:dyDescent="0.2">
      <c r="A2" s="444" t="s">
        <v>603</v>
      </c>
      <c r="B2" s="444"/>
      <c r="C2" s="444"/>
      <c r="D2" s="444"/>
      <c r="E2" s="444"/>
      <c r="F2" s="444"/>
      <c r="G2" s="444"/>
      <c r="H2" s="444"/>
      <c r="I2" s="444"/>
      <c r="J2" s="444"/>
      <c r="K2" s="444"/>
      <c r="L2" s="444"/>
      <c r="M2" s="444"/>
    </row>
    <row r="3" spans="1:13" ht="15.75" x14ac:dyDescent="0.2">
      <c r="A3" s="442" t="s">
        <v>308</v>
      </c>
      <c r="B3" s="442"/>
      <c r="C3" s="443"/>
      <c r="D3" s="443"/>
      <c r="E3" s="443"/>
      <c r="F3" s="443"/>
      <c r="G3" s="443"/>
      <c r="H3" s="443"/>
      <c r="I3" s="443"/>
      <c r="J3" s="443"/>
      <c r="K3" s="443"/>
      <c r="L3" s="443"/>
      <c r="M3" s="443"/>
    </row>
    <row r="4" spans="1:13" s="36" customFormat="1" ht="15.75" x14ac:dyDescent="0.2">
      <c r="A4" s="443" t="s">
        <v>602</v>
      </c>
      <c r="B4" s="443"/>
      <c r="C4" s="443"/>
      <c r="D4" s="443"/>
      <c r="E4" s="443"/>
      <c r="F4" s="443"/>
      <c r="G4" s="443"/>
      <c r="H4" s="443"/>
      <c r="I4" s="443"/>
      <c r="J4" s="443"/>
      <c r="K4" s="443"/>
      <c r="L4" s="443"/>
      <c r="M4" s="443"/>
    </row>
    <row r="5" spans="1:13" ht="15.75" x14ac:dyDescent="0.2">
      <c r="A5" s="169" t="s">
        <v>345</v>
      </c>
      <c r="B5" s="94"/>
      <c r="C5" s="95"/>
      <c r="D5" s="95"/>
      <c r="E5" s="95"/>
      <c r="F5" s="95"/>
      <c r="G5" s="95"/>
      <c r="H5" s="95"/>
      <c r="I5" s="95"/>
      <c r="J5" s="95"/>
      <c r="K5" s="95"/>
      <c r="L5" s="170"/>
      <c r="M5" s="96" t="s">
        <v>346</v>
      </c>
    </row>
    <row r="6" spans="1:13" ht="15.75" x14ac:dyDescent="0.2">
      <c r="A6" s="465" t="s">
        <v>18</v>
      </c>
      <c r="B6" s="466" t="s">
        <v>0</v>
      </c>
      <c r="C6" s="467" t="s">
        <v>203</v>
      </c>
      <c r="D6" s="467"/>
      <c r="E6" s="467"/>
      <c r="F6" s="467"/>
      <c r="G6" s="467"/>
      <c r="H6" s="467"/>
      <c r="I6" s="467"/>
      <c r="J6" s="467"/>
      <c r="K6" s="467"/>
      <c r="L6" s="467" t="s">
        <v>1</v>
      </c>
      <c r="M6" s="468" t="s">
        <v>2</v>
      </c>
    </row>
    <row r="7" spans="1:13" ht="15.75" x14ac:dyDescent="0.2">
      <c r="A7" s="465"/>
      <c r="B7" s="466"/>
      <c r="C7" s="467" t="s">
        <v>204</v>
      </c>
      <c r="D7" s="467"/>
      <c r="E7" s="467"/>
      <c r="F7" s="467" t="s">
        <v>205</v>
      </c>
      <c r="G7" s="467"/>
      <c r="H7" s="467"/>
      <c r="I7" s="469" t="s">
        <v>546</v>
      </c>
      <c r="J7" s="469"/>
      <c r="K7" s="469"/>
      <c r="L7" s="467"/>
      <c r="M7" s="468"/>
    </row>
    <row r="8" spans="1:13" ht="24.75" x14ac:dyDescent="0.2">
      <c r="A8" s="465"/>
      <c r="B8" s="466"/>
      <c r="C8" s="54" t="s">
        <v>625</v>
      </c>
      <c r="D8" s="54" t="s">
        <v>626</v>
      </c>
      <c r="E8" s="54" t="s">
        <v>627</v>
      </c>
      <c r="F8" s="54" t="s">
        <v>625</v>
      </c>
      <c r="G8" s="54" t="s">
        <v>626</v>
      </c>
      <c r="H8" s="54" t="s">
        <v>627</v>
      </c>
      <c r="I8" s="54" t="s">
        <v>625</v>
      </c>
      <c r="J8" s="54" t="s">
        <v>626</v>
      </c>
      <c r="K8" s="54" t="s">
        <v>627</v>
      </c>
      <c r="L8" s="467"/>
      <c r="M8" s="468"/>
    </row>
    <row r="9" spans="1:13" ht="18.75" customHeight="1" x14ac:dyDescent="0.2">
      <c r="A9" s="459" t="s">
        <v>614</v>
      </c>
      <c r="B9" s="330" t="s">
        <v>33</v>
      </c>
      <c r="C9" s="228">
        <f>SUM(C10:C12)</f>
        <v>642</v>
      </c>
      <c r="D9" s="228">
        <f t="shared" ref="D9:H9" si="0">SUM(D10:D12)</f>
        <v>693</v>
      </c>
      <c r="E9" s="228">
        <f t="shared" si="0"/>
        <v>1335</v>
      </c>
      <c r="F9" s="228">
        <f t="shared" si="0"/>
        <v>986</v>
      </c>
      <c r="G9" s="228">
        <f t="shared" si="0"/>
        <v>1048</v>
      </c>
      <c r="H9" s="228">
        <f t="shared" si="0"/>
        <v>2034</v>
      </c>
      <c r="I9" s="228">
        <f>C9+F9</f>
        <v>1628</v>
      </c>
      <c r="J9" s="228">
        <f>D9+G9</f>
        <v>1741</v>
      </c>
      <c r="K9" s="228">
        <f>I9+J9</f>
        <v>3369</v>
      </c>
      <c r="L9" s="331" t="s">
        <v>10</v>
      </c>
      <c r="M9" s="457" t="s">
        <v>613</v>
      </c>
    </row>
    <row r="10" spans="1:13" ht="18.75" customHeight="1" thickBot="1" x14ac:dyDescent="0.25">
      <c r="A10" s="460"/>
      <c r="B10" s="130" t="s">
        <v>8</v>
      </c>
      <c r="C10" s="215">
        <v>254</v>
      </c>
      <c r="D10" s="215">
        <v>330</v>
      </c>
      <c r="E10" s="206">
        <f>SUM(C10:D10)</f>
        <v>584</v>
      </c>
      <c r="F10" s="215">
        <v>454</v>
      </c>
      <c r="G10" s="215">
        <v>506</v>
      </c>
      <c r="H10" s="206">
        <f>SUM(F10:G10)</f>
        <v>960</v>
      </c>
      <c r="I10" s="215">
        <f>C10+F10</f>
        <v>708</v>
      </c>
      <c r="J10" s="215">
        <f>D10+G10</f>
        <v>836</v>
      </c>
      <c r="K10" s="206">
        <f>I10+J10</f>
        <v>1544</v>
      </c>
      <c r="L10" s="131" t="s">
        <v>9</v>
      </c>
      <c r="M10" s="458"/>
    </row>
    <row r="11" spans="1:13" ht="18.75" customHeight="1" thickBot="1" x14ac:dyDescent="0.25">
      <c r="A11" s="460"/>
      <c r="B11" s="74" t="s">
        <v>6</v>
      </c>
      <c r="C11" s="217">
        <v>305</v>
      </c>
      <c r="D11" s="217">
        <v>263</v>
      </c>
      <c r="E11" s="209">
        <f>SUM(C11:D11)</f>
        <v>568</v>
      </c>
      <c r="F11" s="217">
        <v>356</v>
      </c>
      <c r="G11" s="217">
        <v>264</v>
      </c>
      <c r="H11" s="209">
        <f>SUM(F11:G11)</f>
        <v>620</v>
      </c>
      <c r="I11" s="217">
        <f t="shared" ref="I11:J40" si="1">C11+F11</f>
        <v>661</v>
      </c>
      <c r="J11" s="217">
        <f t="shared" si="1"/>
        <v>527</v>
      </c>
      <c r="K11" s="209">
        <f t="shared" ref="K11:K40" si="2">I11+J11</f>
        <v>1188</v>
      </c>
      <c r="L11" s="55" t="s">
        <v>7</v>
      </c>
      <c r="M11" s="458"/>
    </row>
    <row r="12" spans="1:13" ht="18.75" customHeight="1" thickBot="1" x14ac:dyDescent="0.25">
      <c r="A12" s="456"/>
      <c r="B12" s="159" t="s">
        <v>4</v>
      </c>
      <c r="C12" s="218">
        <v>83</v>
      </c>
      <c r="D12" s="218">
        <v>100</v>
      </c>
      <c r="E12" s="212">
        <f t="shared" ref="E12:E40" si="3">SUM(C12:D12)</f>
        <v>183</v>
      </c>
      <c r="F12" s="218">
        <v>176</v>
      </c>
      <c r="G12" s="218">
        <v>278</v>
      </c>
      <c r="H12" s="212">
        <f t="shared" ref="H12:H40" si="4">SUM(F12:G12)</f>
        <v>454</v>
      </c>
      <c r="I12" s="218">
        <f t="shared" si="1"/>
        <v>259</v>
      </c>
      <c r="J12" s="218">
        <f t="shared" si="1"/>
        <v>378</v>
      </c>
      <c r="K12" s="212">
        <f t="shared" si="2"/>
        <v>637</v>
      </c>
      <c r="L12" s="162" t="s">
        <v>5</v>
      </c>
      <c r="M12" s="451"/>
    </row>
    <row r="13" spans="1:13" ht="18.75" customHeight="1" thickBot="1" x14ac:dyDescent="0.25">
      <c r="A13" s="453" t="s">
        <v>11</v>
      </c>
      <c r="B13" s="332" t="s">
        <v>33</v>
      </c>
      <c r="C13" s="211">
        <f t="shared" ref="C13:H13" si="5">SUM(C14:C16)</f>
        <v>913</v>
      </c>
      <c r="D13" s="211">
        <f t="shared" si="5"/>
        <v>1059</v>
      </c>
      <c r="E13" s="211">
        <f t="shared" si="5"/>
        <v>1972</v>
      </c>
      <c r="F13" s="211">
        <f t="shared" si="5"/>
        <v>1364</v>
      </c>
      <c r="G13" s="211">
        <f t="shared" si="5"/>
        <v>1304</v>
      </c>
      <c r="H13" s="211">
        <f t="shared" si="5"/>
        <v>2668</v>
      </c>
      <c r="I13" s="211">
        <f>C13+F13</f>
        <v>2277</v>
      </c>
      <c r="J13" s="211">
        <f>D13+G13</f>
        <v>2363</v>
      </c>
      <c r="K13" s="211">
        <f>I13+J13</f>
        <v>4640</v>
      </c>
      <c r="L13" s="333" t="s">
        <v>10</v>
      </c>
      <c r="M13" s="449" t="s">
        <v>12</v>
      </c>
    </row>
    <row r="14" spans="1:13" ht="18.75" customHeight="1" thickBot="1" x14ac:dyDescent="0.25">
      <c r="A14" s="453"/>
      <c r="B14" s="160" t="s">
        <v>8</v>
      </c>
      <c r="C14" s="229">
        <v>602</v>
      </c>
      <c r="D14" s="229">
        <v>682</v>
      </c>
      <c r="E14" s="207">
        <f t="shared" si="3"/>
        <v>1284</v>
      </c>
      <c r="F14" s="229">
        <v>979</v>
      </c>
      <c r="G14" s="229">
        <v>832</v>
      </c>
      <c r="H14" s="207">
        <f t="shared" si="4"/>
        <v>1811</v>
      </c>
      <c r="I14" s="229">
        <f t="shared" si="1"/>
        <v>1581</v>
      </c>
      <c r="J14" s="229">
        <f t="shared" si="1"/>
        <v>1514</v>
      </c>
      <c r="K14" s="207">
        <f t="shared" si="2"/>
        <v>3095</v>
      </c>
      <c r="L14" s="163" t="s">
        <v>9</v>
      </c>
      <c r="M14" s="449"/>
    </row>
    <row r="15" spans="1:13" ht="18.75" customHeight="1" thickBot="1" x14ac:dyDescent="0.25">
      <c r="A15" s="453"/>
      <c r="B15" s="75" t="s">
        <v>6</v>
      </c>
      <c r="C15" s="216">
        <v>230</v>
      </c>
      <c r="D15" s="216">
        <v>299</v>
      </c>
      <c r="E15" s="208">
        <f t="shared" si="3"/>
        <v>529</v>
      </c>
      <c r="F15" s="216">
        <v>254</v>
      </c>
      <c r="G15" s="216">
        <v>232</v>
      </c>
      <c r="H15" s="208">
        <f t="shared" si="4"/>
        <v>486</v>
      </c>
      <c r="I15" s="216">
        <f t="shared" si="1"/>
        <v>484</v>
      </c>
      <c r="J15" s="216">
        <f t="shared" si="1"/>
        <v>531</v>
      </c>
      <c r="K15" s="208">
        <f t="shared" si="2"/>
        <v>1015</v>
      </c>
      <c r="L15" s="121" t="s">
        <v>7</v>
      </c>
      <c r="M15" s="449"/>
    </row>
    <row r="16" spans="1:13" ht="18.75" customHeight="1" thickBot="1" x14ac:dyDescent="0.25">
      <c r="A16" s="453"/>
      <c r="B16" s="161" t="s">
        <v>4</v>
      </c>
      <c r="C16" s="226">
        <v>81</v>
      </c>
      <c r="D16" s="226">
        <v>78</v>
      </c>
      <c r="E16" s="227">
        <f t="shared" si="3"/>
        <v>159</v>
      </c>
      <c r="F16" s="226">
        <v>131</v>
      </c>
      <c r="G16" s="226">
        <v>240</v>
      </c>
      <c r="H16" s="227">
        <f t="shared" si="4"/>
        <v>371</v>
      </c>
      <c r="I16" s="226">
        <f t="shared" si="1"/>
        <v>212</v>
      </c>
      <c r="J16" s="226">
        <f t="shared" si="1"/>
        <v>318</v>
      </c>
      <c r="K16" s="227">
        <f t="shared" si="2"/>
        <v>530</v>
      </c>
      <c r="L16" s="164" t="s">
        <v>5</v>
      </c>
      <c r="M16" s="449"/>
    </row>
    <row r="17" spans="1:13" ht="18.75" customHeight="1" thickBot="1" x14ac:dyDescent="0.25">
      <c r="A17" s="454" t="s">
        <v>615</v>
      </c>
      <c r="B17" s="334" t="s">
        <v>33</v>
      </c>
      <c r="C17" s="213">
        <f t="shared" ref="C17:H17" si="6">SUM(C18:C20)</f>
        <v>1338</v>
      </c>
      <c r="D17" s="213">
        <f t="shared" si="6"/>
        <v>1348</v>
      </c>
      <c r="E17" s="213">
        <f t="shared" si="6"/>
        <v>2686</v>
      </c>
      <c r="F17" s="213">
        <f t="shared" si="6"/>
        <v>1526</v>
      </c>
      <c r="G17" s="213">
        <f t="shared" si="6"/>
        <v>1417</v>
      </c>
      <c r="H17" s="213">
        <f t="shared" si="6"/>
        <v>2943</v>
      </c>
      <c r="I17" s="213">
        <f>C17+F17</f>
        <v>2864</v>
      </c>
      <c r="J17" s="213">
        <f>D17+G17</f>
        <v>2765</v>
      </c>
      <c r="K17" s="213">
        <f>I17+J17</f>
        <v>5629</v>
      </c>
      <c r="L17" s="335" t="s">
        <v>10</v>
      </c>
      <c r="M17" s="452" t="s">
        <v>561</v>
      </c>
    </row>
    <row r="18" spans="1:13" ht="18.75" customHeight="1" thickBot="1" x14ac:dyDescent="0.25">
      <c r="A18" s="454"/>
      <c r="B18" s="130" t="s">
        <v>8</v>
      </c>
      <c r="C18" s="215">
        <v>442</v>
      </c>
      <c r="D18" s="215">
        <v>553</v>
      </c>
      <c r="E18" s="206">
        <f t="shared" si="3"/>
        <v>995</v>
      </c>
      <c r="F18" s="215">
        <v>551</v>
      </c>
      <c r="G18" s="215">
        <v>603</v>
      </c>
      <c r="H18" s="206">
        <f t="shared" si="4"/>
        <v>1154</v>
      </c>
      <c r="I18" s="215">
        <f t="shared" si="1"/>
        <v>993</v>
      </c>
      <c r="J18" s="215">
        <f t="shared" si="1"/>
        <v>1156</v>
      </c>
      <c r="K18" s="206">
        <f t="shared" si="2"/>
        <v>2149</v>
      </c>
      <c r="L18" s="131" t="s">
        <v>9</v>
      </c>
      <c r="M18" s="452"/>
    </row>
    <row r="19" spans="1:13" ht="18.75" customHeight="1" thickBot="1" x14ac:dyDescent="0.25">
      <c r="A19" s="454"/>
      <c r="B19" s="74" t="s">
        <v>6</v>
      </c>
      <c r="C19" s="217">
        <v>688</v>
      </c>
      <c r="D19" s="217">
        <v>590</v>
      </c>
      <c r="E19" s="209">
        <f t="shared" si="3"/>
        <v>1278</v>
      </c>
      <c r="F19" s="217">
        <v>673</v>
      </c>
      <c r="G19" s="217">
        <v>431</v>
      </c>
      <c r="H19" s="209">
        <f t="shared" si="4"/>
        <v>1104</v>
      </c>
      <c r="I19" s="217">
        <f t="shared" si="1"/>
        <v>1361</v>
      </c>
      <c r="J19" s="217">
        <f t="shared" si="1"/>
        <v>1021</v>
      </c>
      <c r="K19" s="209">
        <f t="shared" si="2"/>
        <v>2382</v>
      </c>
      <c r="L19" s="55" t="s">
        <v>7</v>
      </c>
      <c r="M19" s="452"/>
    </row>
    <row r="20" spans="1:13" ht="18.75" customHeight="1" thickBot="1" x14ac:dyDescent="0.25">
      <c r="A20" s="454"/>
      <c r="B20" s="159" t="s">
        <v>4</v>
      </c>
      <c r="C20" s="218">
        <v>208</v>
      </c>
      <c r="D20" s="218">
        <v>205</v>
      </c>
      <c r="E20" s="212">
        <f t="shared" si="3"/>
        <v>413</v>
      </c>
      <c r="F20" s="218">
        <v>302</v>
      </c>
      <c r="G20" s="218">
        <v>383</v>
      </c>
      <c r="H20" s="212">
        <f t="shared" si="4"/>
        <v>685</v>
      </c>
      <c r="I20" s="218">
        <f t="shared" si="1"/>
        <v>510</v>
      </c>
      <c r="J20" s="218">
        <f t="shared" si="1"/>
        <v>588</v>
      </c>
      <c r="K20" s="212">
        <f t="shared" si="2"/>
        <v>1098</v>
      </c>
      <c r="L20" s="162" t="s">
        <v>5</v>
      </c>
      <c r="M20" s="452"/>
    </row>
    <row r="21" spans="1:13" ht="18.75" customHeight="1" thickBot="1" x14ac:dyDescent="0.25">
      <c r="A21" s="453" t="s">
        <v>3</v>
      </c>
      <c r="B21" s="332" t="s">
        <v>33</v>
      </c>
      <c r="C21" s="211">
        <f t="shared" ref="C21:H21" si="7">SUM(C22:C24)</f>
        <v>961</v>
      </c>
      <c r="D21" s="211">
        <f t="shared" si="7"/>
        <v>1305</v>
      </c>
      <c r="E21" s="211">
        <f t="shared" si="7"/>
        <v>2266</v>
      </c>
      <c r="F21" s="211">
        <f t="shared" si="7"/>
        <v>1072</v>
      </c>
      <c r="G21" s="211">
        <f t="shared" si="7"/>
        <v>1315</v>
      </c>
      <c r="H21" s="211">
        <f t="shared" si="7"/>
        <v>2387</v>
      </c>
      <c r="I21" s="211">
        <f>C21+F21</f>
        <v>2033</v>
      </c>
      <c r="J21" s="211">
        <f>D21+G21</f>
        <v>2620</v>
      </c>
      <c r="K21" s="211">
        <f>I21+J21</f>
        <v>4653</v>
      </c>
      <c r="L21" s="333" t="s">
        <v>10</v>
      </c>
      <c r="M21" s="449" t="s">
        <v>616</v>
      </c>
    </row>
    <row r="22" spans="1:13" ht="18.75" customHeight="1" thickBot="1" x14ac:dyDescent="0.25">
      <c r="A22" s="453"/>
      <c r="B22" s="160" t="s">
        <v>8</v>
      </c>
      <c r="C22" s="229">
        <v>536</v>
      </c>
      <c r="D22" s="229">
        <v>761</v>
      </c>
      <c r="E22" s="207">
        <f t="shared" si="3"/>
        <v>1297</v>
      </c>
      <c r="F22" s="229">
        <v>637</v>
      </c>
      <c r="G22" s="229">
        <v>761</v>
      </c>
      <c r="H22" s="207">
        <f t="shared" si="4"/>
        <v>1398</v>
      </c>
      <c r="I22" s="229">
        <f t="shared" si="1"/>
        <v>1173</v>
      </c>
      <c r="J22" s="229">
        <f t="shared" si="1"/>
        <v>1522</v>
      </c>
      <c r="K22" s="207">
        <f t="shared" si="2"/>
        <v>2695</v>
      </c>
      <c r="L22" s="163" t="s">
        <v>9</v>
      </c>
      <c r="M22" s="449"/>
    </row>
    <row r="23" spans="1:13" ht="18.75" customHeight="1" thickBot="1" x14ac:dyDescent="0.25">
      <c r="A23" s="453"/>
      <c r="B23" s="75" t="s">
        <v>6</v>
      </c>
      <c r="C23" s="216">
        <v>298</v>
      </c>
      <c r="D23" s="216">
        <v>399</v>
      </c>
      <c r="E23" s="208">
        <f t="shared" si="3"/>
        <v>697</v>
      </c>
      <c r="F23" s="216">
        <v>279</v>
      </c>
      <c r="G23" s="216">
        <v>341</v>
      </c>
      <c r="H23" s="208">
        <f t="shared" si="4"/>
        <v>620</v>
      </c>
      <c r="I23" s="216">
        <f t="shared" si="1"/>
        <v>577</v>
      </c>
      <c r="J23" s="216">
        <f t="shared" si="1"/>
        <v>740</v>
      </c>
      <c r="K23" s="208">
        <f t="shared" si="2"/>
        <v>1317</v>
      </c>
      <c r="L23" s="121" t="s">
        <v>7</v>
      </c>
      <c r="M23" s="449"/>
    </row>
    <row r="24" spans="1:13" ht="18.75" customHeight="1" thickBot="1" x14ac:dyDescent="0.25">
      <c r="A24" s="453"/>
      <c r="B24" s="161" t="s">
        <v>4</v>
      </c>
      <c r="C24" s="226">
        <v>127</v>
      </c>
      <c r="D24" s="226">
        <v>145</v>
      </c>
      <c r="E24" s="227">
        <f t="shared" si="3"/>
        <v>272</v>
      </c>
      <c r="F24" s="226">
        <v>156</v>
      </c>
      <c r="G24" s="226">
        <v>213</v>
      </c>
      <c r="H24" s="227">
        <f t="shared" si="4"/>
        <v>369</v>
      </c>
      <c r="I24" s="226">
        <f t="shared" si="1"/>
        <v>283</v>
      </c>
      <c r="J24" s="226">
        <f t="shared" si="1"/>
        <v>358</v>
      </c>
      <c r="K24" s="227">
        <f t="shared" si="2"/>
        <v>641</v>
      </c>
      <c r="L24" s="164" t="s">
        <v>5</v>
      </c>
      <c r="M24" s="449"/>
    </row>
    <row r="25" spans="1:13" ht="18.75" customHeight="1" thickBot="1" x14ac:dyDescent="0.25">
      <c r="A25" s="454" t="s">
        <v>618</v>
      </c>
      <c r="B25" s="334" t="s">
        <v>33</v>
      </c>
      <c r="C25" s="213">
        <f t="shared" ref="C25:H25" si="8">SUM(C26:C28)</f>
        <v>575</v>
      </c>
      <c r="D25" s="213">
        <f t="shared" si="8"/>
        <v>702</v>
      </c>
      <c r="E25" s="213">
        <f t="shared" si="8"/>
        <v>1277</v>
      </c>
      <c r="F25" s="213">
        <f t="shared" si="8"/>
        <v>900</v>
      </c>
      <c r="G25" s="213">
        <f t="shared" si="8"/>
        <v>1000</v>
      </c>
      <c r="H25" s="213">
        <f t="shared" si="8"/>
        <v>1900</v>
      </c>
      <c r="I25" s="213">
        <f>C25+F25</f>
        <v>1475</v>
      </c>
      <c r="J25" s="213">
        <f>D25+G25</f>
        <v>1702</v>
      </c>
      <c r="K25" s="213">
        <f>I25+J25</f>
        <v>3177</v>
      </c>
      <c r="L25" s="335" t="s">
        <v>10</v>
      </c>
      <c r="M25" s="452" t="s">
        <v>617</v>
      </c>
    </row>
    <row r="26" spans="1:13" ht="18.75" customHeight="1" thickBot="1" x14ac:dyDescent="0.25">
      <c r="A26" s="454"/>
      <c r="B26" s="130" t="s">
        <v>8</v>
      </c>
      <c r="C26" s="215">
        <v>293</v>
      </c>
      <c r="D26" s="215">
        <v>386</v>
      </c>
      <c r="E26" s="206">
        <f t="shared" si="3"/>
        <v>679</v>
      </c>
      <c r="F26" s="215">
        <v>507</v>
      </c>
      <c r="G26" s="215">
        <v>566</v>
      </c>
      <c r="H26" s="206">
        <f t="shared" si="4"/>
        <v>1073</v>
      </c>
      <c r="I26" s="215">
        <f t="shared" si="1"/>
        <v>800</v>
      </c>
      <c r="J26" s="215">
        <f t="shared" si="1"/>
        <v>952</v>
      </c>
      <c r="K26" s="206">
        <f t="shared" si="2"/>
        <v>1752</v>
      </c>
      <c r="L26" s="131" t="s">
        <v>9</v>
      </c>
      <c r="M26" s="452"/>
    </row>
    <row r="27" spans="1:13" ht="18.75" customHeight="1" thickBot="1" x14ac:dyDescent="0.25">
      <c r="A27" s="454"/>
      <c r="B27" s="74" t="s">
        <v>6</v>
      </c>
      <c r="C27" s="217">
        <v>170</v>
      </c>
      <c r="D27" s="217">
        <v>181</v>
      </c>
      <c r="E27" s="209">
        <f t="shared" si="3"/>
        <v>351</v>
      </c>
      <c r="F27" s="217">
        <v>196</v>
      </c>
      <c r="G27" s="217">
        <v>136</v>
      </c>
      <c r="H27" s="209">
        <f t="shared" si="4"/>
        <v>332</v>
      </c>
      <c r="I27" s="217">
        <f t="shared" si="1"/>
        <v>366</v>
      </c>
      <c r="J27" s="217">
        <f t="shared" si="1"/>
        <v>317</v>
      </c>
      <c r="K27" s="209">
        <f t="shared" si="2"/>
        <v>683</v>
      </c>
      <c r="L27" s="55" t="s">
        <v>7</v>
      </c>
      <c r="M27" s="452"/>
    </row>
    <row r="28" spans="1:13" ht="18.75" customHeight="1" thickBot="1" x14ac:dyDescent="0.25">
      <c r="A28" s="454"/>
      <c r="B28" s="159" t="s">
        <v>4</v>
      </c>
      <c r="C28" s="218">
        <v>112</v>
      </c>
      <c r="D28" s="218">
        <v>135</v>
      </c>
      <c r="E28" s="212">
        <f t="shared" si="3"/>
        <v>247</v>
      </c>
      <c r="F28" s="218">
        <v>197</v>
      </c>
      <c r="G28" s="218">
        <v>298</v>
      </c>
      <c r="H28" s="212">
        <f t="shared" si="4"/>
        <v>495</v>
      </c>
      <c r="I28" s="218">
        <f t="shared" si="1"/>
        <v>309</v>
      </c>
      <c r="J28" s="218">
        <f t="shared" si="1"/>
        <v>433</v>
      </c>
      <c r="K28" s="212">
        <f t="shared" si="2"/>
        <v>742</v>
      </c>
      <c r="L28" s="162" t="s">
        <v>5</v>
      </c>
      <c r="M28" s="452"/>
    </row>
    <row r="29" spans="1:13" ht="18.75" customHeight="1" thickBot="1" x14ac:dyDescent="0.25">
      <c r="A29" s="453" t="s">
        <v>13</v>
      </c>
      <c r="B29" s="332" t="s">
        <v>33</v>
      </c>
      <c r="C29" s="211">
        <f t="shared" ref="C29:H29" si="9">SUM(C30:C32)</f>
        <v>620</v>
      </c>
      <c r="D29" s="211">
        <f t="shared" si="9"/>
        <v>512</v>
      </c>
      <c r="E29" s="211">
        <f t="shared" si="9"/>
        <v>1132</v>
      </c>
      <c r="F29" s="211">
        <f t="shared" si="9"/>
        <v>1252</v>
      </c>
      <c r="G29" s="211">
        <f t="shared" si="9"/>
        <v>939</v>
      </c>
      <c r="H29" s="211">
        <f t="shared" si="9"/>
        <v>2191</v>
      </c>
      <c r="I29" s="211">
        <f>C29+F29</f>
        <v>1872</v>
      </c>
      <c r="J29" s="211">
        <f>D29+G29</f>
        <v>1451</v>
      </c>
      <c r="K29" s="211">
        <f>I29+J29</f>
        <v>3323</v>
      </c>
      <c r="L29" s="333" t="s">
        <v>10</v>
      </c>
      <c r="M29" s="449" t="s">
        <v>619</v>
      </c>
    </row>
    <row r="30" spans="1:13" ht="18.75" customHeight="1" thickBot="1" x14ac:dyDescent="0.25">
      <c r="A30" s="453"/>
      <c r="B30" s="160" t="s">
        <v>8</v>
      </c>
      <c r="C30" s="229">
        <v>339</v>
      </c>
      <c r="D30" s="229">
        <v>276</v>
      </c>
      <c r="E30" s="207">
        <f t="shared" si="3"/>
        <v>615</v>
      </c>
      <c r="F30" s="229">
        <v>757</v>
      </c>
      <c r="G30" s="229">
        <v>519</v>
      </c>
      <c r="H30" s="207">
        <f t="shared" si="4"/>
        <v>1276</v>
      </c>
      <c r="I30" s="229">
        <f t="shared" si="1"/>
        <v>1096</v>
      </c>
      <c r="J30" s="229">
        <f t="shared" si="1"/>
        <v>795</v>
      </c>
      <c r="K30" s="207">
        <f t="shared" si="2"/>
        <v>1891</v>
      </c>
      <c r="L30" s="163" t="s">
        <v>9</v>
      </c>
      <c r="M30" s="449"/>
    </row>
    <row r="31" spans="1:13" ht="18.75" customHeight="1" thickBot="1" x14ac:dyDescent="0.25">
      <c r="A31" s="453"/>
      <c r="B31" s="75" t="s">
        <v>6</v>
      </c>
      <c r="C31" s="216">
        <v>173</v>
      </c>
      <c r="D31" s="216">
        <v>143</v>
      </c>
      <c r="E31" s="208">
        <f t="shared" si="3"/>
        <v>316</v>
      </c>
      <c r="F31" s="216">
        <v>259</v>
      </c>
      <c r="G31" s="216">
        <v>156</v>
      </c>
      <c r="H31" s="208">
        <f t="shared" si="4"/>
        <v>415</v>
      </c>
      <c r="I31" s="216">
        <f t="shared" si="1"/>
        <v>432</v>
      </c>
      <c r="J31" s="216">
        <f t="shared" si="1"/>
        <v>299</v>
      </c>
      <c r="K31" s="208">
        <f t="shared" si="2"/>
        <v>731</v>
      </c>
      <c r="L31" s="121" t="s">
        <v>7</v>
      </c>
      <c r="M31" s="449"/>
    </row>
    <row r="32" spans="1:13" ht="18.75" customHeight="1" x14ac:dyDescent="0.2">
      <c r="A32" s="455"/>
      <c r="B32" s="122" t="s">
        <v>4</v>
      </c>
      <c r="C32" s="230">
        <v>108</v>
      </c>
      <c r="D32" s="230">
        <v>93</v>
      </c>
      <c r="E32" s="231">
        <f t="shared" si="3"/>
        <v>201</v>
      </c>
      <c r="F32" s="230">
        <v>236</v>
      </c>
      <c r="G32" s="230">
        <v>264</v>
      </c>
      <c r="H32" s="231">
        <f t="shared" si="4"/>
        <v>500</v>
      </c>
      <c r="I32" s="230">
        <f t="shared" si="1"/>
        <v>344</v>
      </c>
      <c r="J32" s="230">
        <f t="shared" si="1"/>
        <v>357</v>
      </c>
      <c r="K32" s="231">
        <f t="shared" si="2"/>
        <v>701</v>
      </c>
      <c r="L32" s="123" t="s">
        <v>5</v>
      </c>
      <c r="M32" s="450"/>
    </row>
    <row r="33" spans="1:13" ht="18.75" customHeight="1" thickBot="1" x14ac:dyDescent="0.25">
      <c r="A33" s="456" t="s">
        <v>621</v>
      </c>
      <c r="B33" s="336" t="s">
        <v>33</v>
      </c>
      <c r="C33" s="214">
        <f t="shared" ref="C33:H33" si="10">SUM(C34:C36)</f>
        <v>1466</v>
      </c>
      <c r="D33" s="214">
        <f t="shared" si="10"/>
        <v>1537</v>
      </c>
      <c r="E33" s="214">
        <f t="shared" si="10"/>
        <v>3003</v>
      </c>
      <c r="F33" s="214">
        <f t="shared" si="10"/>
        <v>1719</v>
      </c>
      <c r="G33" s="214">
        <f t="shared" si="10"/>
        <v>1871</v>
      </c>
      <c r="H33" s="214">
        <f t="shared" si="10"/>
        <v>3590</v>
      </c>
      <c r="I33" s="214">
        <f>C33+F33</f>
        <v>3185</v>
      </c>
      <c r="J33" s="214">
        <f>D33+G33</f>
        <v>3408</v>
      </c>
      <c r="K33" s="214">
        <f>I33+J33</f>
        <v>6593</v>
      </c>
      <c r="L33" s="337" t="s">
        <v>10</v>
      </c>
      <c r="M33" s="451" t="s">
        <v>620</v>
      </c>
    </row>
    <row r="34" spans="1:13" ht="18.75" customHeight="1" thickBot="1" x14ac:dyDescent="0.25">
      <c r="A34" s="454"/>
      <c r="B34" s="130" t="s">
        <v>8</v>
      </c>
      <c r="C34" s="215">
        <v>472</v>
      </c>
      <c r="D34" s="215">
        <v>678</v>
      </c>
      <c r="E34" s="206">
        <f t="shared" si="3"/>
        <v>1150</v>
      </c>
      <c r="F34" s="215">
        <v>868</v>
      </c>
      <c r="G34" s="215">
        <v>996</v>
      </c>
      <c r="H34" s="206">
        <f t="shared" si="4"/>
        <v>1864</v>
      </c>
      <c r="I34" s="215">
        <f t="shared" si="1"/>
        <v>1340</v>
      </c>
      <c r="J34" s="215">
        <f t="shared" si="1"/>
        <v>1674</v>
      </c>
      <c r="K34" s="206">
        <f t="shared" si="2"/>
        <v>3014</v>
      </c>
      <c r="L34" s="131" t="s">
        <v>9</v>
      </c>
      <c r="M34" s="452"/>
    </row>
    <row r="35" spans="1:13" ht="18.75" customHeight="1" thickBot="1" x14ac:dyDescent="0.25">
      <c r="A35" s="454"/>
      <c r="B35" s="74" t="s">
        <v>6</v>
      </c>
      <c r="C35" s="217">
        <v>612</v>
      </c>
      <c r="D35" s="217">
        <v>523</v>
      </c>
      <c r="E35" s="209">
        <f t="shared" si="3"/>
        <v>1135</v>
      </c>
      <c r="F35" s="217">
        <v>452</v>
      </c>
      <c r="G35" s="217">
        <v>400</v>
      </c>
      <c r="H35" s="209">
        <f t="shared" si="4"/>
        <v>852</v>
      </c>
      <c r="I35" s="217">
        <f t="shared" si="1"/>
        <v>1064</v>
      </c>
      <c r="J35" s="217">
        <f t="shared" si="1"/>
        <v>923</v>
      </c>
      <c r="K35" s="209">
        <f t="shared" si="2"/>
        <v>1987</v>
      </c>
      <c r="L35" s="55" t="s">
        <v>7</v>
      </c>
      <c r="M35" s="452"/>
    </row>
    <row r="36" spans="1:13" ht="18.75" customHeight="1" thickBot="1" x14ac:dyDescent="0.25">
      <c r="A36" s="454"/>
      <c r="B36" s="159" t="s">
        <v>4</v>
      </c>
      <c r="C36" s="218">
        <v>382</v>
      </c>
      <c r="D36" s="218">
        <v>336</v>
      </c>
      <c r="E36" s="212">
        <f t="shared" si="3"/>
        <v>718</v>
      </c>
      <c r="F36" s="218">
        <v>399</v>
      </c>
      <c r="G36" s="218">
        <v>475</v>
      </c>
      <c r="H36" s="212">
        <f t="shared" si="4"/>
        <v>874</v>
      </c>
      <c r="I36" s="218">
        <f t="shared" si="1"/>
        <v>781</v>
      </c>
      <c r="J36" s="218">
        <f t="shared" si="1"/>
        <v>811</v>
      </c>
      <c r="K36" s="212">
        <f t="shared" si="2"/>
        <v>1592</v>
      </c>
      <c r="L36" s="162" t="s">
        <v>5</v>
      </c>
      <c r="M36" s="452"/>
    </row>
    <row r="37" spans="1:13" ht="18.75" customHeight="1" thickBot="1" x14ac:dyDescent="0.25">
      <c r="A37" s="453" t="s">
        <v>14</v>
      </c>
      <c r="B37" s="332" t="s">
        <v>33</v>
      </c>
      <c r="C37" s="211">
        <f t="shared" ref="C37:H37" si="11">SUM(C38:C40)</f>
        <v>701</v>
      </c>
      <c r="D37" s="211">
        <f t="shared" si="11"/>
        <v>392</v>
      </c>
      <c r="E37" s="211">
        <f t="shared" si="11"/>
        <v>1093</v>
      </c>
      <c r="F37" s="211">
        <f t="shared" si="11"/>
        <v>831</v>
      </c>
      <c r="G37" s="211">
        <f t="shared" si="11"/>
        <v>440</v>
      </c>
      <c r="H37" s="211">
        <f t="shared" si="11"/>
        <v>1271</v>
      </c>
      <c r="I37" s="211">
        <f>C37+F37</f>
        <v>1532</v>
      </c>
      <c r="J37" s="211">
        <f>D37+G37</f>
        <v>832</v>
      </c>
      <c r="K37" s="211">
        <f>I37+J37</f>
        <v>2364</v>
      </c>
      <c r="L37" s="333" t="s">
        <v>10</v>
      </c>
      <c r="M37" s="449" t="s">
        <v>15</v>
      </c>
    </row>
    <row r="38" spans="1:13" ht="18.75" customHeight="1" thickBot="1" x14ac:dyDescent="0.25">
      <c r="A38" s="453"/>
      <c r="B38" s="160" t="s">
        <v>8</v>
      </c>
      <c r="C38" s="229">
        <v>78</v>
      </c>
      <c r="D38" s="229">
        <v>31</v>
      </c>
      <c r="E38" s="207">
        <f t="shared" si="3"/>
        <v>109</v>
      </c>
      <c r="F38" s="229">
        <v>96</v>
      </c>
      <c r="G38" s="229">
        <v>48</v>
      </c>
      <c r="H38" s="207">
        <f t="shared" si="4"/>
        <v>144</v>
      </c>
      <c r="I38" s="229">
        <f t="shared" si="1"/>
        <v>174</v>
      </c>
      <c r="J38" s="229">
        <f t="shared" si="1"/>
        <v>79</v>
      </c>
      <c r="K38" s="207">
        <f t="shared" si="2"/>
        <v>253</v>
      </c>
      <c r="L38" s="163" t="s">
        <v>9</v>
      </c>
      <c r="M38" s="449"/>
    </row>
    <row r="39" spans="1:13" ht="18.75" customHeight="1" thickBot="1" x14ac:dyDescent="0.25">
      <c r="A39" s="453"/>
      <c r="B39" s="75" t="s">
        <v>6</v>
      </c>
      <c r="C39" s="216">
        <v>491</v>
      </c>
      <c r="D39" s="216">
        <v>254</v>
      </c>
      <c r="E39" s="208">
        <f t="shared" si="3"/>
        <v>745</v>
      </c>
      <c r="F39" s="216">
        <v>572</v>
      </c>
      <c r="G39" s="216">
        <v>270</v>
      </c>
      <c r="H39" s="208">
        <f t="shared" si="4"/>
        <v>842</v>
      </c>
      <c r="I39" s="216">
        <f t="shared" si="1"/>
        <v>1063</v>
      </c>
      <c r="J39" s="216">
        <f t="shared" si="1"/>
        <v>524</v>
      </c>
      <c r="K39" s="208">
        <f t="shared" si="2"/>
        <v>1587</v>
      </c>
      <c r="L39" s="121" t="s">
        <v>7</v>
      </c>
      <c r="M39" s="449"/>
    </row>
    <row r="40" spans="1:13" ht="18.75" customHeight="1" x14ac:dyDescent="0.2">
      <c r="A40" s="455"/>
      <c r="B40" s="122" t="s">
        <v>4</v>
      </c>
      <c r="C40" s="230">
        <v>132</v>
      </c>
      <c r="D40" s="230">
        <v>107</v>
      </c>
      <c r="E40" s="231">
        <f t="shared" si="3"/>
        <v>239</v>
      </c>
      <c r="F40" s="230">
        <v>163</v>
      </c>
      <c r="G40" s="230">
        <v>122</v>
      </c>
      <c r="H40" s="231">
        <f t="shared" si="4"/>
        <v>285</v>
      </c>
      <c r="I40" s="230">
        <f t="shared" si="1"/>
        <v>295</v>
      </c>
      <c r="J40" s="230">
        <f t="shared" si="1"/>
        <v>229</v>
      </c>
      <c r="K40" s="231">
        <f t="shared" si="2"/>
        <v>524</v>
      </c>
      <c r="L40" s="123" t="s">
        <v>5</v>
      </c>
      <c r="M40" s="450"/>
    </row>
    <row r="41" spans="1:13" ht="30" customHeight="1" x14ac:dyDescent="0.2">
      <c r="A41" s="461" t="s">
        <v>544</v>
      </c>
      <c r="B41" s="462"/>
      <c r="C41" s="56">
        <f>C37+C33+C29+C25+C21+C17+C13+C9</f>
        <v>7216</v>
      </c>
      <c r="D41" s="56">
        <f t="shared" ref="D41:K41" si="12">D37+D33+D29+D25+D21+D17+D13+D9</f>
        <v>7548</v>
      </c>
      <c r="E41" s="56">
        <f t="shared" si="12"/>
        <v>14764</v>
      </c>
      <c r="F41" s="56">
        <f t="shared" si="12"/>
        <v>9650</v>
      </c>
      <c r="G41" s="56">
        <f t="shared" si="12"/>
        <v>9334</v>
      </c>
      <c r="H41" s="56">
        <f t="shared" si="12"/>
        <v>18984</v>
      </c>
      <c r="I41" s="56">
        <f t="shared" si="12"/>
        <v>16866</v>
      </c>
      <c r="J41" s="56">
        <f t="shared" si="12"/>
        <v>16882</v>
      </c>
      <c r="K41" s="56">
        <f t="shared" si="12"/>
        <v>33748</v>
      </c>
      <c r="L41" s="463" t="s">
        <v>552</v>
      </c>
      <c r="M41" s="464"/>
    </row>
    <row r="42" spans="1:13" ht="30" customHeight="1" x14ac:dyDescent="0.2">
      <c r="A42" s="461" t="s">
        <v>545</v>
      </c>
      <c r="B42" s="462"/>
      <c r="C42" s="56">
        <v>3885</v>
      </c>
      <c r="D42" s="56">
        <v>3677</v>
      </c>
      <c r="E42" s="56">
        <f>SUM(C42:D42)</f>
        <v>7562</v>
      </c>
      <c r="F42" s="56">
        <v>5435</v>
      </c>
      <c r="G42" s="56">
        <v>5363</v>
      </c>
      <c r="H42" s="56">
        <f>SUM(F42:G42)</f>
        <v>10798</v>
      </c>
      <c r="I42" s="56">
        <f>C42+F42</f>
        <v>9320</v>
      </c>
      <c r="J42" s="56">
        <f>D42+G42</f>
        <v>9040</v>
      </c>
      <c r="K42" s="56">
        <f>SUM(I42:J42)</f>
        <v>18360</v>
      </c>
      <c r="L42" s="463" t="s">
        <v>551</v>
      </c>
      <c r="M42" s="464"/>
    </row>
    <row r="43" spans="1:13" x14ac:dyDescent="0.2">
      <c r="E43" s="7"/>
      <c r="H43" s="7"/>
      <c r="K43" s="7"/>
    </row>
  </sheetData>
  <mergeCells count="32">
    <mergeCell ref="A41:B41"/>
    <mergeCell ref="L41:M41"/>
    <mergeCell ref="A42:B42"/>
    <mergeCell ref="L42:M42"/>
    <mergeCell ref="A1:M1"/>
    <mergeCell ref="A3:M3"/>
    <mergeCell ref="A4:M4"/>
    <mergeCell ref="A6:A8"/>
    <mergeCell ref="B6:B8"/>
    <mergeCell ref="C6:K6"/>
    <mergeCell ref="L6:L8"/>
    <mergeCell ref="M6:M8"/>
    <mergeCell ref="C7:E7"/>
    <mergeCell ref="F7:H7"/>
    <mergeCell ref="I7:K7"/>
    <mergeCell ref="A2:M2"/>
    <mergeCell ref="M9:M12"/>
    <mergeCell ref="A9:A12"/>
    <mergeCell ref="A13:A16"/>
    <mergeCell ref="M13:M16"/>
    <mergeCell ref="A17:A20"/>
    <mergeCell ref="M17:M20"/>
    <mergeCell ref="M37:M40"/>
    <mergeCell ref="M33:M36"/>
    <mergeCell ref="M29:M32"/>
    <mergeCell ref="A21:A24"/>
    <mergeCell ref="A25:A28"/>
    <mergeCell ref="A29:A32"/>
    <mergeCell ref="A33:A36"/>
    <mergeCell ref="A37:A40"/>
    <mergeCell ref="M21:M24"/>
    <mergeCell ref="M25:M28"/>
  </mergeCells>
  <printOptions horizontalCentered="1" verticalCentered="1"/>
  <pageMargins left="0" right="0" top="0" bottom="0" header="0" footer="0"/>
  <pageSetup paperSize="9" scale="90" orientation="landscape" r:id="rId1"/>
  <headerFooter alignWithMargins="0"/>
  <rowBreaks count="1" manualBreakCount="1">
    <brk id="32"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8"/>
  <sheetViews>
    <sheetView rightToLeft="1" view="pageBreakPreview" zoomScaleNormal="100" zoomScaleSheetLayoutView="100" workbookViewId="0">
      <selection sqref="A1:XFD1"/>
    </sheetView>
  </sheetViews>
  <sheetFormatPr defaultColWidth="9.140625" defaultRowHeight="12.75" x14ac:dyDescent="0.2"/>
  <cols>
    <col min="1" max="1" width="27" style="5" customWidth="1"/>
    <col min="2" max="10" width="8.7109375" style="5" customWidth="1"/>
    <col min="11" max="11" width="27" style="5" customWidth="1"/>
    <col min="12" max="16384" width="9.140625" style="5"/>
  </cols>
  <sheetData>
    <row r="1" spans="1:11" ht="18" x14ac:dyDescent="0.2">
      <c r="A1" s="441" t="s">
        <v>331</v>
      </c>
      <c r="B1" s="441"/>
      <c r="C1" s="441"/>
      <c r="D1" s="441"/>
      <c r="E1" s="441"/>
      <c r="F1" s="441"/>
      <c r="G1" s="441"/>
      <c r="H1" s="441"/>
      <c r="I1" s="441"/>
      <c r="J1" s="441"/>
      <c r="K1" s="441"/>
    </row>
    <row r="2" spans="1:11" ht="18" x14ac:dyDescent="0.2">
      <c r="A2" s="444" t="s">
        <v>603</v>
      </c>
      <c r="B2" s="444"/>
      <c r="C2" s="444"/>
      <c r="D2" s="444"/>
      <c r="E2" s="444"/>
      <c r="F2" s="444"/>
      <c r="G2" s="444"/>
      <c r="H2" s="444"/>
      <c r="I2" s="444"/>
      <c r="J2" s="444"/>
      <c r="K2" s="444"/>
    </row>
    <row r="3" spans="1:11" ht="33.75" customHeight="1" x14ac:dyDescent="0.2">
      <c r="A3" s="442" t="s">
        <v>553</v>
      </c>
      <c r="B3" s="443"/>
      <c r="C3" s="443"/>
      <c r="D3" s="443"/>
      <c r="E3" s="443"/>
      <c r="F3" s="443"/>
      <c r="G3" s="443"/>
      <c r="H3" s="443"/>
      <c r="I3" s="443"/>
      <c r="J3" s="443"/>
      <c r="K3" s="443"/>
    </row>
    <row r="4" spans="1:11" ht="17.25" customHeight="1" x14ac:dyDescent="0.2">
      <c r="A4" s="443" t="s">
        <v>602</v>
      </c>
      <c r="B4" s="443"/>
      <c r="C4" s="443"/>
      <c r="D4" s="443"/>
      <c r="E4" s="443"/>
      <c r="F4" s="443"/>
      <c r="G4" s="443"/>
      <c r="H4" s="443"/>
      <c r="I4" s="443"/>
      <c r="J4" s="443"/>
      <c r="K4" s="443"/>
    </row>
    <row r="5" spans="1:11" ht="15.75" x14ac:dyDescent="0.2">
      <c r="A5" s="166" t="s">
        <v>347</v>
      </c>
      <c r="B5" s="167"/>
      <c r="C5" s="167"/>
      <c r="D5" s="167"/>
      <c r="E5" s="167"/>
      <c r="F5" s="167"/>
      <c r="G5" s="167"/>
      <c r="H5" s="167"/>
      <c r="I5" s="167"/>
      <c r="J5" s="167"/>
      <c r="K5" s="168" t="s">
        <v>348</v>
      </c>
    </row>
    <row r="6" spans="1:11" ht="15.75" x14ac:dyDescent="0.2">
      <c r="A6" s="445" t="s">
        <v>54</v>
      </c>
      <c r="B6" s="446" t="s">
        <v>203</v>
      </c>
      <c r="C6" s="446"/>
      <c r="D6" s="446"/>
      <c r="E6" s="446"/>
      <c r="F6" s="446"/>
      <c r="G6" s="446"/>
      <c r="H6" s="446"/>
      <c r="I6" s="446"/>
      <c r="J6" s="446"/>
      <c r="K6" s="447" t="s">
        <v>55</v>
      </c>
    </row>
    <row r="7" spans="1:11" ht="18.75" customHeight="1" x14ac:dyDescent="0.2">
      <c r="A7" s="445"/>
      <c r="B7" s="446" t="s">
        <v>204</v>
      </c>
      <c r="C7" s="446"/>
      <c r="D7" s="446"/>
      <c r="E7" s="446" t="s">
        <v>205</v>
      </c>
      <c r="F7" s="446"/>
      <c r="G7" s="446"/>
      <c r="H7" s="448" t="s">
        <v>206</v>
      </c>
      <c r="I7" s="448"/>
      <c r="J7" s="448"/>
      <c r="K7" s="447"/>
    </row>
    <row r="8" spans="1:11" ht="24" x14ac:dyDescent="0.2">
      <c r="A8" s="445"/>
      <c r="B8" s="42" t="s">
        <v>625</v>
      </c>
      <c r="C8" s="42" t="s">
        <v>626</v>
      </c>
      <c r="D8" s="42" t="s">
        <v>209</v>
      </c>
      <c r="E8" s="42" t="s">
        <v>625</v>
      </c>
      <c r="F8" s="42" t="s">
        <v>626</v>
      </c>
      <c r="G8" s="42" t="s">
        <v>209</v>
      </c>
      <c r="H8" s="42" t="s">
        <v>625</v>
      </c>
      <c r="I8" s="42" t="s">
        <v>626</v>
      </c>
      <c r="J8" s="42" t="s">
        <v>209</v>
      </c>
      <c r="K8" s="447"/>
    </row>
    <row r="9" spans="1:11" ht="27" customHeight="1" thickBot="1" x14ac:dyDescent="0.25">
      <c r="A9" s="79" t="s">
        <v>56</v>
      </c>
      <c r="B9" s="215">
        <v>95</v>
      </c>
      <c r="C9" s="215">
        <v>373</v>
      </c>
      <c r="D9" s="206">
        <f>B9+C9</f>
        <v>468</v>
      </c>
      <c r="E9" s="215">
        <v>22</v>
      </c>
      <c r="F9" s="215">
        <v>50</v>
      </c>
      <c r="G9" s="206">
        <f>E9+F9</f>
        <v>72</v>
      </c>
      <c r="H9" s="215">
        <f t="shared" ref="H9:I17" si="0">B9+E9</f>
        <v>117</v>
      </c>
      <c r="I9" s="215">
        <f t="shared" si="0"/>
        <v>423</v>
      </c>
      <c r="J9" s="206">
        <f>H9+I9</f>
        <v>540</v>
      </c>
      <c r="K9" s="115" t="s">
        <v>57</v>
      </c>
    </row>
    <row r="10" spans="1:11" ht="27" customHeight="1" thickBot="1" x14ac:dyDescent="0.25">
      <c r="A10" s="80" t="s">
        <v>58</v>
      </c>
      <c r="B10" s="216">
        <v>571</v>
      </c>
      <c r="C10" s="216">
        <v>467</v>
      </c>
      <c r="D10" s="208">
        <f t="shared" ref="D10:D17" si="1">B10+C10</f>
        <v>1038</v>
      </c>
      <c r="E10" s="216">
        <v>594</v>
      </c>
      <c r="F10" s="216">
        <v>24</v>
      </c>
      <c r="G10" s="208">
        <f t="shared" ref="G10:G17" si="2">E10+F10</f>
        <v>618</v>
      </c>
      <c r="H10" s="216">
        <f t="shared" si="0"/>
        <v>1165</v>
      </c>
      <c r="I10" s="216">
        <f t="shared" si="0"/>
        <v>491</v>
      </c>
      <c r="J10" s="208">
        <f t="shared" ref="J10:J17" si="3">H10+I10</f>
        <v>1656</v>
      </c>
      <c r="K10" s="116" t="s">
        <v>59</v>
      </c>
    </row>
    <row r="11" spans="1:11" ht="27" customHeight="1" thickBot="1" x14ac:dyDescent="0.25">
      <c r="A11" s="81" t="s">
        <v>60</v>
      </c>
      <c r="B11" s="217">
        <v>164</v>
      </c>
      <c r="C11" s="217">
        <v>396</v>
      </c>
      <c r="D11" s="209">
        <f t="shared" si="1"/>
        <v>560</v>
      </c>
      <c r="E11" s="217" t="s">
        <v>601</v>
      </c>
      <c r="F11" s="217" t="s">
        <v>601</v>
      </c>
      <c r="G11" s="209">
        <f t="shared" si="2"/>
        <v>0</v>
      </c>
      <c r="H11" s="217">
        <f t="shared" si="0"/>
        <v>164</v>
      </c>
      <c r="I11" s="217">
        <f t="shared" si="0"/>
        <v>396</v>
      </c>
      <c r="J11" s="209">
        <f t="shared" si="3"/>
        <v>560</v>
      </c>
      <c r="K11" s="117" t="s">
        <v>61</v>
      </c>
    </row>
    <row r="12" spans="1:11" ht="27" customHeight="1" thickBot="1" x14ac:dyDescent="0.25">
      <c r="A12" s="80" t="s">
        <v>62</v>
      </c>
      <c r="B12" s="216">
        <v>528</v>
      </c>
      <c r="C12" s="216">
        <v>488</v>
      </c>
      <c r="D12" s="208">
        <f t="shared" si="1"/>
        <v>1016</v>
      </c>
      <c r="E12" s="216">
        <v>769</v>
      </c>
      <c r="F12" s="216">
        <v>1063</v>
      </c>
      <c r="G12" s="208">
        <f t="shared" si="2"/>
        <v>1832</v>
      </c>
      <c r="H12" s="216">
        <f t="shared" si="0"/>
        <v>1297</v>
      </c>
      <c r="I12" s="216">
        <f t="shared" si="0"/>
        <v>1551</v>
      </c>
      <c r="J12" s="208">
        <f t="shared" si="3"/>
        <v>2848</v>
      </c>
      <c r="K12" s="116" t="s">
        <v>63</v>
      </c>
    </row>
    <row r="13" spans="1:11" ht="27" customHeight="1" thickBot="1" x14ac:dyDescent="0.25">
      <c r="A13" s="81" t="s">
        <v>64</v>
      </c>
      <c r="B13" s="217">
        <v>523</v>
      </c>
      <c r="C13" s="217">
        <v>378</v>
      </c>
      <c r="D13" s="209">
        <f t="shared" si="1"/>
        <v>901</v>
      </c>
      <c r="E13" s="217">
        <v>592</v>
      </c>
      <c r="F13" s="217">
        <v>766</v>
      </c>
      <c r="G13" s="209">
        <f t="shared" si="2"/>
        <v>1358</v>
      </c>
      <c r="H13" s="217">
        <f t="shared" si="0"/>
        <v>1115</v>
      </c>
      <c r="I13" s="217">
        <f t="shared" si="0"/>
        <v>1144</v>
      </c>
      <c r="J13" s="209">
        <f t="shared" si="3"/>
        <v>2259</v>
      </c>
      <c r="K13" s="117" t="s">
        <v>65</v>
      </c>
    </row>
    <row r="14" spans="1:11" ht="27" customHeight="1" thickBot="1" x14ac:dyDescent="0.25">
      <c r="A14" s="80" t="s">
        <v>66</v>
      </c>
      <c r="B14" s="216">
        <v>8</v>
      </c>
      <c r="C14" s="216" t="s">
        <v>601</v>
      </c>
      <c r="D14" s="208">
        <f t="shared" si="1"/>
        <v>8</v>
      </c>
      <c r="E14" s="216">
        <v>85</v>
      </c>
      <c r="F14" s="216">
        <v>25</v>
      </c>
      <c r="G14" s="208">
        <f t="shared" si="2"/>
        <v>110</v>
      </c>
      <c r="H14" s="216">
        <f t="shared" si="0"/>
        <v>93</v>
      </c>
      <c r="I14" s="216">
        <f t="shared" si="0"/>
        <v>25</v>
      </c>
      <c r="J14" s="208">
        <f t="shared" si="3"/>
        <v>118</v>
      </c>
      <c r="K14" s="116" t="s">
        <v>67</v>
      </c>
    </row>
    <row r="15" spans="1:11" ht="27" customHeight="1" thickBot="1" x14ac:dyDescent="0.25">
      <c r="A15" s="81" t="s">
        <v>68</v>
      </c>
      <c r="B15" s="217">
        <v>701</v>
      </c>
      <c r="C15" s="217">
        <v>711</v>
      </c>
      <c r="D15" s="209">
        <f t="shared" si="1"/>
        <v>1412</v>
      </c>
      <c r="E15" s="217">
        <v>674</v>
      </c>
      <c r="F15" s="217">
        <v>1145</v>
      </c>
      <c r="G15" s="209">
        <f t="shared" si="2"/>
        <v>1819</v>
      </c>
      <c r="H15" s="217">
        <f t="shared" si="0"/>
        <v>1375</v>
      </c>
      <c r="I15" s="217">
        <f t="shared" si="0"/>
        <v>1856</v>
      </c>
      <c r="J15" s="209">
        <f t="shared" si="3"/>
        <v>3231</v>
      </c>
      <c r="K15" s="117" t="s">
        <v>69</v>
      </c>
    </row>
    <row r="16" spans="1:11" ht="27" customHeight="1" thickBot="1" x14ac:dyDescent="0.25">
      <c r="A16" s="80" t="s">
        <v>70</v>
      </c>
      <c r="B16" s="216">
        <v>222</v>
      </c>
      <c r="C16" s="216">
        <v>115</v>
      </c>
      <c r="D16" s="208">
        <f t="shared" si="1"/>
        <v>337</v>
      </c>
      <c r="E16" s="216">
        <v>197</v>
      </c>
      <c r="F16" s="216">
        <v>175</v>
      </c>
      <c r="G16" s="208">
        <f t="shared" si="2"/>
        <v>372</v>
      </c>
      <c r="H16" s="216">
        <f t="shared" si="0"/>
        <v>419</v>
      </c>
      <c r="I16" s="216">
        <f t="shared" si="0"/>
        <v>290</v>
      </c>
      <c r="J16" s="208">
        <f t="shared" si="3"/>
        <v>709</v>
      </c>
      <c r="K16" s="116" t="s">
        <v>71</v>
      </c>
    </row>
    <row r="17" spans="1:11" ht="27" customHeight="1" x14ac:dyDescent="0.2">
      <c r="A17" s="93" t="s">
        <v>72</v>
      </c>
      <c r="B17" s="218">
        <v>580</v>
      </c>
      <c r="C17" s="218">
        <v>427</v>
      </c>
      <c r="D17" s="212">
        <f t="shared" si="1"/>
        <v>1007</v>
      </c>
      <c r="E17" s="218">
        <v>1247</v>
      </c>
      <c r="F17" s="218">
        <v>1230</v>
      </c>
      <c r="G17" s="212">
        <f t="shared" si="2"/>
        <v>2477</v>
      </c>
      <c r="H17" s="218">
        <f t="shared" si="0"/>
        <v>1827</v>
      </c>
      <c r="I17" s="218">
        <f t="shared" si="0"/>
        <v>1657</v>
      </c>
      <c r="J17" s="212">
        <f t="shared" si="3"/>
        <v>3484</v>
      </c>
      <c r="K17" s="118" t="s">
        <v>73</v>
      </c>
    </row>
    <row r="18" spans="1:11" ht="31.5" customHeight="1" x14ac:dyDescent="0.2">
      <c r="A18" s="136" t="s">
        <v>33</v>
      </c>
      <c r="B18" s="210">
        <f t="shared" ref="B18:J18" si="4">SUM(B9:B17)</f>
        <v>3392</v>
      </c>
      <c r="C18" s="210">
        <f t="shared" si="4"/>
        <v>3355</v>
      </c>
      <c r="D18" s="210">
        <f t="shared" si="4"/>
        <v>6747</v>
      </c>
      <c r="E18" s="210">
        <f t="shared" si="4"/>
        <v>4180</v>
      </c>
      <c r="F18" s="210">
        <f t="shared" si="4"/>
        <v>4478</v>
      </c>
      <c r="G18" s="210">
        <f t="shared" si="4"/>
        <v>8658</v>
      </c>
      <c r="H18" s="210">
        <f t="shared" si="4"/>
        <v>7572</v>
      </c>
      <c r="I18" s="210">
        <f t="shared" si="4"/>
        <v>7833</v>
      </c>
      <c r="J18" s="210">
        <f t="shared" si="4"/>
        <v>15405</v>
      </c>
      <c r="K18" s="119" t="s">
        <v>34</v>
      </c>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1"/>
  <sheetViews>
    <sheetView rightToLeft="1" view="pageBreakPreview" zoomScaleNormal="100" zoomScaleSheetLayoutView="100" workbookViewId="0">
      <selection sqref="A1:XFD1"/>
    </sheetView>
  </sheetViews>
  <sheetFormatPr defaultColWidth="9.140625" defaultRowHeight="14.25" x14ac:dyDescent="0.2"/>
  <cols>
    <col min="1" max="1" width="15.7109375" style="53" customWidth="1"/>
    <col min="2" max="2" width="18" style="3" customWidth="1"/>
    <col min="3" max="11" width="7.85546875" style="53" customWidth="1"/>
    <col min="12" max="12" width="23.42578125" style="4" customWidth="1"/>
    <col min="13" max="13" width="19.28515625" style="53" customWidth="1"/>
    <col min="14" max="16384" width="9.140625" style="53"/>
  </cols>
  <sheetData>
    <row r="1" spans="1:13" ht="18" x14ac:dyDescent="0.2">
      <c r="A1" s="441" t="s">
        <v>332</v>
      </c>
      <c r="B1" s="441"/>
      <c r="C1" s="441"/>
      <c r="D1" s="441"/>
      <c r="E1" s="441"/>
      <c r="F1" s="441"/>
      <c r="G1" s="441"/>
      <c r="H1" s="441"/>
      <c r="I1" s="441"/>
      <c r="J1" s="441"/>
      <c r="K1" s="441"/>
      <c r="L1" s="441"/>
      <c r="M1" s="441"/>
    </row>
    <row r="2" spans="1:13" s="36" customFormat="1" ht="18" x14ac:dyDescent="0.2">
      <c r="A2" s="444" t="s">
        <v>603</v>
      </c>
      <c r="B2" s="444"/>
      <c r="C2" s="444"/>
      <c r="D2" s="444"/>
      <c r="E2" s="444"/>
      <c r="F2" s="444"/>
      <c r="G2" s="444"/>
      <c r="H2" s="444"/>
      <c r="I2" s="444"/>
      <c r="J2" s="444"/>
      <c r="K2" s="444"/>
      <c r="L2" s="444"/>
      <c r="M2" s="444"/>
    </row>
    <row r="3" spans="1:13" ht="33" customHeight="1" x14ac:dyDescent="0.2">
      <c r="A3" s="442" t="s">
        <v>554</v>
      </c>
      <c r="B3" s="442"/>
      <c r="C3" s="443"/>
      <c r="D3" s="443"/>
      <c r="E3" s="443"/>
      <c r="F3" s="443"/>
      <c r="G3" s="443"/>
      <c r="H3" s="443"/>
      <c r="I3" s="443"/>
      <c r="J3" s="443"/>
      <c r="K3" s="443"/>
      <c r="L3" s="443"/>
      <c r="M3" s="443"/>
    </row>
    <row r="4" spans="1:13" s="36" customFormat="1" ht="15.75" x14ac:dyDescent="0.2">
      <c r="A4" s="443" t="s">
        <v>602</v>
      </c>
      <c r="B4" s="443"/>
      <c r="C4" s="443"/>
      <c r="D4" s="443"/>
      <c r="E4" s="443"/>
      <c r="F4" s="443"/>
      <c r="G4" s="443"/>
      <c r="H4" s="443"/>
      <c r="I4" s="443"/>
      <c r="J4" s="443"/>
      <c r="K4" s="443"/>
      <c r="L4" s="443"/>
      <c r="M4" s="443"/>
    </row>
    <row r="5" spans="1:13" ht="15.75" x14ac:dyDescent="0.2">
      <c r="A5" s="169" t="s">
        <v>349</v>
      </c>
      <c r="B5" s="94"/>
      <c r="C5" s="95"/>
      <c r="D5" s="95"/>
      <c r="E5" s="95"/>
      <c r="F5" s="95"/>
      <c r="G5" s="95"/>
      <c r="H5" s="95"/>
      <c r="I5" s="95"/>
      <c r="J5" s="95"/>
      <c r="K5" s="95"/>
      <c r="L5" s="170"/>
      <c r="M5" s="96" t="s">
        <v>350</v>
      </c>
    </row>
    <row r="6" spans="1:13" ht="15.75" x14ac:dyDescent="0.2">
      <c r="A6" s="445" t="s">
        <v>35</v>
      </c>
      <c r="B6" s="470"/>
      <c r="C6" s="446" t="s">
        <v>203</v>
      </c>
      <c r="D6" s="446"/>
      <c r="E6" s="446"/>
      <c r="F6" s="446"/>
      <c r="G6" s="446"/>
      <c r="H6" s="446"/>
      <c r="I6" s="446"/>
      <c r="J6" s="446"/>
      <c r="K6" s="446"/>
      <c r="L6" s="446" t="s">
        <v>182</v>
      </c>
      <c r="M6" s="471"/>
    </row>
    <row r="7" spans="1:13" ht="21" customHeight="1" x14ac:dyDescent="0.2">
      <c r="A7" s="445"/>
      <c r="B7" s="470"/>
      <c r="C7" s="446" t="s">
        <v>204</v>
      </c>
      <c r="D7" s="446"/>
      <c r="E7" s="446"/>
      <c r="F7" s="446" t="s">
        <v>205</v>
      </c>
      <c r="G7" s="446"/>
      <c r="H7" s="446"/>
      <c r="I7" s="448" t="s">
        <v>206</v>
      </c>
      <c r="J7" s="448"/>
      <c r="K7" s="448"/>
      <c r="L7" s="446"/>
      <c r="M7" s="471"/>
    </row>
    <row r="8" spans="1:13" ht="28.5" customHeight="1" x14ac:dyDescent="0.2">
      <c r="A8" s="445"/>
      <c r="B8" s="470"/>
      <c r="C8" s="42" t="s">
        <v>625</v>
      </c>
      <c r="D8" s="42" t="s">
        <v>626</v>
      </c>
      <c r="E8" s="42" t="s">
        <v>209</v>
      </c>
      <c r="F8" s="42" t="s">
        <v>625</v>
      </c>
      <c r="G8" s="42" t="s">
        <v>626</v>
      </c>
      <c r="H8" s="42" t="s">
        <v>209</v>
      </c>
      <c r="I8" s="42" t="s">
        <v>625</v>
      </c>
      <c r="J8" s="42" t="s">
        <v>626</v>
      </c>
      <c r="K8" s="42" t="s">
        <v>209</v>
      </c>
      <c r="L8" s="446"/>
      <c r="M8" s="471"/>
    </row>
    <row r="9" spans="1:13" s="7" customFormat="1" ht="21.75" customHeight="1" x14ac:dyDescent="0.2">
      <c r="A9" s="476" t="s">
        <v>36</v>
      </c>
      <c r="B9" s="340" t="s">
        <v>33</v>
      </c>
      <c r="C9" s="341">
        <f>SUM(C10:C13)</f>
        <v>837</v>
      </c>
      <c r="D9" s="341">
        <f t="shared" ref="D9:K9" si="0">SUM(D10:D13)</f>
        <v>415</v>
      </c>
      <c r="E9" s="341">
        <f t="shared" si="0"/>
        <v>1252</v>
      </c>
      <c r="F9" s="341">
        <f t="shared" si="0"/>
        <v>1474</v>
      </c>
      <c r="G9" s="341">
        <f t="shared" si="0"/>
        <v>719</v>
      </c>
      <c r="H9" s="341">
        <f t="shared" si="0"/>
        <v>2193</v>
      </c>
      <c r="I9" s="341">
        <f t="shared" si="0"/>
        <v>2311</v>
      </c>
      <c r="J9" s="341">
        <f t="shared" si="0"/>
        <v>1134</v>
      </c>
      <c r="K9" s="341">
        <f t="shared" si="0"/>
        <v>3445</v>
      </c>
      <c r="L9" s="342" t="s">
        <v>10</v>
      </c>
      <c r="M9" s="477" t="s">
        <v>185</v>
      </c>
    </row>
    <row r="10" spans="1:13" ht="21.75" customHeight="1" thickBot="1" x14ac:dyDescent="0.25">
      <c r="A10" s="476"/>
      <c r="B10" s="338" t="s">
        <v>37</v>
      </c>
      <c r="C10" s="358">
        <v>770</v>
      </c>
      <c r="D10" s="358">
        <v>381</v>
      </c>
      <c r="E10" s="207">
        <f>C10+D10</f>
        <v>1151</v>
      </c>
      <c r="F10" s="358">
        <v>1450</v>
      </c>
      <c r="G10" s="358">
        <v>673</v>
      </c>
      <c r="H10" s="207">
        <f>F10+G10</f>
        <v>2123</v>
      </c>
      <c r="I10" s="229">
        <f t="shared" ref="I10:J13" si="1">C10+F10</f>
        <v>2220</v>
      </c>
      <c r="J10" s="229">
        <f t="shared" si="1"/>
        <v>1054</v>
      </c>
      <c r="K10" s="207">
        <f>I10+J10</f>
        <v>3274</v>
      </c>
      <c r="L10" s="339" t="s">
        <v>38</v>
      </c>
      <c r="M10" s="477"/>
    </row>
    <row r="11" spans="1:13" ht="21.75" customHeight="1" thickBot="1" x14ac:dyDescent="0.25">
      <c r="A11" s="476"/>
      <c r="B11" s="59" t="s">
        <v>40</v>
      </c>
      <c r="C11" s="366">
        <v>8</v>
      </c>
      <c r="D11" s="366">
        <v>3</v>
      </c>
      <c r="E11" s="209">
        <f t="shared" ref="E11:E19" si="2">C11+D11</f>
        <v>11</v>
      </c>
      <c r="F11" s="366">
        <v>11</v>
      </c>
      <c r="G11" s="366">
        <v>31</v>
      </c>
      <c r="H11" s="209">
        <f t="shared" ref="H11:H19" si="3">F11+G11</f>
        <v>42</v>
      </c>
      <c r="I11" s="217">
        <f t="shared" si="1"/>
        <v>19</v>
      </c>
      <c r="J11" s="217">
        <f t="shared" si="1"/>
        <v>34</v>
      </c>
      <c r="K11" s="209">
        <f t="shared" ref="K11:K19" si="4">I11+J11</f>
        <v>53</v>
      </c>
      <c r="L11" s="60" t="s">
        <v>183</v>
      </c>
      <c r="M11" s="477"/>
    </row>
    <row r="12" spans="1:13" ht="24" customHeight="1" thickBot="1" x14ac:dyDescent="0.25">
      <c r="A12" s="476"/>
      <c r="B12" s="58" t="s">
        <v>41</v>
      </c>
      <c r="C12" s="359">
        <v>59</v>
      </c>
      <c r="D12" s="359">
        <v>30</v>
      </c>
      <c r="E12" s="208">
        <f t="shared" si="2"/>
        <v>89</v>
      </c>
      <c r="F12" s="359">
        <v>6</v>
      </c>
      <c r="G12" s="359">
        <v>13</v>
      </c>
      <c r="H12" s="208">
        <f t="shared" si="3"/>
        <v>19</v>
      </c>
      <c r="I12" s="216">
        <f t="shared" si="1"/>
        <v>65</v>
      </c>
      <c r="J12" s="216">
        <f t="shared" si="1"/>
        <v>43</v>
      </c>
      <c r="K12" s="208">
        <f t="shared" si="4"/>
        <v>108</v>
      </c>
      <c r="L12" s="61" t="s">
        <v>184</v>
      </c>
      <c r="M12" s="477"/>
    </row>
    <row r="13" spans="1:13" ht="21.75" customHeight="1" x14ac:dyDescent="0.2">
      <c r="A13" s="476"/>
      <c r="B13" s="63" t="s">
        <v>42</v>
      </c>
      <c r="C13" s="367">
        <v>0</v>
      </c>
      <c r="D13" s="367">
        <v>1</v>
      </c>
      <c r="E13" s="212">
        <f t="shared" si="2"/>
        <v>1</v>
      </c>
      <c r="F13" s="367">
        <v>7</v>
      </c>
      <c r="G13" s="367">
        <v>2</v>
      </c>
      <c r="H13" s="212">
        <f t="shared" si="3"/>
        <v>9</v>
      </c>
      <c r="I13" s="218">
        <f t="shared" si="1"/>
        <v>7</v>
      </c>
      <c r="J13" s="218">
        <f t="shared" si="1"/>
        <v>3</v>
      </c>
      <c r="K13" s="212">
        <f t="shared" si="4"/>
        <v>10</v>
      </c>
      <c r="L13" s="64" t="s">
        <v>43</v>
      </c>
      <c r="M13" s="477"/>
    </row>
    <row r="14" spans="1:13" s="7" customFormat="1" ht="21.75" customHeight="1" x14ac:dyDescent="0.2">
      <c r="A14" s="478" t="s">
        <v>547</v>
      </c>
      <c r="B14" s="344" t="s">
        <v>33</v>
      </c>
      <c r="C14" s="345">
        <f t="shared" ref="C14:K14" si="5">SUM(C15:C19)</f>
        <v>2081</v>
      </c>
      <c r="D14" s="345">
        <f t="shared" si="5"/>
        <v>2588</v>
      </c>
      <c r="E14" s="345">
        <f t="shared" si="5"/>
        <v>4669</v>
      </c>
      <c r="F14" s="345">
        <f t="shared" si="5"/>
        <v>1825</v>
      </c>
      <c r="G14" s="345">
        <f t="shared" si="5"/>
        <v>3105</v>
      </c>
      <c r="H14" s="345">
        <f t="shared" si="5"/>
        <v>4930</v>
      </c>
      <c r="I14" s="345">
        <f t="shared" si="5"/>
        <v>3906</v>
      </c>
      <c r="J14" s="345">
        <f t="shared" si="5"/>
        <v>5693</v>
      </c>
      <c r="K14" s="345">
        <f t="shared" si="5"/>
        <v>9599</v>
      </c>
      <c r="L14" s="346" t="s">
        <v>10</v>
      </c>
      <c r="M14" s="480" t="s">
        <v>186</v>
      </c>
    </row>
    <row r="15" spans="1:13" ht="21.75" customHeight="1" thickBot="1" x14ac:dyDescent="0.25">
      <c r="A15" s="479"/>
      <c r="B15" s="62" t="s">
        <v>44</v>
      </c>
      <c r="C15" s="364">
        <v>513</v>
      </c>
      <c r="D15" s="364">
        <v>437</v>
      </c>
      <c r="E15" s="206">
        <f t="shared" si="2"/>
        <v>950</v>
      </c>
      <c r="F15" s="364">
        <v>729</v>
      </c>
      <c r="G15" s="364">
        <v>500</v>
      </c>
      <c r="H15" s="206">
        <f t="shared" si="3"/>
        <v>1229</v>
      </c>
      <c r="I15" s="215">
        <f t="shared" ref="I15:J19" si="6">C15+F15</f>
        <v>1242</v>
      </c>
      <c r="J15" s="215">
        <f t="shared" si="6"/>
        <v>937</v>
      </c>
      <c r="K15" s="206">
        <f t="shared" si="4"/>
        <v>2179</v>
      </c>
      <c r="L15" s="343" t="s">
        <v>45</v>
      </c>
      <c r="M15" s="481"/>
    </row>
    <row r="16" spans="1:13" ht="21.75" customHeight="1" thickBot="1" x14ac:dyDescent="0.25">
      <c r="A16" s="479"/>
      <c r="B16" s="58" t="s">
        <v>46</v>
      </c>
      <c r="C16" s="359" t="s">
        <v>601</v>
      </c>
      <c r="D16" s="359">
        <v>998</v>
      </c>
      <c r="E16" s="208">
        <f t="shared" si="2"/>
        <v>998</v>
      </c>
      <c r="F16" s="359" t="s">
        <v>601</v>
      </c>
      <c r="G16" s="359">
        <v>1862</v>
      </c>
      <c r="H16" s="208">
        <f t="shared" si="3"/>
        <v>1862</v>
      </c>
      <c r="I16" s="216">
        <f t="shared" si="6"/>
        <v>0</v>
      </c>
      <c r="J16" s="216">
        <f t="shared" si="6"/>
        <v>2860</v>
      </c>
      <c r="K16" s="208">
        <f t="shared" si="4"/>
        <v>2860</v>
      </c>
      <c r="L16" s="61" t="s">
        <v>47</v>
      </c>
      <c r="M16" s="481"/>
    </row>
    <row r="17" spans="1:13" ht="21.75" customHeight="1" thickBot="1" x14ac:dyDescent="0.25">
      <c r="A17" s="479"/>
      <c r="B17" s="59" t="s">
        <v>48</v>
      </c>
      <c r="C17" s="366">
        <v>1064</v>
      </c>
      <c r="D17" s="366">
        <v>391</v>
      </c>
      <c r="E17" s="209">
        <f t="shared" si="2"/>
        <v>1455</v>
      </c>
      <c r="F17" s="366" t="s">
        <v>601</v>
      </c>
      <c r="G17" s="366" t="s">
        <v>601</v>
      </c>
      <c r="H17" s="209">
        <f t="shared" si="3"/>
        <v>0</v>
      </c>
      <c r="I17" s="217">
        <f t="shared" si="6"/>
        <v>1064</v>
      </c>
      <c r="J17" s="217">
        <f t="shared" si="6"/>
        <v>391</v>
      </c>
      <c r="K17" s="209">
        <f t="shared" si="4"/>
        <v>1455</v>
      </c>
      <c r="L17" s="60" t="s">
        <v>49</v>
      </c>
      <c r="M17" s="481"/>
    </row>
    <row r="18" spans="1:13" ht="21.75" customHeight="1" thickBot="1" x14ac:dyDescent="0.25">
      <c r="A18" s="479"/>
      <c r="B18" s="58" t="s">
        <v>50</v>
      </c>
      <c r="C18" s="359">
        <v>412</v>
      </c>
      <c r="D18" s="359">
        <v>598</v>
      </c>
      <c r="E18" s="208">
        <f t="shared" si="2"/>
        <v>1010</v>
      </c>
      <c r="F18" s="359">
        <v>746</v>
      </c>
      <c r="G18" s="359">
        <v>436</v>
      </c>
      <c r="H18" s="208">
        <f t="shared" si="3"/>
        <v>1182</v>
      </c>
      <c r="I18" s="216">
        <f t="shared" si="6"/>
        <v>1158</v>
      </c>
      <c r="J18" s="216">
        <f t="shared" si="6"/>
        <v>1034</v>
      </c>
      <c r="K18" s="208">
        <f t="shared" si="4"/>
        <v>2192</v>
      </c>
      <c r="L18" s="61" t="s">
        <v>51</v>
      </c>
      <c r="M18" s="481"/>
    </row>
    <row r="19" spans="1:13" ht="21.75" customHeight="1" x14ac:dyDescent="0.2">
      <c r="A19" s="479"/>
      <c r="B19" s="63" t="s">
        <v>52</v>
      </c>
      <c r="C19" s="367">
        <v>92</v>
      </c>
      <c r="D19" s="367">
        <v>164</v>
      </c>
      <c r="E19" s="212">
        <f t="shared" si="2"/>
        <v>256</v>
      </c>
      <c r="F19" s="367">
        <v>350</v>
      </c>
      <c r="G19" s="367">
        <v>307</v>
      </c>
      <c r="H19" s="212">
        <f t="shared" si="3"/>
        <v>657</v>
      </c>
      <c r="I19" s="218">
        <f t="shared" si="6"/>
        <v>442</v>
      </c>
      <c r="J19" s="218">
        <f t="shared" si="6"/>
        <v>471</v>
      </c>
      <c r="K19" s="212">
        <f t="shared" si="4"/>
        <v>913</v>
      </c>
      <c r="L19" s="64" t="s">
        <v>53</v>
      </c>
      <c r="M19" s="481"/>
    </row>
    <row r="20" spans="1:13" ht="26.25" customHeight="1" x14ac:dyDescent="0.2">
      <c r="A20" s="472" t="s">
        <v>176</v>
      </c>
      <c r="B20" s="473"/>
      <c r="C20" s="66">
        <f t="shared" ref="C20:K20" si="7">C9+C14</f>
        <v>2918</v>
      </c>
      <c r="D20" s="66">
        <f t="shared" si="7"/>
        <v>3003</v>
      </c>
      <c r="E20" s="66">
        <f t="shared" si="7"/>
        <v>5921</v>
      </c>
      <c r="F20" s="66">
        <f t="shared" si="7"/>
        <v>3299</v>
      </c>
      <c r="G20" s="66">
        <f t="shared" si="7"/>
        <v>3824</v>
      </c>
      <c r="H20" s="66">
        <f t="shared" si="7"/>
        <v>7123</v>
      </c>
      <c r="I20" s="66">
        <f t="shared" si="7"/>
        <v>6217</v>
      </c>
      <c r="J20" s="66">
        <f t="shared" si="7"/>
        <v>6827</v>
      </c>
      <c r="K20" s="66">
        <f t="shared" si="7"/>
        <v>13044</v>
      </c>
      <c r="L20" s="474" t="s">
        <v>177</v>
      </c>
      <c r="M20" s="475"/>
    </row>
    <row r="21" spans="1:13" x14ac:dyDescent="0.2">
      <c r="E21" s="7"/>
      <c r="H21" s="7"/>
      <c r="K21" s="7"/>
    </row>
  </sheetData>
  <mergeCells count="16">
    <mergeCell ref="A20:B20"/>
    <mergeCell ref="L20:M20"/>
    <mergeCell ref="A9:A13"/>
    <mergeCell ref="M9:M13"/>
    <mergeCell ref="A14:A19"/>
    <mergeCell ref="M14:M19"/>
    <mergeCell ref="A1:M1"/>
    <mergeCell ref="A3:M3"/>
    <mergeCell ref="A6:B8"/>
    <mergeCell ref="C6:K6"/>
    <mergeCell ref="L6:M8"/>
    <mergeCell ref="C7:E7"/>
    <mergeCell ref="F7:H7"/>
    <mergeCell ref="I7:K7"/>
    <mergeCell ref="A2:M2"/>
    <mergeCell ref="A4:M4"/>
  </mergeCells>
  <printOptions horizontalCentered="1" verticalCentered="1"/>
  <pageMargins left="0" right="0" top="0" bottom="0" header="0" footer="0"/>
  <pageSetup paperSize="9" scale="90"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ذوو الإعاقة الفصل التاسع 2022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ذوو الإعاقة الفصل التاسع 2022 </Description_Ar>
    <Enabled xmlns="1b323878-974e-4c19-bf08-965c80d4ad54">true</Enabled>
    <PublishingDate xmlns="1b323878-974e-4c19-bf08-965c80d4ad54">2023-05-16T07:43:52+00:00</PublishingDate>
    <CategoryDescription xmlns="http://schemas.microsoft.com/sharepoint.v3">Disabilities Chapter 9 - 2022</CategoryDescription>
  </documentManagement>
</p:properties>
</file>

<file path=customXml/itemProps1.xml><?xml version="1.0" encoding="utf-8"?>
<ds:datastoreItem xmlns:ds="http://schemas.openxmlformats.org/officeDocument/2006/customXml" ds:itemID="{7748D7F1-436D-4A07-9B87-DA1821C8AADE}"/>
</file>

<file path=customXml/itemProps2.xml><?xml version="1.0" encoding="utf-8"?>
<ds:datastoreItem xmlns:ds="http://schemas.openxmlformats.org/officeDocument/2006/customXml" ds:itemID="{FC919D3D-6E8B-49ED-81B5-0C31DA65F0C8}"/>
</file>

<file path=customXml/itemProps3.xml><?xml version="1.0" encoding="utf-8"?>
<ds:datastoreItem xmlns:ds="http://schemas.openxmlformats.org/officeDocument/2006/customXml" ds:itemID="{14F9DC32-A7F9-4874-9025-62EF460B98DC}"/>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30</vt:i4>
      </vt:variant>
      <vt:variant>
        <vt:lpstr>Charts</vt:lpstr>
      </vt:variant>
      <vt:variant>
        <vt:i4>3</vt:i4>
      </vt:variant>
      <vt:variant>
        <vt:lpstr>Named Ranges</vt:lpstr>
      </vt:variant>
      <vt:variant>
        <vt:i4>28</vt:i4>
      </vt:variant>
    </vt:vector>
  </HeadingPairs>
  <TitlesOfParts>
    <vt:vector size="61" baseType="lpstr">
      <vt:lpstr>Cover</vt:lpstr>
      <vt:lpstr>التقديم</vt:lpstr>
      <vt:lpstr>المحتويات</vt:lpstr>
      <vt:lpstr>178</vt:lpstr>
      <vt:lpstr>179</vt:lpstr>
      <vt:lpstr>180</vt:lpstr>
      <vt:lpstr>181</vt:lpstr>
      <vt:lpstr>182</vt:lpstr>
      <vt:lpstr>183</vt:lpstr>
      <vt:lpstr>184</vt:lpstr>
      <vt:lpstr>185</vt:lpstr>
      <vt:lpstr>186</vt:lpstr>
      <vt:lpstr>187</vt:lpstr>
      <vt:lpstr>188</vt:lpstr>
      <vt:lpstr>189</vt:lpstr>
      <vt:lpstr>190</vt:lpstr>
      <vt:lpstr>191</vt:lpstr>
      <vt:lpstr>192</vt:lpstr>
      <vt:lpstr>193</vt:lpstr>
      <vt:lpstr>194</vt:lpstr>
      <vt:lpstr>195</vt:lpstr>
      <vt:lpstr>196</vt:lpstr>
      <vt:lpstr>197</vt:lpstr>
      <vt:lpstr>198</vt:lpstr>
      <vt:lpstr>199</vt:lpstr>
      <vt:lpstr>200</vt:lpstr>
      <vt:lpstr>201</vt:lpstr>
      <vt:lpstr>202</vt:lpstr>
      <vt:lpstr>203</vt:lpstr>
      <vt:lpstr>204</vt:lpstr>
      <vt:lpstr>Gr. 42</vt:lpstr>
      <vt:lpstr>Gr. 43</vt:lpstr>
      <vt:lpstr>Gr.44</vt:lpstr>
      <vt:lpstr>'178'!Print_Area</vt:lpstr>
      <vt:lpstr>'186'!Print_Area</vt:lpstr>
      <vt:lpstr>'187'!Print_Area</vt:lpstr>
      <vt:lpstr>'188'!Print_Area</vt:lpstr>
      <vt:lpstr>'189'!Print_Area</vt:lpstr>
      <vt:lpstr>'190'!Print_Area</vt:lpstr>
      <vt:lpstr>'191'!Print_Area</vt:lpstr>
      <vt:lpstr>'192'!Print_Area</vt:lpstr>
      <vt:lpstr>'193'!Print_Area</vt:lpstr>
      <vt:lpstr>'194'!Print_Area</vt:lpstr>
      <vt:lpstr>'195'!Print_Area</vt:lpstr>
      <vt:lpstr>'196'!Print_Area</vt:lpstr>
      <vt:lpstr>'197'!Print_Area</vt:lpstr>
      <vt:lpstr>'198'!Print_Area</vt:lpstr>
      <vt:lpstr>'199'!Print_Area</vt:lpstr>
      <vt:lpstr>'200'!Print_Area</vt:lpstr>
      <vt:lpstr>'201'!Print_Area</vt:lpstr>
      <vt:lpstr>'202'!Print_Area</vt:lpstr>
      <vt:lpstr>'203'!Print_Area</vt:lpstr>
      <vt:lpstr>'204'!Print_Area</vt:lpstr>
      <vt:lpstr>Cover!Print_Area</vt:lpstr>
      <vt:lpstr>التقديم!Print_Area</vt:lpstr>
      <vt:lpstr>المحتويات!Print_Area</vt:lpstr>
      <vt:lpstr>'181'!Print_Titles</vt:lpstr>
      <vt:lpstr>'182'!Print_Titles</vt:lpstr>
      <vt:lpstr>'185'!Print_Titles</vt:lpstr>
      <vt:lpstr>'187'!Print_Titles</vt:lpstr>
      <vt:lpstr>'189'!Print_Titles</vt:lpstr>
    </vt:vector>
  </TitlesOfParts>
  <Company>QSA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Disabilities Chapter 9 - 2022</dc:title>
  <dc:creator>aabdelwahab</dc:creator>
  <cp:keywords>qata; Social; SocialStatistics; Doha; Planning and Statistics Authority; PSA</cp:keywords>
  <cp:lastModifiedBy>Amjad Ahmed Abdelwahab</cp:lastModifiedBy>
  <cp:lastPrinted>2023-05-11T09:47:48Z</cp:lastPrinted>
  <dcterms:created xsi:type="dcterms:W3CDTF">2011-05-26T15:51:39Z</dcterms:created>
  <dcterms:modified xsi:type="dcterms:W3CDTF">2023-05-11T09:48:35Z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735;#Planning and Statistics Authority|c62945ff-1054-4639-a689-03d3d18d28db;#734;#PSA|81538984-2143-4d4b-a3ca-314b1950d5de;#792;#Social|b74b234b-0567-49c9-8b7a-a8f4f86a61e7;#769;#SocialStatistics|9e95dc3e-e845-4737-b514-df2dfc3aad2c;#755;#Doha|27987deb-6a8a-40ba-8503-1069d602c9f7;#754;#qata|0483fa66-2106-4d7f-93cc-baafce5e9fb5</vt:lpwstr>
  </property>
  <property fmtid="{D5CDD505-2E9C-101B-9397-08002B2CF9AE}" pid="4" name="Hashtags">
    <vt:lpwstr>58;#StatisticalAbstract|c2f418c2-a295-4bd1-af99-d5d586494613</vt:lpwstr>
  </property>
</Properties>
</file>