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jpg" ContentType="image/jpeg"/>
  <Override PartName="/xl/drawings/drawing5.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heets/sheet1.xml" ContentType="application/vnd.openxmlformats-officedocument.spreadsheetml.chartsheet+xml"/>
  <Override PartName="/xl/worksheets/sheet3.xml" ContentType="application/vnd.openxmlformats-officedocument.spreadsheetml.worksheet+xml"/>
  <Override PartName="/xl/worksheets/sheet2.xml" ContentType="application/vnd.openxmlformats-officedocument.spreadsheetml.worksheet+xml"/>
  <Override PartName="/xl/drawings/drawing24.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drawings/drawing11.xml" ContentType="application/vnd.openxmlformats-officedocument.drawing+xml"/>
  <Override PartName="/xl/worksheets/sheet29.xml" ContentType="application/vnd.openxmlformats-officedocument.spreadsheetml.worksheet+xml"/>
  <Override PartName="/xl/drawings/drawing10.xml" ContentType="application/vnd.openxmlformats-officedocument.drawing+xml"/>
  <Override PartName="/xl/worksheets/sheet30.xml" ContentType="application/vnd.openxmlformats-officedocument.spreadsheetml.worksheet+xml"/>
  <Override PartName="/xl/worksheets/sheet28.xml" ContentType="application/vnd.openxmlformats-officedocument.spreadsheetml.worksheet+xml"/>
  <Override PartName="/xl/drawings/drawing12.xml" ContentType="application/vnd.openxmlformats-officedocument.drawing+xml"/>
  <Override PartName="/xl/worksheets/sheet27.xml" ContentType="application/vnd.openxmlformats-officedocument.spreadsheetml.worksheet+xml"/>
  <Override PartName="/xl/worksheets/sheet25.xml" ContentType="application/vnd.openxmlformats-officedocument.spreadsheetml.worksheet+xml"/>
  <Override PartName="/xl/drawings/drawing14.xml" ContentType="application/vnd.openxmlformats-officedocument.drawing+xml"/>
  <Override PartName="/xl/worksheets/sheet26.xml" ContentType="application/vnd.openxmlformats-officedocument.spreadsheetml.worksheet+xml"/>
  <Override PartName="/xl/drawings/drawing13.xml" ContentType="application/vnd.openxmlformats-officedocument.drawing+xml"/>
  <Override PartName="/xl/drawings/drawing9.xml" ContentType="application/vnd.openxmlformats-officedocument.drawing+xml"/>
  <Override PartName="/xl/worksheets/sheet31.xml" ContentType="application/vnd.openxmlformats-officedocument.spreadsheetml.worksheet+xml"/>
  <Override PartName="/xl/drawings/drawing8.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charts/chart1.xml" ContentType="application/vnd.openxmlformats-officedocument.drawingml.chart+xml"/>
  <Override PartName="/xl/worksheets/sheet4.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drawings/drawing7.xml" ContentType="application/vnd.openxmlformats-officedocument.drawing+xml"/>
  <Override PartName="/xl/styles.xml" ContentType="application/vnd.openxmlformats-officedocument.spreadsheetml.styles+xml"/>
  <Override PartName="/xl/drawings/drawing6.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worksheets/sheet11.xml" ContentType="application/vnd.openxmlformats-officedocument.spreadsheetml.worksheet+xml"/>
  <Override PartName="/xl/drawings/drawing21.xml" ContentType="application/vnd.openxmlformats-officedocument.drawing+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drawings/drawing22.xml" ContentType="application/vnd.openxmlformats-officedocument.drawing+xml"/>
  <Override PartName="/xl/drawings/drawing2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8.xml" ContentType="application/vnd.openxmlformats-officedocument.drawing+xml"/>
  <Override PartName="/xl/worksheets/sheet22.xml" ContentType="application/vnd.openxmlformats-officedocument.spreadsheetml.worksheet+xml"/>
  <Override PartName="/xl/drawings/drawing17.xml" ContentType="application/vnd.openxmlformats-officedocument.drawing+xml"/>
  <Override PartName="/xl/worksheets/sheet23.xml" ContentType="application/vnd.openxmlformats-officedocument.spreadsheetml.worksheet+xml"/>
  <Override PartName="/xl/drawings/drawing20.xml" ContentType="application/vnd.openxmlformats-officedocument.drawing+xml"/>
  <Override PartName="/xl/worksheets/sheet21.xml" ContentType="application/vnd.openxmlformats-officedocument.spreadsheetml.worksheet+xml"/>
  <Override PartName="/xl/worksheets/sheet19.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9.xml" ContentType="application/vnd.openxmlformats-officedocument.drawing+xml"/>
  <Override PartName="/xl/worksheets/sheet18.xml" ContentType="application/vnd.openxmlformats-officedocument.spreadsheetml.worksheet+xml"/>
  <Override PartName="/xl/worksheets/sheet20.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135" yWindow="-15" windowWidth="15600" windowHeight="10290" tabRatio="820" firstSheet="8" activeTab="19"/>
  </bookViews>
  <sheets>
    <sheet name="Cover" sheetId="86" r:id="rId1"/>
    <sheet name="التقديم" sheetId="85" r:id="rId2"/>
    <sheet name="145" sheetId="6" r:id="rId3"/>
    <sheet name="GR.41" sheetId="50" r:id="rId4"/>
    <sheet name="146" sheetId="12" r:id="rId5"/>
    <sheet name="147" sheetId="38" r:id="rId6"/>
    <sheet name="148" sheetId="87" r:id="rId7"/>
    <sheet name="149" sheetId="49" r:id="rId8"/>
    <sheet name="150" sheetId="8" r:id="rId9"/>
    <sheet name="151" sheetId="9" r:id="rId10"/>
    <sheet name="152" sheetId="88" r:id="rId11"/>
    <sheet name="153" sheetId="77" r:id="rId12"/>
    <sheet name="154" sheetId="63" r:id="rId13"/>
    <sheet name="155" sheetId="71" r:id="rId14"/>
    <sheet name="156" sheetId="89" r:id="rId15"/>
    <sheet name="157" sheetId="83" r:id="rId16"/>
    <sheet name="158" sheetId="84" r:id="rId17"/>
    <sheet name="159" sheetId="29" r:id="rId18"/>
    <sheet name="160" sheetId="30" r:id="rId19"/>
    <sheet name="161" sheetId="90" r:id="rId20"/>
    <sheet name="162" sheetId="82" r:id="rId21"/>
    <sheet name="163" sheetId="36" r:id="rId22"/>
    <sheet name="164" sheetId="98" r:id="rId23"/>
    <sheet name="165" sheetId="95" r:id="rId24"/>
    <sheet name="166" sheetId="96" r:id="rId25"/>
    <sheet name="167" sheetId="97" r:id="rId26"/>
    <sheet name="168" sheetId="99" r:id="rId27"/>
    <sheet name="169" sheetId="19" r:id="rId28"/>
    <sheet name="170" sheetId="72" r:id="rId29"/>
    <sheet name="171" sheetId="92" r:id="rId30"/>
    <sheet name="172" sheetId="93" r:id="rId31"/>
    <sheet name="173" sheetId="75" r:id="rId32"/>
  </sheets>
  <definedNames>
    <definedName name="_xlnm.Print_Area" localSheetId="2">'145'!$A$1:$G$14</definedName>
    <definedName name="_xlnm.Print_Area" localSheetId="4">'146'!$A$1:$F$12</definedName>
    <definedName name="_xlnm.Print_Area" localSheetId="5">'147'!$A$1:$D$15</definedName>
    <definedName name="_xlnm.Print_Area" localSheetId="6">'148'!$A$1:$G$12</definedName>
    <definedName name="_xlnm.Print_Area" localSheetId="7">'149'!$A$1:$K$14</definedName>
    <definedName name="_xlnm.Print_Area" localSheetId="8">'150'!$A$1:$K$38</definedName>
    <definedName name="_xlnm.Print_Area" localSheetId="9">'151'!$A$1:$Q$18</definedName>
    <definedName name="_xlnm.Print_Area" localSheetId="10">'152'!$A$1:$Q$18</definedName>
    <definedName name="_xlnm.Print_Area" localSheetId="11">'153'!$A$1:$I$19</definedName>
    <definedName name="_xlnm.Print_Area" localSheetId="12">'154'!$A$1:$K$19</definedName>
    <definedName name="_xlnm.Print_Area" localSheetId="13">'155'!$A$1:$E$33</definedName>
    <definedName name="_xlnm.Print_Area" localSheetId="14">'156'!$A$1:$P$20</definedName>
    <definedName name="_xlnm.Print_Area" localSheetId="17">'159'!$A$1:$F$12</definedName>
    <definedName name="_xlnm.Print_Area" localSheetId="18">'160'!$A$1:$K$12</definedName>
    <definedName name="_xlnm.Print_Area" localSheetId="19">'161'!$A$1:$O$19</definedName>
    <definedName name="_xlnm.Print_Area" localSheetId="20">'162'!$A$1:$E$39</definedName>
    <definedName name="_xlnm.Print_Area" localSheetId="21">'163'!$A$1:$N$21</definedName>
    <definedName name="_xlnm.Print_Area" localSheetId="22">'164'!$A$1:$K$33</definedName>
    <definedName name="_xlnm.Print_Area" localSheetId="23">'165'!$A$1:$E$20</definedName>
    <definedName name="_xlnm.Print_Area" localSheetId="24">'166'!$A$1:$O$17</definedName>
    <definedName name="_xlnm.Print_Area" localSheetId="25">'167'!$A$1:$F$42</definedName>
    <definedName name="_xlnm.Print_Area" localSheetId="26">'168'!$A$1:$I$24</definedName>
    <definedName name="_xlnm.Print_Area" localSheetId="27">'169'!$A$1:$G$16</definedName>
    <definedName name="_xlnm.Print_Area" localSheetId="28">'170'!$A$1:$H$16</definedName>
    <definedName name="_xlnm.Print_Area" localSheetId="29">'171'!$A$1:$L$24</definedName>
    <definedName name="_xlnm.Print_Area" localSheetId="30">'172'!$A$1:$P$16</definedName>
    <definedName name="_xlnm.Print_Area" localSheetId="31">'173'!$A$1:$L$20</definedName>
    <definedName name="_xlnm.Print_Area" localSheetId="0">Cover!$A$1:$A$7</definedName>
    <definedName name="_xlnm.Print_Area" localSheetId="1">التقديم!$A$1:$C$23</definedName>
  </definedNames>
  <calcPr calcId="144525"/>
</workbook>
</file>

<file path=xl/calcChain.xml><?xml version="1.0" encoding="utf-8"?>
<calcChain xmlns="http://schemas.openxmlformats.org/spreadsheetml/2006/main">
  <c r="E12" i="29" l="1"/>
  <c r="B17" i="88" l="1"/>
  <c r="B17" i="9"/>
  <c r="C17" i="88" l="1"/>
  <c r="D17" i="88"/>
  <c r="E17" i="88"/>
  <c r="F17" i="88"/>
  <c r="G17" i="88"/>
  <c r="H17" i="88"/>
  <c r="I17" i="88"/>
  <c r="J17" i="88"/>
  <c r="K17" i="88"/>
  <c r="L17" i="88"/>
  <c r="M17" i="88"/>
  <c r="N17" i="88"/>
  <c r="O17" i="88"/>
  <c r="P17" i="88"/>
  <c r="C17" i="9"/>
  <c r="D17" i="9"/>
  <c r="E17" i="9"/>
  <c r="F17" i="9"/>
  <c r="G17" i="9"/>
  <c r="H17" i="9"/>
  <c r="I17" i="9"/>
  <c r="J17" i="9"/>
  <c r="K17" i="9"/>
  <c r="L17" i="9"/>
  <c r="M17" i="9"/>
  <c r="N17" i="9"/>
  <c r="O17" i="9"/>
  <c r="P17" i="9"/>
  <c r="M8" i="63" l="1"/>
  <c r="M10" i="63"/>
  <c r="M12" i="63"/>
  <c r="L19" i="63" l="1"/>
  <c r="N13" i="89"/>
  <c r="J7" i="63" l="1"/>
  <c r="M7" i="63" s="1"/>
  <c r="O13" i="89"/>
  <c r="G11" i="8" l="1"/>
  <c r="G10" i="8"/>
  <c r="C38" i="8"/>
  <c r="B38" i="8"/>
  <c r="G24" i="99" l="1"/>
  <c r="E24" i="99"/>
  <c r="G23" i="99"/>
  <c r="G22" i="99"/>
  <c r="F22" i="99"/>
  <c r="E22" i="99"/>
  <c r="D22" i="99"/>
  <c r="C22" i="99"/>
  <c r="F33" i="98"/>
  <c r="E33" i="98"/>
  <c r="C33" i="98"/>
  <c r="B33" i="98"/>
  <c r="I32" i="98"/>
  <c r="H32" i="98"/>
  <c r="G32" i="98"/>
  <c r="D32" i="98"/>
  <c r="I31" i="98"/>
  <c r="H31" i="98"/>
  <c r="J31" i="98" s="1"/>
  <c r="G31" i="98"/>
  <c r="D31" i="98"/>
  <c r="I30" i="98"/>
  <c r="H30" i="98"/>
  <c r="G30" i="98"/>
  <c r="D30" i="98"/>
  <c r="I29" i="98"/>
  <c r="H29" i="98"/>
  <c r="J29" i="98" s="1"/>
  <c r="G29" i="98"/>
  <c r="D29" i="98"/>
  <c r="I28" i="98"/>
  <c r="H28" i="98"/>
  <c r="J28" i="98" s="1"/>
  <c r="G28" i="98"/>
  <c r="D28" i="98"/>
  <c r="I27" i="98"/>
  <c r="H27" i="98"/>
  <c r="J27" i="98" s="1"/>
  <c r="G27" i="98"/>
  <c r="D27" i="98"/>
  <c r="I26" i="98"/>
  <c r="H26" i="98"/>
  <c r="G26" i="98"/>
  <c r="D26" i="98"/>
  <c r="I25" i="98"/>
  <c r="H25" i="98"/>
  <c r="G25" i="98"/>
  <c r="D25" i="98"/>
  <c r="I24" i="98"/>
  <c r="H24" i="98"/>
  <c r="J24" i="98" s="1"/>
  <c r="G24" i="98"/>
  <c r="D24" i="98"/>
  <c r="I23" i="98"/>
  <c r="H23" i="98"/>
  <c r="J23" i="98" s="1"/>
  <c r="G23" i="98"/>
  <c r="D23" i="98"/>
  <c r="I22" i="98"/>
  <c r="H22" i="98"/>
  <c r="J22" i="98" s="1"/>
  <c r="G22" i="98"/>
  <c r="D22" i="98"/>
  <c r="I21" i="98"/>
  <c r="H21" i="98"/>
  <c r="J21" i="98" s="1"/>
  <c r="G21" i="98"/>
  <c r="D21" i="98"/>
  <c r="I20" i="98"/>
  <c r="H20" i="98"/>
  <c r="J20" i="98" s="1"/>
  <c r="G20" i="98"/>
  <c r="D20" i="98"/>
  <c r="I19" i="98"/>
  <c r="H19" i="98"/>
  <c r="G19" i="98"/>
  <c r="D19" i="98"/>
  <c r="I18" i="98"/>
  <c r="H18" i="98"/>
  <c r="G18" i="98"/>
  <c r="D18" i="98"/>
  <c r="I17" i="98"/>
  <c r="H17" i="98"/>
  <c r="G17" i="98"/>
  <c r="D17" i="98"/>
  <c r="I16" i="98"/>
  <c r="H16" i="98"/>
  <c r="J16" i="98" s="1"/>
  <c r="G16" i="98"/>
  <c r="D16" i="98"/>
  <c r="I15" i="98"/>
  <c r="H15" i="98"/>
  <c r="G15" i="98"/>
  <c r="D15" i="98"/>
  <c r="I14" i="98"/>
  <c r="H14" i="98"/>
  <c r="J14" i="98" s="1"/>
  <c r="G14" i="98"/>
  <c r="D14" i="98"/>
  <c r="I13" i="98"/>
  <c r="H13" i="98"/>
  <c r="J13" i="98" s="1"/>
  <c r="G13" i="98"/>
  <c r="D13" i="98"/>
  <c r="I12" i="98"/>
  <c r="H12" i="98"/>
  <c r="G12" i="98"/>
  <c r="D12" i="98"/>
  <c r="I11" i="98"/>
  <c r="H11" i="98"/>
  <c r="J11" i="98" s="1"/>
  <c r="G11" i="98"/>
  <c r="D11" i="98"/>
  <c r="I10" i="98"/>
  <c r="H10" i="98"/>
  <c r="G10" i="98"/>
  <c r="D10" i="98"/>
  <c r="E42" i="97"/>
  <c r="D42" i="97"/>
  <c r="C42" i="97"/>
  <c r="B42" i="97"/>
  <c r="M17" i="96"/>
  <c r="L17" i="96"/>
  <c r="K17" i="96"/>
  <c r="J17" i="96"/>
  <c r="I17" i="96"/>
  <c r="H17" i="96"/>
  <c r="G17" i="96"/>
  <c r="F17" i="96"/>
  <c r="E17" i="96"/>
  <c r="D17" i="96"/>
  <c r="C17" i="96"/>
  <c r="B17" i="96"/>
  <c r="N16" i="96"/>
  <c r="N15" i="96"/>
  <c r="N14" i="96"/>
  <c r="N13" i="96"/>
  <c r="N12" i="96"/>
  <c r="N11" i="96"/>
  <c r="N10" i="96"/>
  <c r="N9" i="96"/>
  <c r="N8" i="96"/>
  <c r="D20" i="95"/>
  <c r="C20" i="95"/>
  <c r="B20" i="95"/>
  <c r="O14" i="93"/>
  <c r="N14" i="93"/>
  <c r="O13" i="93"/>
  <c r="N13" i="93"/>
  <c r="O12" i="93"/>
  <c r="N12" i="93"/>
  <c r="K22" i="92"/>
  <c r="J22" i="92"/>
  <c r="I22" i="92"/>
  <c r="H22" i="92"/>
  <c r="G22" i="92"/>
  <c r="F22" i="92"/>
  <c r="E22" i="92"/>
  <c r="C22" i="92"/>
  <c r="M19" i="90"/>
  <c r="L19" i="90"/>
  <c r="K19" i="90"/>
  <c r="J19" i="90"/>
  <c r="I19" i="90"/>
  <c r="H19" i="90"/>
  <c r="G19" i="90"/>
  <c r="F19" i="90"/>
  <c r="E19" i="90"/>
  <c r="D19" i="90"/>
  <c r="C19" i="90"/>
  <c r="B19" i="90"/>
  <c r="N18" i="90"/>
  <c r="N17" i="90"/>
  <c r="N16" i="90"/>
  <c r="N15" i="90"/>
  <c r="N13" i="90"/>
  <c r="N12" i="90"/>
  <c r="N11" i="90"/>
  <c r="N10" i="90"/>
  <c r="N9" i="90"/>
  <c r="N8" i="90"/>
  <c r="I20" i="89"/>
  <c r="H20" i="89"/>
  <c r="G20" i="89"/>
  <c r="F20" i="89"/>
  <c r="J17" i="98" l="1"/>
  <c r="J12" i="98"/>
  <c r="I33" i="98"/>
  <c r="J25" i="98"/>
  <c r="G33" i="98"/>
  <c r="J18" i="98"/>
  <c r="J26" i="98"/>
  <c r="D33" i="98"/>
  <c r="J15" i="98"/>
  <c r="J19" i="98"/>
  <c r="J30" i="98"/>
  <c r="J32" i="98"/>
  <c r="J10" i="98"/>
  <c r="H33" i="98"/>
  <c r="N17" i="96"/>
  <c r="N19" i="90"/>
  <c r="J33" i="98" l="1"/>
  <c r="B20" i="84"/>
  <c r="E8" i="83"/>
  <c r="E9" i="83"/>
  <c r="E10" i="83"/>
  <c r="E11" i="83"/>
  <c r="E12" i="83"/>
  <c r="E13" i="83"/>
  <c r="E14" i="83"/>
  <c r="E15" i="83"/>
  <c r="E16" i="83"/>
  <c r="E17" i="83"/>
  <c r="E18" i="83"/>
  <c r="E7" i="83"/>
  <c r="C19" i="83"/>
  <c r="D19" i="83"/>
  <c r="E19" i="83" s="1"/>
  <c r="B19" i="83"/>
  <c r="H19" i="77"/>
  <c r="H7" i="77"/>
  <c r="B19" i="77"/>
  <c r="K9" i="84" l="1"/>
  <c r="K10" i="84"/>
  <c r="K11" i="84"/>
  <c r="K12" i="84"/>
  <c r="K13" i="84"/>
  <c r="K14" i="84"/>
  <c r="K15" i="84"/>
  <c r="K16" i="84"/>
  <c r="K17" i="84"/>
  <c r="K18" i="84"/>
  <c r="K19" i="84"/>
  <c r="K8" i="84"/>
  <c r="K20" i="84" s="1"/>
  <c r="C20" i="84"/>
  <c r="D20" i="84"/>
  <c r="E20" i="84"/>
  <c r="F20" i="84"/>
  <c r="G20" i="84"/>
  <c r="H20" i="84"/>
  <c r="I20" i="84"/>
  <c r="J20" i="84"/>
  <c r="C39" i="82"/>
  <c r="C33" i="82"/>
  <c r="C20" i="82"/>
  <c r="D36" i="8" l="1"/>
  <c r="F14" i="72" l="1"/>
  <c r="G14" i="72"/>
  <c r="G11" i="36"/>
  <c r="G12" i="36"/>
  <c r="G13" i="36"/>
  <c r="G14" i="36"/>
  <c r="G15" i="36"/>
  <c r="G16" i="36"/>
  <c r="G17" i="36"/>
  <c r="J12" i="30"/>
  <c r="D14" i="49"/>
  <c r="G14" i="49"/>
  <c r="H14" i="49"/>
  <c r="I14" i="49"/>
  <c r="J14" i="49" l="1"/>
  <c r="C18" i="36" l="1"/>
  <c r="D18" i="36"/>
  <c r="E18" i="36"/>
  <c r="F18" i="36"/>
  <c r="H18" i="36"/>
  <c r="I18" i="36"/>
  <c r="J18" i="36"/>
  <c r="K18" i="36"/>
  <c r="L18" i="36"/>
  <c r="M18" i="36"/>
  <c r="B18" i="36"/>
  <c r="H17" i="77" l="1"/>
  <c r="H18" i="77"/>
  <c r="J9" i="75" l="1"/>
  <c r="J10" i="75"/>
  <c r="J11" i="75"/>
  <c r="J12" i="75"/>
  <c r="J13" i="75"/>
  <c r="J14" i="75"/>
  <c r="J15" i="75"/>
  <c r="J16" i="75"/>
  <c r="J17" i="75"/>
  <c r="J8" i="75"/>
  <c r="D18" i="75"/>
  <c r="E18" i="75"/>
  <c r="F18" i="75"/>
  <c r="G18" i="75"/>
  <c r="H18" i="75"/>
  <c r="I18" i="75"/>
  <c r="D19" i="75"/>
  <c r="E19" i="75"/>
  <c r="F19" i="75"/>
  <c r="G19" i="75"/>
  <c r="H19" i="75"/>
  <c r="I19" i="75"/>
  <c r="G12" i="72"/>
  <c r="F12" i="72"/>
  <c r="F13" i="72"/>
  <c r="G13" i="72"/>
  <c r="C15" i="19"/>
  <c r="D15" i="19"/>
  <c r="E15" i="19"/>
  <c r="F15" i="19"/>
  <c r="B15" i="19"/>
  <c r="G10" i="36"/>
  <c r="G18" i="36" s="1"/>
  <c r="G19" i="77" l="1"/>
  <c r="F19" i="77"/>
  <c r="E19" i="77"/>
  <c r="D19" i="77"/>
  <c r="C19" i="77"/>
  <c r="H16" i="77"/>
  <c r="H15" i="77"/>
  <c r="H14" i="77"/>
  <c r="H13" i="77"/>
  <c r="H12" i="77"/>
  <c r="H11" i="77"/>
  <c r="H10" i="77"/>
  <c r="H9" i="77"/>
  <c r="H8" i="77"/>
  <c r="G37" i="8"/>
  <c r="D37" i="8"/>
  <c r="G36" i="8"/>
  <c r="G35" i="8"/>
  <c r="D35" i="8"/>
  <c r="G34" i="8"/>
  <c r="D34" i="8"/>
  <c r="G33" i="8"/>
  <c r="D33" i="8"/>
  <c r="G32" i="8"/>
  <c r="D32" i="8"/>
  <c r="G31" i="8"/>
  <c r="D31" i="8"/>
  <c r="G30" i="8"/>
  <c r="D30" i="8"/>
  <c r="G29" i="8"/>
  <c r="D29" i="8"/>
  <c r="G28" i="8"/>
  <c r="D28" i="8"/>
  <c r="G27" i="8"/>
  <c r="D27" i="8"/>
  <c r="G26" i="8"/>
  <c r="D26" i="8"/>
  <c r="G25" i="8"/>
  <c r="D25" i="8"/>
  <c r="G24" i="8"/>
  <c r="D24" i="8"/>
  <c r="G23" i="8"/>
  <c r="D23" i="8"/>
  <c r="G22" i="8"/>
  <c r="D22" i="8"/>
  <c r="G21" i="8"/>
  <c r="D21" i="8"/>
  <c r="G20" i="8"/>
  <c r="D20" i="8"/>
  <c r="G19" i="8"/>
  <c r="D19" i="8"/>
  <c r="G18" i="8"/>
  <c r="D18" i="8"/>
  <c r="G17" i="8"/>
  <c r="D17" i="8"/>
  <c r="G16" i="8"/>
  <c r="D16" i="8"/>
  <c r="G15" i="8"/>
  <c r="D15" i="8"/>
  <c r="G14" i="8"/>
  <c r="D14" i="8"/>
  <c r="G13" i="8"/>
  <c r="D13" i="8"/>
  <c r="G12" i="8"/>
  <c r="D12" i="8"/>
  <c r="D11" i="8"/>
  <c r="D10" i="8"/>
  <c r="C12" i="6"/>
  <c r="B12" i="6"/>
  <c r="D38" i="8" l="1"/>
  <c r="C19" i="75"/>
  <c r="C18" i="75"/>
  <c r="J19" i="75"/>
  <c r="J18" i="75"/>
  <c r="C32" i="71"/>
  <c r="D13" i="49" l="1"/>
  <c r="E38" i="8"/>
  <c r="F38" i="8"/>
  <c r="G38" i="8"/>
  <c r="J8" i="63"/>
  <c r="J9" i="63"/>
  <c r="M9" i="63" s="1"/>
  <c r="J10" i="63"/>
  <c r="J11" i="63"/>
  <c r="M11" i="63" s="1"/>
  <c r="J12" i="63"/>
  <c r="J13" i="63"/>
  <c r="M13" i="63" s="1"/>
  <c r="J14" i="63"/>
  <c r="M14" i="63" s="1"/>
  <c r="J15" i="63"/>
  <c r="M15" i="63" s="1"/>
  <c r="J16" i="63"/>
  <c r="M16" i="63" s="1"/>
  <c r="J17" i="63"/>
  <c r="M17" i="63" s="1"/>
  <c r="J18" i="63"/>
  <c r="M18" i="63" s="1"/>
  <c r="C19" i="63"/>
  <c r="D19" i="63"/>
  <c r="E19" i="63"/>
  <c r="F19" i="63"/>
  <c r="G19" i="63"/>
  <c r="H19" i="63"/>
  <c r="I19" i="63"/>
  <c r="B19" i="63"/>
  <c r="J19" i="63" l="1"/>
  <c r="I13" i="49"/>
  <c r="H13" i="49"/>
  <c r="J13" i="49" s="1"/>
  <c r="G13" i="49"/>
  <c r="H10" i="8"/>
  <c r="I35" i="8" l="1"/>
  <c r="H35" i="8"/>
  <c r="J35" i="8" l="1"/>
  <c r="I15" i="8"/>
  <c r="H15" i="8"/>
  <c r="I11" i="8"/>
  <c r="H11" i="8"/>
  <c r="I12" i="8"/>
  <c r="I13" i="8"/>
  <c r="I14" i="8"/>
  <c r="I16" i="8"/>
  <c r="I17" i="8"/>
  <c r="I18" i="8"/>
  <c r="I19" i="8"/>
  <c r="I20" i="8"/>
  <c r="I21" i="8"/>
  <c r="I22" i="8"/>
  <c r="I23" i="8"/>
  <c r="I24" i="8"/>
  <c r="I25" i="8"/>
  <c r="I26" i="8"/>
  <c r="I27" i="8"/>
  <c r="I28" i="8"/>
  <c r="I29" i="8"/>
  <c r="I30" i="8"/>
  <c r="I31" i="8"/>
  <c r="I32" i="8"/>
  <c r="I33" i="8"/>
  <c r="I34" i="8"/>
  <c r="I36" i="8"/>
  <c r="I37" i="8"/>
  <c r="I10" i="8"/>
  <c r="H12" i="8"/>
  <c r="H13" i="8"/>
  <c r="H14" i="8"/>
  <c r="H16" i="8"/>
  <c r="H17" i="8"/>
  <c r="H18" i="8"/>
  <c r="H19" i="8"/>
  <c r="H20" i="8"/>
  <c r="H21" i="8"/>
  <c r="H22" i="8"/>
  <c r="H23" i="8"/>
  <c r="H24" i="8"/>
  <c r="H25" i="8"/>
  <c r="H26" i="8"/>
  <c r="H27" i="8"/>
  <c r="H28" i="8"/>
  <c r="H29" i="8"/>
  <c r="H30" i="8"/>
  <c r="H31" i="8"/>
  <c r="H32" i="8"/>
  <c r="H33" i="8"/>
  <c r="H34" i="8"/>
  <c r="H36" i="8"/>
  <c r="H37" i="8"/>
  <c r="J11" i="8" l="1"/>
  <c r="H38" i="8"/>
  <c r="I38" i="8"/>
  <c r="J15" i="8"/>
  <c r="J12" i="8" l="1"/>
  <c r="J10" i="8"/>
  <c r="J11" i="30" l="1"/>
  <c r="E11" i="29"/>
  <c r="G12" i="49"/>
  <c r="D12" i="49"/>
  <c r="J10" i="30" l="1"/>
  <c r="E10" i="29"/>
  <c r="C14" i="38" l="1"/>
  <c r="B14" i="38"/>
  <c r="I12" i="49" l="1"/>
  <c r="H12" i="49"/>
  <c r="J12" i="49" l="1"/>
  <c r="J9" i="30" l="1"/>
  <c r="J8" i="30"/>
  <c r="E9" i="29"/>
  <c r="E8" i="29"/>
  <c r="I11" i="49"/>
  <c r="H11" i="49"/>
  <c r="G11" i="49"/>
  <c r="D11" i="49"/>
  <c r="I10" i="49"/>
  <c r="H10" i="49"/>
  <c r="G10" i="49"/>
  <c r="D10" i="49"/>
  <c r="J10" i="49" l="1"/>
  <c r="J11" i="49"/>
  <c r="J13" i="8" l="1"/>
  <c r="J24" i="8"/>
  <c r="J37" i="8"/>
  <c r="J16" i="8"/>
  <c r="J32" i="8"/>
  <c r="J29" i="8"/>
  <c r="J21" i="8"/>
  <c r="J25" i="8"/>
  <c r="J20" i="8"/>
  <c r="J33" i="8"/>
  <c r="J28" i="8"/>
  <c r="J34" i="8"/>
  <c r="J31" i="8"/>
  <c r="J26" i="8"/>
  <c r="J23" i="8"/>
  <c r="J18" i="8"/>
  <c r="J36" i="8"/>
  <c r="J30" i="8"/>
  <c r="J27" i="8"/>
  <c r="J22" i="8"/>
  <c r="J19" i="8"/>
  <c r="J17" i="8"/>
  <c r="J14" i="8"/>
  <c r="J38" i="8" l="1"/>
  <c r="D58" i="49" l="1"/>
  <c r="D57" i="49"/>
  <c r="D56" i="49"/>
  <c r="D55" i="49"/>
  <c r="D54" i="49"/>
  <c r="D53" i="49"/>
  <c r="D52" i="49"/>
  <c r="D51" i="49"/>
  <c r="D50" i="49"/>
  <c r="D49" i="49"/>
  <c r="D48" i="49"/>
  <c r="D47" i="49"/>
  <c r="D46" i="49"/>
  <c r="D45" i="49"/>
  <c r="D44" i="49"/>
  <c r="D43" i="49"/>
  <c r="D42" i="49"/>
  <c r="D41" i="49"/>
  <c r="D40" i="49"/>
  <c r="D39" i="49"/>
  <c r="D38" i="49"/>
  <c r="D37" i="49"/>
  <c r="D36" i="49"/>
</calcChain>
</file>

<file path=xl/sharedStrings.xml><?xml version="1.0" encoding="utf-8"?>
<sst xmlns="http://schemas.openxmlformats.org/spreadsheetml/2006/main" count="1479" uniqueCount="782">
  <si>
    <t>المجموع</t>
  </si>
  <si>
    <t>Total</t>
  </si>
  <si>
    <t xml:space="preserve">المجموع  </t>
  </si>
  <si>
    <t xml:space="preserve">Total  </t>
  </si>
  <si>
    <t>يناير</t>
  </si>
  <si>
    <t>فبراير</t>
  </si>
  <si>
    <t>مارس</t>
  </si>
  <si>
    <t>ابريل</t>
  </si>
  <si>
    <t>مايو</t>
  </si>
  <si>
    <t>يوليو</t>
  </si>
  <si>
    <t>سبتمبر</t>
  </si>
  <si>
    <t>نوفمبر</t>
  </si>
  <si>
    <t>ديسمبر</t>
  </si>
  <si>
    <t>January</t>
  </si>
  <si>
    <t>February</t>
  </si>
  <si>
    <t>March</t>
  </si>
  <si>
    <t>April</t>
  </si>
  <si>
    <t>May</t>
  </si>
  <si>
    <t>June</t>
  </si>
  <si>
    <t>July</t>
  </si>
  <si>
    <t>August</t>
  </si>
  <si>
    <t>September</t>
  </si>
  <si>
    <t>November</t>
  </si>
  <si>
    <t>December</t>
  </si>
  <si>
    <t>قطريون</t>
  </si>
  <si>
    <t>غير قطريين</t>
  </si>
  <si>
    <t>Qataris</t>
  </si>
  <si>
    <t xml:space="preserve"> سكرتير التحرير</t>
  </si>
  <si>
    <t xml:space="preserve"> Secretary editor</t>
  </si>
  <si>
    <t xml:space="preserve"> محرر</t>
  </si>
  <si>
    <t xml:space="preserve"> Editor Reporter</t>
  </si>
  <si>
    <t xml:space="preserve"> مراسل</t>
  </si>
  <si>
    <t xml:space="preserve"> Corespondent</t>
  </si>
  <si>
    <t xml:space="preserve"> مخرج</t>
  </si>
  <si>
    <t xml:space="preserve"> Director</t>
  </si>
  <si>
    <t xml:space="preserve"> مونتاج</t>
  </si>
  <si>
    <t xml:space="preserve"> Productor</t>
  </si>
  <si>
    <t xml:space="preserve"> مصحح</t>
  </si>
  <si>
    <t xml:space="preserve"> Corrector</t>
  </si>
  <si>
    <t xml:space="preserve"> مترجم</t>
  </si>
  <si>
    <t xml:space="preserve"> Translator</t>
  </si>
  <si>
    <t xml:space="preserve"> مصور صحفي</t>
  </si>
  <si>
    <t xml:space="preserve"> Photographer</t>
  </si>
  <si>
    <t xml:space="preserve"> خطاط ورسام</t>
  </si>
  <si>
    <t xml:space="preserve"> Draftsman</t>
  </si>
  <si>
    <t xml:space="preserve"> فني آخر</t>
  </si>
  <si>
    <t xml:space="preserve"> Other Technician</t>
  </si>
  <si>
    <t xml:space="preserve"> محاسب</t>
  </si>
  <si>
    <t xml:space="preserve"> Account</t>
  </si>
  <si>
    <t xml:space="preserve"> كاتب حسابات</t>
  </si>
  <si>
    <t xml:space="preserve"> Account Clerk</t>
  </si>
  <si>
    <t xml:space="preserve"> كاتب ارشيف</t>
  </si>
  <si>
    <t xml:space="preserve"> Archive Clerk</t>
  </si>
  <si>
    <t xml:space="preserve"> سكرتارية</t>
  </si>
  <si>
    <t xml:space="preserve"> Secretary</t>
  </si>
  <si>
    <t xml:space="preserve"> اداريون آخرون</t>
  </si>
  <si>
    <t xml:space="preserve"> Other Administrators</t>
  </si>
  <si>
    <t>PUBLIC LIBRARIES AND AVAILABLE BOOKS AND PERIODICALS</t>
  </si>
  <si>
    <t>الكتب العربية</t>
  </si>
  <si>
    <t>الكتب الاجنبية</t>
  </si>
  <si>
    <t>الدوريات</t>
  </si>
  <si>
    <t>Arabic Books</t>
  </si>
  <si>
    <t>Periodi-cals</t>
  </si>
  <si>
    <t xml:space="preserve"> دار الكتب القطرية</t>
  </si>
  <si>
    <t xml:space="preserve"> Qatar National Library</t>
  </si>
  <si>
    <t xml:space="preserve"> مكتبة الخور</t>
  </si>
  <si>
    <t xml:space="preserve"> AL-Khor Library</t>
  </si>
  <si>
    <t xml:space="preserve"> مكتبة الشمال</t>
  </si>
  <si>
    <t xml:space="preserve"> AL-Shamal Library</t>
  </si>
  <si>
    <t xml:space="preserve"> مكتبة الخنساء</t>
  </si>
  <si>
    <t xml:space="preserve"> AL-Khanssa Library</t>
  </si>
  <si>
    <t xml:space="preserve"> مكتبة الريان</t>
  </si>
  <si>
    <t xml:space="preserve"> AL-Rayyan Library</t>
  </si>
  <si>
    <t xml:space="preserve"> مكتبة الوكرة</t>
  </si>
  <si>
    <t xml:space="preserve"> AL-Wakrah Library</t>
  </si>
  <si>
    <t>مكتبه الشيخ علي ال ثاني</t>
  </si>
  <si>
    <t xml:space="preserve">SH -Ali AL -Thani Library </t>
  </si>
  <si>
    <t>اسم المكتبة</t>
  </si>
  <si>
    <t>Name of Library</t>
  </si>
  <si>
    <t>السنة</t>
  </si>
  <si>
    <t>Year</t>
  </si>
  <si>
    <t xml:space="preserve"> انواع الحيوانات والطيور</t>
  </si>
  <si>
    <t xml:space="preserve"> Type of Animals and Birds</t>
  </si>
  <si>
    <t xml:space="preserve"> عدد الحيوانات والطيور</t>
  </si>
  <si>
    <t xml:space="preserve"> No. of Animals and Birds</t>
  </si>
  <si>
    <t xml:space="preserve"> الزوار ( بالالف)</t>
  </si>
  <si>
    <t xml:space="preserve"> Visitors (in Thousands)</t>
  </si>
  <si>
    <t xml:space="preserve">  المجموع  </t>
  </si>
  <si>
    <t>نزلاء</t>
  </si>
  <si>
    <t>Occupants</t>
  </si>
  <si>
    <t>Nights</t>
  </si>
  <si>
    <t xml:space="preserve"> الممتازة (*****)</t>
  </si>
  <si>
    <t xml:space="preserve"> Luxury (*****)</t>
  </si>
  <si>
    <t xml:space="preserve"> الأولى (****)</t>
  </si>
  <si>
    <t xml:space="preserve"> First (****)</t>
  </si>
  <si>
    <t xml:space="preserve"> الثانية (***)</t>
  </si>
  <si>
    <t xml:space="preserve"> Second (***)</t>
  </si>
  <si>
    <t xml:space="preserve"> الثالثة (**)</t>
  </si>
  <si>
    <t xml:space="preserve"> Third (**)</t>
  </si>
  <si>
    <t xml:space="preserve"> الرابعة (*)</t>
  </si>
  <si>
    <t xml:space="preserve"> Fourth (*)</t>
  </si>
  <si>
    <t>HOTELS BY OCCUPANTS AND TOURISTIC NIGHTS BY NATIONALITY</t>
  </si>
  <si>
    <t>ليالي</t>
  </si>
  <si>
    <t>يونيو</t>
  </si>
  <si>
    <t>أغسطس</t>
  </si>
  <si>
    <t>أكتوبر</t>
  </si>
  <si>
    <t>October</t>
  </si>
  <si>
    <t xml:space="preserve">                                     Year
  Newspapers 
  &amp; Magazines </t>
  </si>
  <si>
    <t>ذكور
M</t>
  </si>
  <si>
    <t>إناث
F</t>
  </si>
  <si>
    <t xml:space="preserve">                               الجنسية
  درجة الفندق</t>
  </si>
  <si>
    <t>الممتازة (*****)</t>
  </si>
  <si>
    <t>الأولى (****)</t>
  </si>
  <si>
    <t>الثانية (***)</t>
  </si>
  <si>
    <t>الثالثة (**)</t>
  </si>
  <si>
    <t>الرابعة (*)</t>
  </si>
  <si>
    <t xml:space="preserve">                                        Nationality
    Hotel Class</t>
  </si>
  <si>
    <t>نزلاء
Occupants</t>
  </si>
  <si>
    <t>ليالي
Nights</t>
  </si>
  <si>
    <t>Qatar National Library</t>
  </si>
  <si>
    <t>Foreign Books</t>
  </si>
  <si>
    <t>نائب رئيس التحرير</t>
  </si>
  <si>
    <t>نائب مدير التحرير</t>
  </si>
  <si>
    <t xml:space="preserve"> عمال وفراشين</t>
  </si>
  <si>
    <t xml:space="preserve"> سائقين</t>
  </si>
  <si>
    <t xml:space="preserve"> Workers, Office Boys</t>
  </si>
  <si>
    <t xml:space="preserve"> Vice Chief</t>
  </si>
  <si>
    <t xml:space="preserve"> Editor in Chief</t>
  </si>
  <si>
    <t xml:space="preserve"> رئيس التحرير </t>
  </si>
  <si>
    <t xml:space="preserve"> مدير التحرير</t>
  </si>
  <si>
    <t>عدد المقاعد</t>
  </si>
  <si>
    <t>Totel</t>
  </si>
  <si>
    <t xml:space="preserve"> Chairman of Thr board</t>
  </si>
  <si>
    <r>
      <t xml:space="preserve"> </t>
    </r>
    <r>
      <rPr>
        <b/>
        <sz val="11"/>
        <rFont val="Arial"/>
        <family val="2"/>
      </rPr>
      <t>مكتبة الشيخ علي آل ثاني</t>
    </r>
  </si>
  <si>
    <t xml:space="preserve"> Ah-Ali-Thani Library</t>
  </si>
  <si>
    <t>متحف الفن الاسلامي</t>
  </si>
  <si>
    <t>Museum of Islamic Art</t>
  </si>
  <si>
    <t>متحف السلاح</t>
  </si>
  <si>
    <t>Weaponry Museum</t>
  </si>
  <si>
    <t>متحف الخور الاقليمي - آثار + اثنوغرافي</t>
  </si>
  <si>
    <t>AL-Khor Regional M.Arch &amp;    Ethnog</t>
  </si>
  <si>
    <t>الدوحة</t>
  </si>
  <si>
    <t>Doha</t>
  </si>
  <si>
    <t>الريان</t>
  </si>
  <si>
    <t>AL-Rayyan</t>
  </si>
  <si>
    <t>الوكرة</t>
  </si>
  <si>
    <t>ام صلال</t>
  </si>
  <si>
    <t>Umm Salal</t>
  </si>
  <si>
    <t>الخور</t>
  </si>
  <si>
    <t>AL- Khor</t>
  </si>
  <si>
    <t>الشمال</t>
  </si>
  <si>
    <t>AL- Shamal</t>
  </si>
  <si>
    <t>الظعاين</t>
  </si>
  <si>
    <t>AL-Daayen</t>
  </si>
  <si>
    <t>(1) Mosques Where all Prayers are Performed except Gumma.</t>
  </si>
  <si>
    <t>(2) Mosques Where  Prayers, Including Gumma Performed .</t>
  </si>
  <si>
    <t>(3) هو الذي تؤدي فيه صلاة العيدين .</t>
  </si>
  <si>
    <t>(3) Praying ground  Where  The Two Eid's Prayers are Performed.</t>
  </si>
  <si>
    <t>EVENTS AT QATAR NATIONAL THEATER BY SECTORS</t>
  </si>
  <si>
    <t xml:space="preserve">المصادر: </t>
  </si>
  <si>
    <t>Sources:</t>
  </si>
  <si>
    <t>يومية</t>
  </si>
  <si>
    <t>المجـــــــلات</t>
  </si>
  <si>
    <t>أسبوعية</t>
  </si>
  <si>
    <t>شهرية</t>
  </si>
  <si>
    <t>الصحــــــف</t>
  </si>
  <si>
    <t>Daily</t>
  </si>
  <si>
    <t>Magazines</t>
  </si>
  <si>
    <t>Weekly</t>
  </si>
  <si>
    <t>Monthly</t>
  </si>
  <si>
    <t>Newspapers</t>
  </si>
  <si>
    <t>Mammals</t>
  </si>
  <si>
    <t>الطيور</t>
  </si>
  <si>
    <t>الزواحف</t>
  </si>
  <si>
    <t>Reptiles</t>
  </si>
  <si>
    <t>الحشرات</t>
  </si>
  <si>
    <t xml:space="preserve"> البرمائيات</t>
  </si>
  <si>
    <t xml:space="preserve"> Amphibians</t>
  </si>
  <si>
    <t>انتاج الاطعمة الشعبية</t>
  </si>
  <si>
    <t>صناعة السفن الخشبية (القلاف)</t>
  </si>
  <si>
    <t>التعدين ( الصفار )</t>
  </si>
  <si>
    <t>الغوص وتوابعه</t>
  </si>
  <si>
    <t>الصيد وتوابعه</t>
  </si>
  <si>
    <t>صناعة الصناديق المبيتة</t>
  </si>
  <si>
    <t>التلي</t>
  </si>
  <si>
    <t>السعف</t>
  </si>
  <si>
    <t>صناعة البطاطيل</t>
  </si>
  <si>
    <t>صناعة البشوت</t>
  </si>
  <si>
    <t>التطريز</t>
  </si>
  <si>
    <t>النقدة</t>
  </si>
  <si>
    <t>الرحى</t>
  </si>
  <si>
    <t>انتاج العطور والبخور</t>
  </si>
  <si>
    <t>حرفة انتاج الحناء</t>
  </si>
  <si>
    <t>الضيافة القطرية</t>
  </si>
  <si>
    <t xml:space="preserve">Culture and information tools Play a leading role in the improvement of the society level of civilization and relate the individual to his community.  They also help in determining and crystalizing the public opinion of any society.   institution like theatr museums and public libraries contribute in maintaining the civilization heritage of the society  </t>
  </si>
  <si>
    <t>Traditional food making</t>
  </si>
  <si>
    <t>Wooden ship building (Qilaf)</t>
  </si>
  <si>
    <t>Metal bleaching</t>
  </si>
  <si>
    <t>Divining</t>
  </si>
  <si>
    <t>Fishing</t>
  </si>
  <si>
    <t>Traditional wooden box</t>
  </si>
  <si>
    <t>Palm leaves crafting</t>
  </si>
  <si>
    <t>Tele (Embroidery)</t>
  </si>
  <si>
    <t>Traditional face masks (Batateel)</t>
  </si>
  <si>
    <t>Veil making (Neqab)</t>
  </si>
  <si>
    <t>Bishut making (men's cloaks)</t>
  </si>
  <si>
    <t>Carpet weaving</t>
  </si>
  <si>
    <t>Dolls making (Al Mudud)</t>
  </si>
  <si>
    <t>Embroidery</t>
  </si>
  <si>
    <t>Sadu making</t>
  </si>
  <si>
    <t>Al Nekda (Embroidery)</t>
  </si>
  <si>
    <t>Raha (Grinder)</t>
  </si>
  <si>
    <t>Perfume and scent making</t>
  </si>
  <si>
    <t>Henna making</t>
  </si>
  <si>
    <t>Traditional designs</t>
  </si>
  <si>
    <t>Qatari hospitality</t>
  </si>
  <si>
    <t xml:space="preserve">This chapter contains a set of basic tables reflecting information services rendered by Qatar radio and press, number of museums, museum visitiors, public llbraries, books borrowed,.  The tables also reflect the tourism situation in Qatar as related to number of hotels , occupants and touristic nights.  Also number of mosques by type in Qatar. </t>
  </si>
  <si>
    <t>ويضم الفصل مجموعة من الجداول الأساسية التي تعكس النشاط الاعلامي والاذاعة والصحافة وعدد المتاحف والمكتبات والكتب المستعارة . كما تعكـس الجداول واقع  السياحة في دولة قطر من حيث الفنادق وعدد نزلائها والليالي السياحية والمتاحف وعدد زوارها .. الخ . كذلك عدد المساجد وأنواعها بدولة قطر .</t>
  </si>
  <si>
    <t>..</t>
  </si>
  <si>
    <r>
      <t>المجموع</t>
    </r>
    <r>
      <rPr>
        <b/>
        <sz val="8"/>
        <rFont val="Arial"/>
        <family val="2"/>
      </rPr>
      <t xml:space="preserve">
T</t>
    </r>
  </si>
  <si>
    <r>
      <t xml:space="preserve">دقيقة
</t>
    </r>
    <r>
      <rPr>
        <sz val="9"/>
        <rFont val="Arial"/>
        <family val="2"/>
      </rPr>
      <t>Mins.</t>
    </r>
  </si>
  <si>
    <r>
      <t xml:space="preserve">ساعة
</t>
    </r>
    <r>
      <rPr>
        <sz val="9"/>
        <rFont val="Arial"/>
        <family val="2"/>
      </rPr>
      <t>Hours</t>
    </r>
  </si>
  <si>
    <r>
      <t>مسجد فروض
(1)</t>
    </r>
    <r>
      <rPr>
        <sz val="10"/>
        <rFont val="Arial"/>
        <family val="2"/>
      </rPr>
      <t xml:space="preserve">
Forood Mosque</t>
    </r>
  </si>
  <si>
    <r>
      <t>مسجد جامع
(2)</t>
    </r>
    <r>
      <rPr>
        <sz val="10"/>
        <rFont val="Arial"/>
        <family val="2"/>
      </rPr>
      <t xml:space="preserve">
 Gumma Mosque</t>
    </r>
  </si>
  <si>
    <r>
      <t>مبنى مؤقت</t>
    </r>
    <r>
      <rPr>
        <sz val="11"/>
        <rFont val="Arial"/>
        <family val="2"/>
      </rPr>
      <t xml:space="preserve">
</t>
    </r>
    <r>
      <rPr>
        <sz val="10"/>
        <rFont val="Arial"/>
        <family val="2"/>
      </rPr>
      <t>Temporary Building</t>
    </r>
  </si>
  <si>
    <r>
      <t>مصلى عيد
(3)</t>
    </r>
    <r>
      <rPr>
        <sz val="11"/>
        <rFont val="Arial"/>
        <family val="2"/>
      </rPr>
      <t xml:space="preserve">
 </t>
    </r>
    <r>
      <rPr>
        <sz val="10"/>
        <rFont val="Arial"/>
        <family val="2"/>
      </rPr>
      <t>Eid Mosque</t>
    </r>
  </si>
  <si>
    <r>
      <t>مسجد خاص</t>
    </r>
    <r>
      <rPr>
        <sz val="11"/>
        <rFont val="Arial"/>
        <family val="2"/>
      </rPr>
      <t xml:space="preserve">
Private Mosque</t>
    </r>
  </si>
  <si>
    <r>
      <t>المجموع</t>
    </r>
    <r>
      <rPr>
        <sz val="10"/>
        <rFont val="Arial"/>
        <family val="2"/>
      </rPr>
      <t xml:space="preserve">
Total</t>
    </r>
  </si>
  <si>
    <r>
      <t>عدد الأئمة والمؤذنين</t>
    </r>
    <r>
      <rPr>
        <sz val="10"/>
        <rFont val="Arial"/>
        <family val="2"/>
      </rPr>
      <t xml:space="preserve">
Imam And Moathen</t>
    </r>
  </si>
  <si>
    <r>
      <t>عدد الخطباء</t>
    </r>
    <r>
      <rPr>
        <sz val="10"/>
        <rFont val="Arial"/>
        <family val="2"/>
      </rPr>
      <t xml:space="preserve">
Khateeb</t>
    </r>
  </si>
  <si>
    <r>
      <t xml:space="preserve">عدد الفنادق
</t>
    </r>
    <r>
      <rPr>
        <sz val="9"/>
        <rFont val="Arial"/>
        <family val="2"/>
      </rPr>
      <t>No. of Hotels</t>
    </r>
  </si>
  <si>
    <r>
      <t xml:space="preserve">عدد الغرف
</t>
    </r>
    <r>
      <rPr>
        <sz val="9"/>
        <rFont val="Arial"/>
        <family val="2"/>
      </rPr>
      <t>No. of Rooms</t>
    </r>
  </si>
  <si>
    <r>
      <t xml:space="preserve">عدد الليالي السياحية
</t>
    </r>
    <r>
      <rPr>
        <sz val="9"/>
        <rFont val="Arial"/>
        <family val="2"/>
      </rPr>
      <t>No. of Touristic Nights</t>
    </r>
  </si>
  <si>
    <r>
      <t xml:space="preserve">المجموع
</t>
    </r>
    <r>
      <rPr>
        <b/>
        <sz val="10"/>
        <rFont val="Arial"/>
        <family val="2"/>
      </rPr>
      <t>Total</t>
    </r>
  </si>
  <si>
    <t xml:space="preserve">               الجنسية
  السنة</t>
  </si>
  <si>
    <t xml:space="preserve">                   Nationality
  Yaer</t>
  </si>
  <si>
    <t>* حديقة الحيوان</t>
  </si>
  <si>
    <t>* الهيئة العامة للسياحة</t>
  </si>
  <si>
    <t>* الهيئة العامة للأذاعة والتلفزيون</t>
  </si>
  <si>
    <t>* Zoo</t>
  </si>
  <si>
    <t>* Qatar tourism authority</t>
  </si>
  <si>
    <t>* وزارة الأوقاف والشوؤن الأسلامية</t>
  </si>
  <si>
    <t>* الصحف والمجلات</t>
  </si>
  <si>
    <t>* الهيئة العامة للمتاحف</t>
  </si>
  <si>
    <t>* Ministry of Awqaf and Islamic Affairs</t>
  </si>
  <si>
    <t>* Newspapers and magazines</t>
  </si>
  <si>
    <t>* State museums</t>
  </si>
  <si>
    <t>* Social development center</t>
  </si>
  <si>
    <t xml:space="preserve">* General authority for radio and TV </t>
  </si>
  <si>
    <t>تلعب وسائل الاعلام والثقافة دوراً اساسياً في تحسين اتجاهات المستوى الحضاري للمجتمع وتربط الفرد بمجتمعه وتساعد على تحديد وبلورة اتجاهات الرأى العام ، كما تساهم المؤسسات الثقافية كالمسارح والمكتبات  في الحفاظ على التراث الشعبي والحضاري.</t>
  </si>
  <si>
    <t>متحف الفن العربي</t>
  </si>
  <si>
    <t>معرض الرواق</t>
  </si>
  <si>
    <t>Museum of Arab Art</t>
  </si>
  <si>
    <t>Katara Gallery</t>
  </si>
  <si>
    <t>Alroaq Gallery</t>
  </si>
  <si>
    <t>مصمم جرافيك</t>
  </si>
  <si>
    <t xml:space="preserve"> Graphic Designers</t>
  </si>
  <si>
    <t xml:space="preserve"> Vice Chairman</t>
  </si>
  <si>
    <t xml:space="preserve"> Drivers</t>
  </si>
  <si>
    <t>تسويق</t>
  </si>
  <si>
    <t xml:space="preserve"> Marketing</t>
  </si>
  <si>
    <t>الصحف والمجلات الصادرة في دولة قطر
2007-2011</t>
  </si>
  <si>
    <t xml:space="preserve">VISITORS OF MUSEUMS AND EXHIBITION BY MONTH AND MUSEUM SPECIALIZATION </t>
  </si>
  <si>
    <t>المكتبات العامة والكتب والدوريات المتوفرة</t>
  </si>
  <si>
    <r>
      <t xml:space="preserve">الدينية
</t>
    </r>
    <r>
      <rPr>
        <b/>
        <sz val="10"/>
        <rFont val="Arial"/>
        <family val="2"/>
      </rPr>
      <t>Religious</t>
    </r>
  </si>
  <si>
    <r>
      <t xml:space="preserve">الإعلامية
</t>
    </r>
    <r>
      <rPr>
        <b/>
        <sz val="10"/>
        <rFont val="Arial"/>
        <family val="2"/>
      </rPr>
      <t>Media</t>
    </r>
  </si>
  <si>
    <r>
      <t xml:space="preserve">الترفيهية
</t>
    </r>
    <r>
      <rPr>
        <b/>
        <sz val="10"/>
        <rFont val="Arial"/>
        <family val="2"/>
      </rPr>
      <t>Recreation</t>
    </r>
  </si>
  <si>
    <r>
      <t xml:space="preserve">الفئات
</t>
    </r>
    <r>
      <rPr>
        <b/>
        <sz val="10"/>
        <rFont val="Arial"/>
        <family val="2"/>
      </rPr>
      <t>Categories</t>
    </r>
  </si>
  <si>
    <r>
      <t xml:space="preserve">الثقافية
</t>
    </r>
    <r>
      <rPr>
        <b/>
        <sz val="10"/>
        <rFont val="Arial"/>
        <family val="2"/>
      </rPr>
      <t>Cultural</t>
    </r>
  </si>
  <si>
    <r>
      <t xml:space="preserve">التعليمية
</t>
    </r>
    <r>
      <rPr>
        <b/>
        <sz val="10"/>
        <rFont val="Arial"/>
        <family val="2"/>
      </rPr>
      <t>Educational</t>
    </r>
  </si>
  <si>
    <r>
      <t xml:space="preserve">الدرامية
</t>
    </r>
    <r>
      <rPr>
        <b/>
        <sz val="10"/>
        <rFont val="Arial"/>
        <family val="2"/>
      </rPr>
      <t>Dramas</t>
    </r>
  </si>
  <si>
    <r>
      <t xml:space="preserve">الإعلانات
</t>
    </r>
    <r>
      <rPr>
        <b/>
        <sz val="10"/>
        <rFont val="Arial"/>
        <family val="2"/>
      </rPr>
      <t>Advertising</t>
    </r>
  </si>
  <si>
    <t xml:space="preserve">فعاليات مسرح قطر الوطني حسب نوع الفعالية </t>
  </si>
  <si>
    <t>Jan.</t>
  </si>
  <si>
    <t>Feb.</t>
  </si>
  <si>
    <t>Mar.</t>
  </si>
  <si>
    <t>Apr.</t>
  </si>
  <si>
    <t>Ju.</t>
  </si>
  <si>
    <t>Jun.</t>
  </si>
  <si>
    <t>اغسطس</t>
  </si>
  <si>
    <t>Aug.</t>
  </si>
  <si>
    <t>Sept.</t>
  </si>
  <si>
    <t>اكتوبر</t>
  </si>
  <si>
    <t>Oct.</t>
  </si>
  <si>
    <t>Nov.</t>
  </si>
  <si>
    <t>Dec.</t>
  </si>
  <si>
    <t>أفلام عربية
Arabic Films</t>
  </si>
  <si>
    <t>أفلام أجنبية
Foreign Films</t>
  </si>
  <si>
    <t xml:space="preserve">                    Nationality &amp; Gender
  Occupation</t>
  </si>
  <si>
    <t xml:space="preserve">              الجنسية والنوع 
 المهنة</t>
  </si>
  <si>
    <r>
      <t>دور تحفيظ القرآن (أهلية)</t>
    </r>
    <r>
      <rPr>
        <sz val="10"/>
        <rFont val="Arial"/>
        <family val="2"/>
      </rPr>
      <t xml:space="preserve">
The role of koranic (Private)</t>
    </r>
  </si>
  <si>
    <r>
      <t>دور تحفيظ القرآن</t>
    </r>
    <r>
      <rPr>
        <sz val="10"/>
        <rFont val="Arial"/>
        <family val="2"/>
      </rPr>
      <t xml:space="preserve">
The role of koranic</t>
    </r>
  </si>
  <si>
    <t>AL- Wakrah</t>
  </si>
  <si>
    <t xml:space="preserve">        الكتب والدوريات
  اسم المكتبة   </t>
  </si>
  <si>
    <t>2008-2011</t>
  </si>
  <si>
    <t>2008 - 2011</t>
  </si>
  <si>
    <t>نزلاء الفنادق وليالي الاقامة حسب الأشهر</t>
  </si>
  <si>
    <t>HOTELS BY OCCUPANTS AND TOURISTIC NIGHTS BY MONTHLY</t>
  </si>
  <si>
    <t xml:space="preserve">            الجنسية
السنة</t>
  </si>
  <si>
    <t xml:space="preserve">                            Year
   Item </t>
  </si>
  <si>
    <t xml:space="preserve">Birds </t>
  </si>
  <si>
    <t>Insects</t>
  </si>
  <si>
    <t xml:space="preserve">الثدييات </t>
  </si>
  <si>
    <t>(1) هو الذي تؤدي فيه جميع الصلوات ما عدا الجمعة .</t>
  </si>
  <si>
    <t>(2) هو الذي تؤدي فيه جميع الصلوات والجمعة .</t>
  </si>
  <si>
    <t>EMPLOYEES IN JOURNAL AND MAGAZINES BY NATIONALITY &amp; GENDER</t>
  </si>
  <si>
    <t xml:space="preserve">                      Nationality                                                  &amp; Gender
  years</t>
  </si>
  <si>
    <t xml:space="preserve">              الجنسية                             والنوع 
  السنة</t>
  </si>
  <si>
    <t>البيان</t>
  </si>
  <si>
    <t>عدد الفنادق</t>
  </si>
  <si>
    <t>No.of Hotels</t>
  </si>
  <si>
    <t>عدد الاسرة</t>
  </si>
  <si>
    <t>No.of Beds</t>
  </si>
  <si>
    <t>العاملون بالصحف والمجلات حسب الجنسية والنوع والمهنة</t>
  </si>
  <si>
    <t>العاملون بالصحف والمجلات حسب الجنسية والنوع</t>
  </si>
  <si>
    <t>نزلاء الفنادق وليالي الاقامة حسب الجنسية</t>
  </si>
  <si>
    <t>حفلات موسيقية</t>
  </si>
  <si>
    <t>رياضة وترفيه</t>
  </si>
  <si>
    <t>مهرجانات</t>
  </si>
  <si>
    <t>معارض</t>
  </si>
  <si>
    <t>المسارح</t>
  </si>
  <si>
    <t>جمعيات ومراكز</t>
  </si>
  <si>
    <t>قاعات</t>
  </si>
  <si>
    <t>مسجد</t>
  </si>
  <si>
    <t>اذاعة وتلفزيون</t>
  </si>
  <si>
    <t xml:space="preserve">ملاعب رياضية </t>
  </si>
  <si>
    <t>مطاعم ومقاهي</t>
  </si>
  <si>
    <t>نوع البرنامج</t>
  </si>
  <si>
    <t>النوع</t>
  </si>
  <si>
    <t xml:space="preserve">قطاع عام </t>
  </si>
  <si>
    <t xml:space="preserve">  Type</t>
  </si>
  <si>
    <t>General sector</t>
  </si>
  <si>
    <t>روائي</t>
  </si>
  <si>
    <t>Novelist</t>
  </si>
  <si>
    <t>وثائقي</t>
  </si>
  <si>
    <t>Documentary</t>
  </si>
  <si>
    <t>تربوي</t>
  </si>
  <si>
    <t>Educational</t>
  </si>
  <si>
    <t>للأطفال</t>
  </si>
  <si>
    <t>For children</t>
  </si>
  <si>
    <t>a joint production
With a foreign hand</t>
  </si>
  <si>
    <t>إنتاج مشترك مع جهة عربية</t>
  </si>
  <si>
    <t>إنتاج مشترك مع جهة أجنبية</t>
  </si>
  <si>
    <r>
      <t xml:space="preserve">2- أفلام قصيرة
</t>
    </r>
    <r>
      <rPr>
        <sz val="12"/>
        <rFont val="Arial"/>
        <family val="2"/>
      </rPr>
      <t>إنتاج وطني</t>
    </r>
  </si>
  <si>
    <t xml:space="preserve"> إنتاج مشترك مع جهة عربية</t>
  </si>
  <si>
    <t xml:space="preserve">   الشهر</t>
  </si>
  <si>
    <t xml:space="preserve">  Month</t>
  </si>
  <si>
    <t>زوار مؤسسة الحي الثقافي (كتارا) حسب الشهر</t>
  </si>
  <si>
    <t>VISITORS OF THE CULTURAL VILLAGE
 FOUNDATION (KATARA)  BY MONTH</t>
  </si>
  <si>
    <t>الفعاليات الثقافية في مؤسسة الحي الثقافي (كتارا) حسب الشهر</t>
  </si>
  <si>
    <t>CULTURAL EVENTS IN THE CULTURAL VILLAGE FOUNDATION (KATARA)</t>
  </si>
  <si>
    <t xml:space="preserve">                    الشهر
   الفعالية </t>
  </si>
  <si>
    <t>مرافق مؤسسة الحي الثقافي (كتارا)</t>
  </si>
  <si>
    <t>المرفق</t>
  </si>
  <si>
    <t>الإعلام والثقافة والسياحة</t>
  </si>
  <si>
    <t>MEDIA, CULTURE AND 
TOURISM</t>
  </si>
  <si>
    <t xml:space="preserve">                                  Month 
    Event</t>
  </si>
  <si>
    <t>* مؤسسة الحي الثقافي (كتارا)</t>
  </si>
  <si>
    <t>* The Cultural Village Foundation Katara</t>
  </si>
  <si>
    <t>Visual Arts</t>
  </si>
  <si>
    <t>Festivals</t>
  </si>
  <si>
    <t xml:space="preserve"> Facility </t>
  </si>
  <si>
    <t> Theaters</t>
  </si>
  <si>
    <t> Associations &amp; Centers</t>
  </si>
  <si>
    <t> Halls</t>
  </si>
  <si>
    <t xml:space="preserve"> Mosque </t>
  </si>
  <si>
    <t> Radio and TV</t>
  </si>
  <si>
    <t xml:space="preserve"> Sports Fields </t>
  </si>
  <si>
    <t> Restaurants and Cafés</t>
  </si>
  <si>
    <t>EVENTS AT QATAR NATIONAL THEATER BY TYPE OF EVENTS</t>
  </si>
  <si>
    <r>
      <t xml:space="preserve">كرتون
</t>
    </r>
    <r>
      <rPr>
        <b/>
        <sz val="10"/>
        <rFont val="Arial"/>
        <family val="2"/>
      </rPr>
      <t>Cartoon</t>
    </r>
  </si>
  <si>
    <t>PRODUCTION OF GENERAL SECTOR IN QATAR TV</t>
  </si>
  <si>
    <t>(شاطيء بحري) بطول 2 كم</t>
  </si>
  <si>
    <t> (Sea beach ) 2 k.m.</t>
  </si>
  <si>
    <t> Stadium Grandstands (Open Theater)</t>
  </si>
  <si>
    <t>Item</t>
  </si>
  <si>
    <t>مدرجات (مسرح مكشوف)</t>
  </si>
  <si>
    <t>توزيعات هدايا تراثية</t>
  </si>
  <si>
    <t>5600 </t>
  </si>
  <si>
    <t>رئيس مجلس الادارة</t>
  </si>
  <si>
    <t xml:space="preserve"> Chairman of The board</t>
  </si>
  <si>
    <t>الإدارة العامة</t>
  </si>
  <si>
    <t>General Management</t>
  </si>
  <si>
    <t>عضو مجلس الادارة المدير العام</t>
  </si>
  <si>
    <t>مساعد رئيس التحرير</t>
  </si>
  <si>
    <t>Chairman of the Board</t>
  </si>
  <si>
    <t>مندوبين</t>
  </si>
  <si>
    <t>Representative</t>
  </si>
  <si>
    <t>* وزارة الثقافة والرياضة</t>
  </si>
  <si>
    <t>* Ministry of Culture and Sports</t>
  </si>
  <si>
    <t>Non-Qataris</t>
  </si>
  <si>
    <t>* مركز الأنماء الأجتماعي</t>
  </si>
  <si>
    <r>
      <t xml:space="preserve">عدد الــزوار
</t>
    </r>
    <r>
      <rPr>
        <b/>
        <sz val="10"/>
        <rFont val="Arial"/>
        <family val="2"/>
      </rPr>
      <t>Number of Visitors</t>
    </r>
  </si>
  <si>
    <t xml:space="preserve">إنتاج القطاع العام  في تلفزيون قطر </t>
  </si>
  <si>
    <t>لنهاية عام 2015</t>
  </si>
  <si>
    <t>Till THE  END OF 2015</t>
  </si>
  <si>
    <t>ملاحظة:تم احتساب الليالي السياحية حسب عدد إشغال الغرف.</t>
  </si>
  <si>
    <t>Note: The calculation of the number of tourist nights by room occupancy.</t>
  </si>
  <si>
    <t>2013 &amp; 2014 Didn't reach from the source</t>
  </si>
  <si>
    <t>لم تتوفر بيانات 2013 و 2014 من المصدر</t>
  </si>
  <si>
    <t>لم تتوفر بيانات 2013 و2014 من المصدر</t>
  </si>
  <si>
    <t>جدول رقم (151)</t>
  </si>
  <si>
    <t>Table No. (151)</t>
  </si>
  <si>
    <t>جدول رقم (152)</t>
  </si>
  <si>
    <t>Table No. (152)</t>
  </si>
  <si>
    <t>جدول رقم (153)</t>
  </si>
  <si>
    <t>Table No. (153)</t>
  </si>
  <si>
    <t>جدول رقم (154)</t>
  </si>
  <si>
    <t>Table No. (154)</t>
  </si>
  <si>
    <t>جدول رقم (155)</t>
  </si>
  <si>
    <t>Table No. (155)</t>
  </si>
  <si>
    <t>جدول رقم (156)</t>
  </si>
  <si>
    <t>Table No. (156)</t>
  </si>
  <si>
    <t>جدول رقم (157)</t>
  </si>
  <si>
    <t>Table No. (157)</t>
  </si>
  <si>
    <t>جدول رقم (158)</t>
  </si>
  <si>
    <t>Table No. (158)</t>
  </si>
  <si>
    <t>جدول رقم (159)</t>
  </si>
  <si>
    <t>Table No. (159)</t>
  </si>
  <si>
    <t>جدول رقم (160)</t>
  </si>
  <si>
    <t>Table No. (160)</t>
  </si>
  <si>
    <t>جدول رقم (161)</t>
  </si>
  <si>
    <t>Table No. (161)</t>
  </si>
  <si>
    <t>Table No. (162)</t>
  </si>
  <si>
    <t>جدول رقم (162)</t>
  </si>
  <si>
    <t>Table No. (163)</t>
  </si>
  <si>
    <t>جدول رقم (163)</t>
  </si>
  <si>
    <t>جدول رقم (164)</t>
  </si>
  <si>
    <t>Table No. (164)</t>
  </si>
  <si>
    <t>جدول رقم (165)</t>
  </si>
  <si>
    <t>Table No. (165)</t>
  </si>
  <si>
    <t>جدول رقم (166)</t>
  </si>
  <si>
    <t>Table No. (166)</t>
  </si>
  <si>
    <t>Table No. (167)</t>
  </si>
  <si>
    <t>جدول رقم (167)</t>
  </si>
  <si>
    <t>جدول رقم (168)</t>
  </si>
  <si>
    <t>Table No. (168)</t>
  </si>
  <si>
    <t>جدول رقم (170)</t>
  </si>
  <si>
    <t>جدول رقم (169)</t>
  </si>
  <si>
    <t>Table No. (169)</t>
  </si>
  <si>
    <t>Table No. (170)</t>
  </si>
  <si>
    <t>جدول رقم (171)</t>
  </si>
  <si>
    <t>Table No. (171)</t>
  </si>
  <si>
    <t>GULF HOTEL GUESTS BY NATIONALITY AND NIGHTS LOCATION</t>
  </si>
  <si>
    <t>التوزيع الشهري لساعات بث البرنامج العام من تلفزيون قطر حسب نوع البرامج والشهر</t>
  </si>
  <si>
    <t xml:space="preserve">                   نوع 
                 البرامج
  الشهر</t>
  </si>
  <si>
    <t>MONTHLY DISTRIBUTION FOR HOURS BROADCAST YEAR PROGRAM OF SOUT ALKHALEEJ 
BROADCASTING SERVICE BY TYPE AND MONTH</t>
  </si>
  <si>
    <t>فعاليات مسرح قطر الوطني حسب القطاع</t>
  </si>
  <si>
    <t>متحف قلعة الزبارة</t>
  </si>
  <si>
    <t>Zubara Fort Museum</t>
  </si>
  <si>
    <t>معرض قلعة الزبارة</t>
  </si>
  <si>
    <t>المدينة القديمة قلعة الزبارة</t>
  </si>
  <si>
    <t>متاحف مشيرب</t>
  </si>
  <si>
    <t>Msheireb Museum</t>
  </si>
  <si>
    <t>هذا وتحتل السياحة مكاناً هاماً في الاقتصاد الحديث اذ تعتبر صناعة لها مكوناتها كالموقع الجغرافي ، والأماكن الأثرية والشواطئ .. الخ . وعوامل انتاجها كالفنادق.</t>
  </si>
  <si>
    <t>It is also recognized that tourism is playing an important role in modern economy as an industry having its own  constituents such as geographical location, historical sites, beaches, etc as well as its own production elements such as hotels etc.</t>
  </si>
  <si>
    <t>أنواع الحيوانات في حديقة الحيوان وعدد الزوار</t>
  </si>
  <si>
    <t xml:space="preserve">TYPE OF ANIMALS AT THE ZOOLOGICAL
GARDEN AND NUMBER OF VISITORS </t>
  </si>
  <si>
    <t xml:space="preserve">أنواع الحيوانات وتصنيفها في حديقة الحيوان </t>
  </si>
  <si>
    <t>TYPE CLASSIFICATION OF ANIMALS
AT THE ZOOLOGICAL GARDEN</t>
  </si>
  <si>
    <t>مغلق للتجديد Closed of Renovation</t>
  </si>
  <si>
    <t>زوار المتاحف والمعارض حسب الشهر والمتحف</t>
  </si>
  <si>
    <t xml:space="preserve">                                         Month 
  Museum </t>
  </si>
  <si>
    <t xml:space="preserve">                       الشهر
   المتحف </t>
  </si>
  <si>
    <t>الشحانية</t>
  </si>
  <si>
    <t>AL-Shahanniya</t>
  </si>
  <si>
    <t>الغزل</t>
  </si>
  <si>
    <t>Weaving</t>
  </si>
  <si>
    <t>البرم</t>
  </si>
  <si>
    <t>Headband Making (Braim)</t>
  </si>
  <si>
    <t>صناعة السدو</t>
  </si>
  <si>
    <t xml:space="preserve">عدد الغرف </t>
  </si>
  <si>
    <t>No.of Rooms</t>
  </si>
  <si>
    <r>
      <t xml:space="preserve">عدد الأسرة
</t>
    </r>
    <r>
      <rPr>
        <sz val="9"/>
        <rFont val="Arial"/>
        <family val="2"/>
      </rPr>
      <t>No. of Beds</t>
    </r>
  </si>
  <si>
    <t>نزلاء الفنادق الخليجيون حسب الجنسية وليالي الأقامة</t>
  </si>
  <si>
    <t>Live Music Arts</t>
  </si>
  <si>
    <t>فنون بصرية وتشكيلية</t>
  </si>
  <si>
    <t xml:space="preserve">دراما ومسرح </t>
  </si>
  <si>
    <t>Live Performing Arts</t>
  </si>
  <si>
    <t>Sports &amp; Recreation</t>
  </si>
  <si>
    <t>Gatherings &amp; Art Galleries</t>
  </si>
  <si>
    <t xml:space="preserve">Forum </t>
  </si>
  <si>
    <t>Lecture</t>
  </si>
  <si>
    <t>Gallery</t>
  </si>
  <si>
    <t>قاعة أفراح ومناسبات</t>
  </si>
  <si>
    <t>Wedding and Events Hall</t>
  </si>
  <si>
    <t>مواقف سيارات</t>
  </si>
  <si>
    <t xml:space="preserve"> Car Parking </t>
  </si>
  <si>
    <t>عيادة بيطرية</t>
  </si>
  <si>
    <t>Veterinary Clinic</t>
  </si>
  <si>
    <t>متحف الصقور</t>
  </si>
  <si>
    <t>Falconry Museum</t>
  </si>
  <si>
    <t>Katara Gardens and Hills "N &amp; S Precinct"</t>
  </si>
  <si>
    <t>The Plaza Katara Complex</t>
  </si>
  <si>
    <t>أكاديمية للموسيقى</t>
  </si>
  <si>
    <t>Music Academy</t>
  </si>
  <si>
    <t>مول تجاري وأطفال</t>
  </si>
  <si>
    <t>Commercial Plaza &amp; Children Mall</t>
  </si>
  <si>
    <t>حدائق وتلال كتارا (منطقة الجنوب والشمال)</t>
  </si>
  <si>
    <t>منطقة ألعاب الأطفال</t>
  </si>
  <si>
    <t>Children's play area</t>
  </si>
  <si>
    <t>Beach &amp; Water Sports</t>
  </si>
  <si>
    <t>أنشطة الرياضات المائية</t>
  </si>
  <si>
    <t>مجمع كتارا بلازا</t>
  </si>
  <si>
    <r>
      <t xml:space="preserve">الاجتماعية
</t>
    </r>
    <r>
      <rPr>
        <b/>
        <sz val="10"/>
        <rFont val="Arial"/>
        <family val="2"/>
      </rPr>
      <t>Social</t>
    </r>
  </si>
  <si>
    <r>
      <t xml:space="preserve">الرياضية
</t>
    </r>
    <r>
      <rPr>
        <b/>
        <sz val="10"/>
        <rFont val="Arial"/>
        <family val="2"/>
      </rPr>
      <t>Sport</t>
    </r>
  </si>
  <si>
    <t>Al Zubarah Fort Exhibition</t>
  </si>
  <si>
    <t>Al Zubarah Fort Old City</t>
  </si>
  <si>
    <r>
      <t xml:space="preserve">2- Short films
</t>
    </r>
    <r>
      <rPr>
        <sz val="10"/>
        <rFont val="Arial"/>
        <family val="2"/>
      </rPr>
      <t>National production</t>
    </r>
  </si>
  <si>
    <t>المكتبات العامة حسب عدد المستعيرين والكتب المستعارة وعدد العاملين</t>
  </si>
  <si>
    <t xml:space="preserve">يوليو </t>
  </si>
  <si>
    <t xml:space="preserve">July </t>
  </si>
  <si>
    <t xml:space="preserve">المواقع التراثية في دولة قطر </t>
  </si>
  <si>
    <t xml:space="preserve">HERITAGES SITES IN THE STATE OF QATAR 
</t>
  </si>
  <si>
    <t xml:space="preserve">الفنادق حسب الدرجة  و عدد الغرف والأسرة </t>
  </si>
  <si>
    <t>الفنادق والغرف والأسرة والنزلاء والليالي السياحية حسب درجة الفندق</t>
  </si>
  <si>
    <t>نزلاء الفنادق حسب الجنسية ودرجة الفندق وليالي الإقامة</t>
  </si>
  <si>
    <r>
      <t xml:space="preserve">عدد النزلاء
 </t>
    </r>
    <r>
      <rPr>
        <sz val="9"/>
        <rFont val="Arial"/>
        <family val="2"/>
      </rPr>
      <t>No. of  Occupants</t>
    </r>
  </si>
  <si>
    <t>HOTELS, ROOMS, BEDS, OCCUPANTS AND TOURISTIC NIGHTS 
 BY HOTEL CLASS</t>
  </si>
  <si>
    <t>التوزيع الشهري لساعات بث البرنامج العام من إذاعة قطر حسب نوع البرامج والشهر</t>
  </si>
  <si>
    <t>OCCUPANTS HOTELS BY NATIONALITY, HOTEL CLASS AND TOURISTIC NIGHTS</t>
  </si>
  <si>
    <t xml:space="preserve"> M.O.B. General Manager</t>
  </si>
  <si>
    <t xml:space="preserve">           Books &amp; Periodicals
 Name of Library</t>
  </si>
  <si>
    <t xml:space="preserve">           نوع الخدمة
  الشهر</t>
  </si>
  <si>
    <t xml:space="preserve">               Nationality
 Years</t>
  </si>
  <si>
    <r>
      <t xml:space="preserve">اسيويون
</t>
    </r>
    <r>
      <rPr>
        <b/>
        <sz val="9"/>
        <rFont val="Arial"/>
        <family val="2"/>
      </rPr>
      <t>Asian</t>
    </r>
  </si>
  <si>
    <r>
      <t xml:space="preserve">عرب
</t>
    </r>
    <r>
      <rPr>
        <b/>
        <sz val="9"/>
        <rFont val="Arial"/>
        <family val="2"/>
      </rPr>
      <t>Arab</t>
    </r>
  </si>
  <si>
    <r>
      <t xml:space="preserve">خليجيون
</t>
    </r>
    <r>
      <rPr>
        <b/>
        <sz val="9"/>
        <rFont val="Arial"/>
        <family val="2"/>
      </rPr>
      <t>C.C.A.S.G</t>
    </r>
  </si>
  <si>
    <r>
      <t xml:space="preserve">أوروبيون 
</t>
    </r>
    <r>
      <rPr>
        <b/>
        <sz val="9"/>
        <rFont val="Arial"/>
        <family val="2"/>
      </rPr>
      <t xml:space="preserve">Europe </t>
    </r>
    <r>
      <rPr>
        <b/>
        <sz val="11"/>
        <rFont val="Arial"/>
        <family val="2"/>
      </rPr>
      <t xml:space="preserve"> </t>
    </r>
  </si>
  <si>
    <r>
      <t xml:space="preserve">امريكيون 
</t>
    </r>
    <r>
      <rPr>
        <b/>
        <sz val="9"/>
        <rFont val="Arial"/>
        <family val="2"/>
      </rPr>
      <t>Amirecan</t>
    </r>
  </si>
  <si>
    <r>
      <t xml:space="preserve">افارقه
</t>
    </r>
    <r>
      <rPr>
        <b/>
        <sz val="9"/>
        <rFont val="Arial"/>
        <family val="2"/>
      </rPr>
      <t>Africans</t>
    </r>
    <r>
      <rPr>
        <b/>
        <sz val="11"/>
        <rFont val="Arial"/>
        <family val="2"/>
      </rPr>
      <t xml:space="preserve"> </t>
    </r>
  </si>
  <si>
    <r>
      <t xml:space="preserve">آخرون
</t>
    </r>
    <r>
      <rPr>
        <b/>
        <sz val="9"/>
        <rFont val="Arial"/>
        <family val="2"/>
      </rPr>
      <t>Other</t>
    </r>
  </si>
  <si>
    <r>
      <t xml:space="preserve">عمان  
</t>
    </r>
    <r>
      <rPr>
        <b/>
        <sz val="9"/>
        <rFont val="Arial"/>
        <family val="2"/>
      </rPr>
      <t>OMAN</t>
    </r>
  </si>
  <si>
    <r>
      <t xml:space="preserve">البحرين
</t>
    </r>
    <r>
      <rPr>
        <b/>
        <sz val="9"/>
        <rFont val="Arial"/>
        <family val="2"/>
      </rPr>
      <t>BAHRAIN</t>
    </r>
  </si>
  <si>
    <r>
      <t xml:space="preserve">الكويت
</t>
    </r>
    <r>
      <rPr>
        <b/>
        <sz val="9"/>
        <rFont val="Arial"/>
        <family val="2"/>
      </rPr>
      <t>KUWAIT</t>
    </r>
  </si>
  <si>
    <r>
      <t xml:space="preserve">الإمارات
</t>
    </r>
    <r>
      <rPr>
        <b/>
        <sz val="9"/>
        <rFont val="Arial"/>
        <family val="2"/>
      </rPr>
      <t>U.A.E</t>
    </r>
  </si>
  <si>
    <r>
      <t xml:space="preserve">السعودية
</t>
    </r>
    <r>
      <rPr>
        <b/>
        <sz val="9"/>
        <rFont val="Arial"/>
        <family val="2"/>
      </rPr>
      <t>K.S.A</t>
    </r>
  </si>
  <si>
    <r>
      <t xml:space="preserve">قطر
</t>
    </r>
    <r>
      <rPr>
        <b/>
        <sz val="9"/>
        <rFont val="Arial"/>
        <family val="2"/>
      </rPr>
      <t>QATAR</t>
    </r>
  </si>
  <si>
    <r>
      <t xml:space="preserve">العدد
</t>
    </r>
    <r>
      <rPr>
        <b/>
        <sz val="9"/>
        <rFont val="Arial"/>
        <family val="2"/>
      </rPr>
      <t>Number</t>
    </r>
  </si>
  <si>
    <r>
      <t xml:space="preserve">الانواع
</t>
    </r>
    <r>
      <rPr>
        <b/>
        <sz val="9"/>
        <rFont val="Arial"/>
        <family val="2"/>
      </rPr>
      <t>Species</t>
    </r>
  </si>
  <si>
    <t xml:space="preserve">                    Type of 
                     Service
  Month</t>
  </si>
  <si>
    <t xml:space="preserve"> Type of Programs</t>
  </si>
  <si>
    <r>
      <t xml:space="preserve">الجنسيات العربية
</t>
    </r>
    <r>
      <rPr>
        <b/>
        <sz val="9"/>
        <rFont val="Arial"/>
        <family val="2"/>
      </rPr>
      <t>Arab Nationalities</t>
    </r>
  </si>
  <si>
    <r>
      <t xml:space="preserve">الجنسيات الاجنبية
</t>
    </r>
    <r>
      <rPr>
        <b/>
        <sz val="9"/>
        <rFont val="Arial"/>
        <family val="2"/>
      </rPr>
      <t>Foreign Nationalities</t>
    </r>
  </si>
  <si>
    <r>
      <t xml:space="preserve">المجموع
</t>
    </r>
    <r>
      <rPr>
        <b/>
        <sz val="9"/>
        <rFont val="Arial"/>
        <family val="2"/>
      </rPr>
      <t>Total</t>
    </r>
  </si>
  <si>
    <t xml:space="preserve">PUBLIC LIBRARIES BY NUMBER OF BORROWERS, BOOKS BORROWED AND NUMBER OF EMPLOYEES </t>
  </si>
  <si>
    <t>المساجد والأئمة والخطباء ودور تحفيظ القرآن حسب نوع المسجد والبلدية</t>
  </si>
  <si>
    <t xml:space="preserve"> MOSQUES, IMAM &amp; KHATEEB AND ROLE OF KORANIC BY MOSQUE TYPE AND MUNICIPALITY </t>
  </si>
  <si>
    <t xml:space="preserve">HOTELS BY CLASS, NUMBER OF ROOMS AND BEDS </t>
  </si>
  <si>
    <t>* Cinema companies</t>
  </si>
  <si>
    <t xml:space="preserve">* شركات السينما </t>
  </si>
  <si>
    <r>
      <rPr>
        <b/>
        <sz val="12"/>
        <rFont val="Arial"/>
        <family val="2"/>
      </rPr>
      <t xml:space="preserve">1- أفلام طويلة </t>
    </r>
    <r>
      <rPr>
        <sz val="10"/>
        <rFont val="Arial"/>
        <family val="2"/>
      </rPr>
      <t xml:space="preserve">
</t>
    </r>
    <r>
      <rPr>
        <sz val="12"/>
        <rFont val="Arial"/>
        <family val="2"/>
      </rPr>
      <t>إنتاج وطني</t>
    </r>
  </si>
  <si>
    <r>
      <t xml:space="preserve">1- Long movies 
</t>
    </r>
    <r>
      <rPr>
        <sz val="10"/>
        <rFont val="Arial"/>
        <family val="2"/>
      </rPr>
      <t>National production</t>
    </r>
  </si>
  <si>
    <t xml:space="preserve"> ملاحظة: عدد الأفلام المنتجة يشمل السنوات السابقة والسنة الحالية</t>
  </si>
  <si>
    <t>Note: The number of films produced includes previous years and current year</t>
  </si>
  <si>
    <t>التوزيع الشهري لساعات بث البرنامج العام من إذاعة صوت الخليج حسب نوع البرامج والشهر</t>
  </si>
  <si>
    <t>جدول رقم (145)</t>
  </si>
  <si>
    <t>Table No. (145)</t>
  </si>
  <si>
    <t>جدول رقم (146)</t>
  </si>
  <si>
    <t>Table No. (146)</t>
  </si>
  <si>
    <t>جدول رقم (147)</t>
  </si>
  <si>
    <t>Table No. (147)</t>
  </si>
  <si>
    <t>Table No. (148)</t>
  </si>
  <si>
    <t>جدول رقم (148)</t>
  </si>
  <si>
    <t>Table No. (149)</t>
  </si>
  <si>
    <t>جدول رقم (149)</t>
  </si>
  <si>
    <t>Table No. (150)</t>
  </si>
  <si>
    <t>جدول رقم (150)</t>
  </si>
  <si>
    <t xml:space="preserve">                            Type of                                    Mosque
 Municipality </t>
  </si>
  <si>
    <t xml:space="preserve">                   نوع                          المسجد
 البلدية</t>
  </si>
  <si>
    <t>PRACTITIONERS OF THE CHARACTER POPULAR IN THE SOCIAL 
DEVELOPMENT CENTER</t>
  </si>
  <si>
    <t xml:space="preserve">                                 Nationality                                    &amp; Gender
   Crafts</t>
  </si>
  <si>
    <t xml:space="preserve">                          الجنسية                             والنوع 
 الحرفة</t>
  </si>
  <si>
    <t>2015 - 2017</t>
  </si>
  <si>
    <t>2014-2017</t>
  </si>
  <si>
    <t>فعاليات متنوعة</t>
  </si>
  <si>
    <t xml:space="preserve">معارض وصالات الفنون </t>
  </si>
  <si>
    <t>ندوات ومحاضرات ومؤتمرات</t>
  </si>
  <si>
    <t>تطوير المواهب</t>
  </si>
  <si>
    <t>-</t>
  </si>
  <si>
    <t>مطعم في الفضاء البحري (8 أكواخ بحرية)</t>
  </si>
  <si>
    <t>Offshore Restaurant (8 Bungalow)</t>
  </si>
  <si>
    <t xml:space="preserve">محلات وأكشاك تجارية </t>
  </si>
  <si>
    <t>Commercial Outlets &amp; Kiosks</t>
  </si>
  <si>
    <t>مخازن كتارا (الشمالية والجنوبية) مخصصة للمطاعم (26 ثلاجة لكل مخزن)</t>
  </si>
  <si>
    <t>Stores &amp; Warehouses (North &amp; South)</t>
  </si>
  <si>
    <t>مبنى الطاقة (مواقف سيارات وتزويد الطاقة)</t>
  </si>
  <si>
    <t>Katara Energy Center (Parking &amp; Energy)</t>
  </si>
  <si>
    <t>مداخل الرئيسية للمؤسسة</t>
  </si>
  <si>
    <t>Katara Traffic Entry &amp; Exist</t>
  </si>
  <si>
    <t>مواقف خدمات سيارات الأجرة</t>
  </si>
  <si>
    <t>Taxi Station Connectivity</t>
  </si>
  <si>
    <t>مواقف خدمات القطار السريع (تحت الانشاء)</t>
  </si>
  <si>
    <t>Railroad Station Connectivity (WIP)</t>
  </si>
  <si>
    <t>سيارات الجولف للتنقل الداخلي</t>
  </si>
  <si>
    <t xml:space="preserve">Shuttle Club Car </t>
  </si>
  <si>
    <t xml:space="preserve">Disabled Shuttle Club Car </t>
  </si>
  <si>
    <t>سيارات جولف اسعاف</t>
  </si>
  <si>
    <t xml:space="preserve">Disabled Ambulance Club Car </t>
  </si>
  <si>
    <t>دورات مياه (عمومي)</t>
  </si>
  <si>
    <t>Public Toilet (Male &amp; Female)</t>
  </si>
  <si>
    <t>سيارات جولف لخدمة ذوي الاحتياجات</t>
  </si>
  <si>
    <t>سلالم</t>
  </si>
  <si>
    <t xml:space="preserve">Disabled Ramps </t>
  </si>
  <si>
    <t>دورات مياه (مطاعم)</t>
  </si>
  <si>
    <t>دورات مياه (موظفين وضيوف)</t>
  </si>
  <si>
    <t>Disabled Friendly Toilets-Public</t>
  </si>
  <si>
    <t xml:space="preserve">Disabled Friendly Toilets-Restaurant </t>
  </si>
  <si>
    <t xml:space="preserve">Disabled Friendly Toilets-Staff </t>
  </si>
  <si>
    <t>دورات مياه (عمومي) لخدمة ذوي الاحتياجات</t>
  </si>
  <si>
    <t>معارض مطافيء مقر الفنانين</t>
  </si>
  <si>
    <t>Fire Station - Artist Residence</t>
  </si>
  <si>
    <t>معارض جاليري متاحف قطر في كتارا</t>
  </si>
  <si>
    <r>
      <t xml:space="preserve">مباريات
</t>
    </r>
    <r>
      <rPr>
        <b/>
        <sz val="10"/>
        <rFont val="Arial"/>
        <family val="2"/>
      </rPr>
      <t>Games</t>
    </r>
  </si>
  <si>
    <r>
      <t xml:space="preserve">برامج رياضية
</t>
    </r>
    <r>
      <rPr>
        <b/>
        <sz val="10"/>
        <rFont val="Arial"/>
        <family val="2"/>
      </rPr>
      <t>Sports Programs</t>
    </r>
  </si>
  <si>
    <t>الفئة</t>
  </si>
  <si>
    <t>مستوطنة أثرية</t>
  </si>
  <si>
    <t>معلم من الحجارة + مجموعة معالم من الحجارة</t>
  </si>
  <si>
    <t>مصيدة أسماك</t>
  </si>
  <si>
    <t>كومة صدف</t>
  </si>
  <si>
    <t>نحت في الصخور</t>
  </si>
  <si>
    <t>مشغولات يدوية أثرية</t>
  </si>
  <si>
    <t>مستوطنة مؤقتة / معسكر / مسجد</t>
  </si>
  <si>
    <t>مدابس (معصرة تمر)</t>
  </si>
  <si>
    <t>مشغولات خزفية</t>
  </si>
  <si>
    <t>موقد</t>
  </si>
  <si>
    <t>مأوى</t>
  </si>
  <si>
    <t>حطام سفينة</t>
  </si>
  <si>
    <t>أخرى</t>
  </si>
  <si>
    <t xml:space="preserve">التراث الأثري </t>
  </si>
  <si>
    <t xml:space="preserve">Archaeological Heritage </t>
  </si>
  <si>
    <t>Category</t>
  </si>
  <si>
    <t>Type</t>
  </si>
  <si>
    <t>Archaeological Settlement</t>
  </si>
  <si>
    <t>Cairn + cairn cluster</t>
  </si>
  <si>
    <t>Fish trap</t>
  </si>
  <si>
    <t>Midden</t>
  </si>
  <si>
    <t>Rock Carving</t>
  </si>
  <si>
    <t>Artefact Scatter</t>
  </si>
  <si>
    <t>Temporary Settlement/Camp / Mosque</t>
  </si>
  <si>
    <t>Date Press</t>
  </si>
  <si>
    <t>Earthenwork</t>
  </si>
  <si>
    <t>Hearth</t>
  </si>
  <si>
    <t>Shelter</t>
  </si>
  <si>
    <t>Shipwreck</t>
  </si>
  <si>
    <t>Other</t>
  </si>
  <si>
    <t>حصن / تحصين</t>
  </si>
  <si>
    <t>مستوطنة</t>
  </si>
  <si>
    <t>عزبة</t>
  </si>
  <si>
    <t>مقبرة إسلامية / مقبرة</t>
  </si>
  <si>
    <t>مجلس</t>
  </si>
  <si>
    <t>مخفر شرطة / خفر سواحل</t>
  </si>
  <si>
    <t>اسطبلات</t>
  </si>
  <si>
    <t>مزرعة ومبانيها</t>
  </si>
  <si>
    <t>بئر</t>
  </si>
  <si>
    <t>جدار / سور</t>
  </si>
  <si>
    <t xml:space="preserve">التراث المعماري  </t>
  </si>
  <si>
    <t xml:space="preserve">Architectural Heritage </t>
  </si>
  <si>
    <t>Fort / Fortification</t>
  </si>
  <si>
    <t>Settlement</t>
  </si>
  <si>
    <t>Residence / Homestead</t>
  </si>
  <si>
    <t>Islamic Grave / Cemetery</t>
  </si>
  <si>
    <t>Majlis</t>
  </si>
  <si>
    <t>Mosque</t>
  </si>
  <si>
    <t>Police / Coast Guard Station</t>
  </si>
  <si>
    <t>Stables</t>
  </si>
  <si>
    <t>Farmstead</t>
  </si>
  <si>
    <t>Well</t>
  </si>
  <si>
    <t>Wall / Enclosure</t>
  </si>
  <si>
    <t>كهف</t>
  </si>
  <si>
    <t>موقع/ شاطئ أحفوري</t>
  </si>
  <si>
    <t>موقع محجر</t>
  </si>
  <si>
    <t>واحة</t>
  </si>
  <si>
    <t>التراث الطبيعي</t>
  </si>
  <si>
    <t>Cave</t>
  </si>
  <si>
    <t>Fossil Site/Beach</t>
  </si>
  <si>
    <t>Quarry Site</t>
  </si>
  <si>
    <t>Oasis</t>
  </si>
  <si>
    <t>Natural Heritage</t>
  </si>
  <si>
    <t>جدول رقم (172)</t>
  </si>
  <si>
    <t>Table No. (172)</t>
  </si>
  <si>
    <t>جدول رقم (173)</t>
  </si>
  <si>
    <t>Table No. (173)</t>
  </si>
  <si>
    <t>2013 - 2017</t>
  </si>
  <si>
    <t xml:space="preserve">                       السنة
 البيان </t>
  </si>
  <si>
    <t>NEWSPAPERS AND MAGAZINES ISSUED 
IN THE STATE OF QATAR</t>
  </si>
  <si>
    <t>EMPLOYEES IN JOURNAL AND MAGAZINES BY NATIONALITY, 
GENDER AND OCCUPATION</t>
  </si>
  <si>
    <t>MONTHLY DISTRIBUTION OF THE GENERAL PROGRAM BROADCASTING HOURS 
ON QATAR TV BY TYPE OF PROGRAM AND MONTH</t>
  </si>
  <si>
    <t xml:space="preserve">                             نوع 
                            البرامج
  الشهر</t>
  </si>
  <si>
    <t xml:space="preserve">                                      Type of                                               Program
  Month</t>
  </si>
  <si>
    <t>MONTHLY DISTRIBUTION OF THE GENERAL PROGRAM BROADCASTING HOURS
 ON QATAR TV BY TYPE OF PROGRAM AND MONTH</t>
  </si>
  <si>
    <t xml:space="preserve">                       Type of                              Programs
  Month</t>
  </si>
  <si>
    <t xml:space="preserve">                            Type of                                        Programs                                  
  Month</t>
  </si>
  <si>
    <t xml:space="preserve">                      Type of                                Programs
  Month</t>
  </si>
  <si>
    <t>Religious</t>
  </si>
  <si>
    <t>الدينية</t>
  </si>
  <si>
    <t>الاقتصادية</t>
  </si>
  <si>
    <t>Economic</t>
  </si>
  <si>
    <t>الاجتماعية</t>
  </si>
  <si>
    <t>Social</t>
  </si>
  <si>
    <t>التراثية</t>
  </si>
  <si>
    <t>Cultural</t>
  </si>
  <si>
    <t>الوثائقية</t>
  </si>
  <si>
    <t>التعليمية</t>
  </si>
  <si>
    <t>الدرامية</t>
  </si>
  <si>
    <t>Dramas</t>
  </si>
  <si>
    <t>الترفيهية</t>
  </si>
  <si>
    <t>Recreational</t>
  </si>
  <si>
    <t>الإعلانات</t>
  </si>
  <si>
    <t>Advertising</t>
  </si>
  <si>
    <t xml:space="preserve">                       نوع 
                     البرامج
  الشهر</t>
  </si>
  <si>
    <t xml:space="preserve">                    القطاع
  السنة</t>
  </si>
  <si>
    <t xml:space="preserve">                       Sector
Year</t>
  </si>
  <si>
    <t>القطاع الحكومي</t>
  </si>
  <si>
    <t>القطاع الخاص</t>
  </si>
  <si>
    <t>مشاركات خارجية</t>
  </si>
  <si>
    <t>Foreign posts</t>
  </si>
  <si>
    <t>Private sector</t>
  </si>
  <si>
    <t>Government Sector</t>
  </si>
  <si>
    <t xml:space="preserve">             الفعاليات
السنة</t>
  </si>
  <si>
    <t xml:space="preserve">                Events
Year</t>
  </si>
  <si>
    <t>اسبوع ثقافي</t>
  </si>
  <si>
    <t>Cultural week</t>
  </si>
  <si>
    <t>مهرجان</t>
  </si>
  <si>
    <t>Festival</t>
  </si>
  <si>
    <t>مسرحية</t>
  </si>
  <si>
    <t>Play</t>
  </si>
  <si>
    <t>عروض غنائية</t>
  </si>
  <si>
    <t>Offers singing</t>
  </si>
  <si>
    <t>امسيات شعريه</t>
  </si>
  <si>
    <t>Poetry evenings</t>
  </si>
  <si>
    <t>فنون التراث</t>
  </si>
  <si>
    <t>Heritage Arts</t>
  </si>
  <si>
    <t>فنون تشكيلية</t>
  </si>
  <si>
    <t>Fine Arts</t>
  </si>
  <si>
    <t>Jul.</t>
  </si>
  <si>
    <r>
      <rPr>
        <b/>
        <sz val="12"/>
        <rFont val="Arial"/>
        <family val="2"/>
      </rPr>
      <t>العدد</t>
    </r>
    <r>
      <rPr>
        <b/>
        <sz val="10"/>
        <rFont val="Arial"/>
        <family val="2"/>
      </rPr>
      <t xml:space="preserve">
Count</t>
    </r>
  </si>
  <si>
    <t xml:space="preserve">                          البيان
 درجة الفندق</t>
  </si>
  <si>
    <t xml:space="preserve">                                 Item 
   Hotel Class</t>
  </si>
  <si>
    <t>2013-2017</t>
  </si>
  <si>
    <t xml:space="preserve">                     Year
  Month</t>
  </si>
  <si>
    <t xml:space="preserve">                نوع 
              البرامج
  الشهر</t>
  </si>
  <si>
    <t xml:space="preserve">                        السنة
 الصحف والمجلات </t>
  </si>
  <si>
    <t>عدد المستعيرين</t>
  </si>
  <si>
    <t>No.of Borrowers</t>
  </si>
  <si>
    <t>الكتب المستعارة</t>
  </si>
  <si>
    <t>Books Borrowed</t>
  </si>
  <si>
    <t>No.  of Employees</t>
  </si>
  <si>
    <t>عدد العاملين</t>
  </si>
  <si>
    <t xml:space="preserve">              السنة
  الشهر</t>
  </si>
  <si>
    <t xml:space="preserve">               السنة
  درجة 
  الفندق</t>
  </si>
  <si>
    <t xml:space="preserve">                      Year
  Hotel Class</t>
  </si>
  <si>
    <t>دقيقة
Mins.</t>
  </si>
  <si>
    <t>ساعة
Hours</t>
  </si>
  <si>
    <t>التوزيع الشهري لساعات البث المباشر للبرنامج العام من قناة الريان الفضائية حسب نوع البرامج والشهر</t>
  </si>
  <si>
    <t>MONTHLY DISTRIBUTION OF LIVE BROADCAST HOURS OF THE GENERAL PROGRAM 
OF AL-RAYYAN CHANNEL BY TYPE OF PROGRAM AND MONTH</t>
  </si>
  <si>
    <t>صناعة النقابات</t>
  </si>
  <si>
    <t>صناعة السجاد</t>
  </si>
  <si>
    <t>صناعة المدود</t>
  </si>
  <si>
    <t>دور السينما والأفلام المعروضة</t>
  </si>
  <si>
    <t>MOVIE HOUSES AND NUMBER  OF FILMS PRESENTED</t>
  </si>
  <si>
    <t>Number of seats</t>
  </si>
  <si>
    <t>Audience (000)</t>
  </si>
  <si>
    <t>Arabic</t>
  </si>
  <si>
    <t>Foreign</t>
  </si>
  <si>
    <t>الرواد (بالألف)</t>
  </si>
  <si>
    <t>عربية</t>
  </si>
  <si>
    <t>أجنبية</t>
  </si>
  <si>
    <t>الافلام المعروضة</t>
  </si>
  <si>
    <t>عدد دور السينما</t>
  </si>
  <si>
    <t>Movie houses</t>
  </si>
  <si>
    <t>Films presented</t>
  </si>
  <si>
    <t>التوزيع الشهري لساعات البث المباشر للبرنامج العام من قنوات الكأس الرياضية
 حسب نوع البرامج والشهر</t>
  </si>
  <si>
    <t>MONTHLY DISTRIBUTION OF LIVE BROADCAST HOURS 
OF THE GENERAL PROGRAM OF AL KASS SPORT
CHANNELS BY TYPE OF PROGRAM AND MONTH</t>
  </si>
  <si>
    <t>الممارسون للحرف الشعبية في دار الإنماء الاجتماعي</t>
  </si>
  <si>
    <t>FACILITIES OF THE CULTURAL VILLAGE FOUNDATION (KATARA)</t>
  </si>
  <si>
    <t>Note:The zoological garden was closed from 2012 for developing and maintenance.</t>
  </si>
  <si>
    <t>ملاحظة: تم غلق حديقة الحيوان من عام 2012 للتطوير والصيانة.</t>
  </si>
  <si>
    <t>مكتبة قطر الوطنية</t>
  </si>
  <si>
    <t>تم افتتاح مكتبة قطر الوطنية في عام 2017</t>
  </si>
  <si>
    <t>--</t>
  </si>
  <si>
    <t>Qatar National Library was opened in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</si>
</sst>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_-* #,##0\-;_-* &quot;-&quot;_-;_-@_-"/>
    <numFmt numFmtId="43" formatCode="_-* #,##0.00_-;_-* #,##0.00\-;_-* &quot;-&quot;??_-;_-@_-"/>
    <numFmt numFmtId="164" formatCode="#,##0_ ;\-#,##0\ "/>
    <numFmt numFmtId="165" formatCode="_(* #,##0.00_);_(* \(#,##0.00\);_(* &quot;-&quot;??_);_(@_)"/>
    <numFmt numFmtId="166" formatCode="_-* #,##0.00_-;\-* #,##0.00_-;_-* &quot;-&quot;??_-;_-@_-"/>
  </numFmts>
  <fonts count="73">
    <font>
      <sz val="10"/>
      <name val="Arial"/>
      <charset val="178"/>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0"/>
      <name val="Arial"/>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1"/>
      <name val="Arial"/>
      <family val="2"/>
      <charset val="178"/>
    </font>
    <font>
      <sz val="10"/>
      <color indexed="10"/>
      <name val="Arial"/>
      <family val="2"/>
      <charset val="178"/>
    </font>
    <font>
      <sz val="10"/>
      <color indexed="8"/>
      <name val="Arial"/>
      <family val="2"/>
      <charset val="178"/>
    </font>
    <font>
      <b/>
      <sz val="11"/>
      <name val="Arial"/>
      <family val="2"/>
    </font>
    <font>
      <b/>
      <sz val="12"/>
      <color indexed="10"/>
      <name val="Arial"/>
      <family val="2"/>
      <charset val="178"/>
    </font>
    <font>
      <b/>
      <sz val="10"/>
      <color indexed="10"/>
      <name val="Arial"/>
      <family val="2"/>
      <charset val="178"/>
    </font>
    <font>
      <b/>
      <sz val="10"/>
      <color indexed="8"/>
      <name val="Arial"/>
      <family val="2"/>
      <charset val="178"/>
    </font>
    <font>
      <sz val="8"/>
      <name val="Arial"/>
      <family val="2"/>
    </font>
    <font>
      <b/>
      <sz val="9"/>
      <name val="Arial"/>
      <family val="2"/>
    </font>
    <font>
      <b/>
      <sz val="12"/>
      <name val="Arial"/>
      <family val="2"/>
    </font>
    <font>
      <sz val="10"/>
      <name val="Arial"/>
      <family val="2"/>
    </font>
    <font>
      <b/>
      <sz val="8"/>
      <name val="Arial"/>
      <family val="2"/>
    </font>
    <font>
      <b/>
      <sz val="14"/>
      <color indexed="12"/>
      <name val="Arial"/>
      <family val="2"/>
    </font>
    <font>
      <b/>
      <sz val="12"/>
      <color indexed="12"/>
      <name val="Arial"/>
      <family val="2"/>
    </font>
    <font>
      <b/>
      <sz val="8"/>
      <color indexed="10"/>
      <name val="Arial"/>
      <family val="2"/>
    </font>
    <font>
      <sz val="10"/>
      <color indexed="12"/>
      <name val="Arial"/>
      <family val="2"/>
    </font>
    <font>
      <b/>
      <sz val="14"/>
      <name val="Arial"/>
      <family val="2"/>
    </font>
    <font>
      <sz val="10"/>
      <name val="Arial"/>
      <family val="2"/>
    </font>
    <font>
      <sz val="11"/>
      <name val="Arial"/>
      <family val="2"/>
    </font>
    <font>
      <sz val="11"/>
      <color indexed="8"/>
      <name val="Calibri"/>
      <family val="2"/>
    </font>
    <font>
      <b/>
      <sz val="10"/>
      <name val="Arial"/>
      <family val="2"/>
    </font>
    <font>
      <b/>
      <sz val="13"/>
      <name val="Traditional Arabic"/>
      <family val="1"/>
    </font>
    <font>
      <sz val="9"/>
      <name val="Arial"/>
      <family val="2"/>
    </font>
    <font>
      <sz val="12"/>
      <name val="Arial"/>
      <family val="2"/>
    </font>
    <font>
      <sz val="10"/>
      <name val="Arial"/>
      <family val="2"/>
    </font>
    <font>
      <b/>
      <sz val="14"/>
      <color indexed="12"/>
      <name val="Arial"/>
      <family val="2"/>
    </font>
    <font>
      <b/>
      <sz val="12"/>
      <color indexed="12"/>
      <name val="Arial"/>
      <family val="2"/>
    </font>
    <font>
      <b/>
      <sz val="12"/>
      <name val="Arial"/>
      <family val="2"/>
    </font>
    <font>
      <b/>
      <sz val="8"/>
      <name val="Arial"/>
      <family val="2"/>
    </font>
    <font>
      <sz val="12"/>
      <name val="Traditional Arabic"/>
      <family val="1"/>
    </font>
    <font>
      <sz val="10"/>
      <name val="Arial"/>
      <family val="2"/>
    </font>
    <font>
      <b/>
      <sz val="14"/>
      <color indexed="12"/>
      <name val="Arial"/>
      <family val="2"/>
    </font>
    <font>
      <b/>
      <sz val="12"/>
      <color indexed="12"/>
      <name val="Arial"/>
      <family val="2"/>
    </font>
    <font>
      <b/>
      <sz val="12"/>
      <name val="Arial"/>
      <family val="2"/>
    </font>
    <font>
      <b/>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sz val="10"/>
      <color indexed="8"/>
      <name val="Arial"/>
      <family val="2"/>
    </font>
    <font>
      <b/>
      <sz val="10"/>
      <color indexed="8"/>
      <name val="Arial"/>
      <family val="2"/>
    </font>
    <font>
      <sz val="10"/>
      <name val="Arial"/>
      <family val="2"/>
    </font>
    <font>
      <sz val="11"/>
      <color theme="1"/>
      <name val="Calibri"/>
      <family val="2"/>
      <scheme val="minor"/>
    </font>
    <font>
      <sz val="11"/>
      <color theme="1"/>
      <name val="Arial"/>
      <family val="2"/>
    </font>
    <font>
      <b/>
      <sz val="22"/>
      <name val="Sakkal Majalla"/>
    </font>
    <font>
      <sz val="13"/>
      <name val="Sakkal Majalla"/>
    </font>
    <font>
      <b/>
      <sz val="13"/>
      <name val="Sakkal Majalla"/>
    </font>
    <font>
      <sz val="11"/>
      <name val="Calibri"/>
      <family val="2"/>
      <scheme val="minor"/>
    </font>
    <font>
      <b/>
      <sz val="11"/>
      <name val="Calibri"/>
      <family val="2"/>
      <scheme val="minor"/>
    </font>
    <font>
      <sz val="10"/>
      <color rgb="FFFF0000"/>
      <name val="Arial"/>
      <family val="2"/>
    </font>
    <font>
      <b/>
      <sz val="10"/>
      <color rgb="FFFF0000"/>
      <name val="Arial"/>
      <family val="2"/>
    </font>
    <font>
      <sz val="10"/>
      <name val="Arial"/>
      <family val="2"/>
    </font>
    <font>
      <b/>
      <sz val="10"/>
      <color rgb="FF000000"/>
      <name val="Arial"/>
      <family val="2"/>
    </font>
    <font>
      <sz val="10"/>
      <color rgb="FF000000"/>
      <name val="Arial"/>
      <family val="2"/>
    </font>
    <font>
      <sz val="9"/>
      <color rgb="FF000000"/>
      <name val="Arial"/>
      <family val="2"/>
    </font>
    <font>
      <b/>
      <sz val="9"/>
      <color rgb="FF000000"/>
      <name val="Arial"/>
      <family val="2"/>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s>
  <borders count="68">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style="thin">
        <color indexed="64"/>
      </bottom>
      <diagonal/>
    </border>
    <border>
      <left/>
      <right/>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bottom style="medium">
        <color theme="0"/>
      </bottom>
      <diagonal/>
    </border>
    <border>
      <left/>
      <right style="medium">
        <color theme="0"/>
      </right>
      <top style="medium">
        <color theme="0"/>
      </top>
      <bottom style="thin">
        <color indexed="64"/>
      </bottom>
      <diagonal/>
    </border>
    <border>
      <left style="medium">
        <color theme="0"/>
      </left>
      <right/>
      <top style="medium">
        <color theme="0"/>
      </top>
      <bottom style="thin">
        <color indexed="64"/>
      </bottom>
      <diagonal/>
    </border>
    <border>
      <left style="medium">
        <color theme="0"/>
      </left>
      <right style="medium">
        <color theme="0"/>
      </right>
      <top style="medium">
        <color theme="0"/>
      </top>
      <bottom style="thin">
        <color indexed="64"/>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top/>
      <bottom style="medium">
        <color theme="0"/>
      </bottom>
      <diagonal/>
    </border>
    <border>
      <left/>
      <right/>
      <top style="medium">
        <color theme="0"/>
      </top>
      <bottom/>
      <diagonal/>
    </border>
    <border>
      <left/>
      <right/>
      <top style="medium">
        <color theme="0"/>
      </top>
      <bottom style="medium">
        <color theme="0"/>
      </bottom>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right style="medium">
        <color theme="0"/>
      </right>
      <top/>
      <bottom style="thin">
        <color indexed="64"/>
      </bottom>
      <diagonal/>
    </border>
    <border diagonalUp="1">
      <left/>
      <right style="medium">
        <color theme="0"/>
      </right>
      <top style="thin">
        <color indexed="64"/>
      </top>
      <bottom style="medium">
        <color theme="0"/>
      </bottom>
      <diagonal style="medium">
        <color theme="0"/>
      </diagonal>
    </border>
    <border diagonalDown="1">
      <left style="medium">
        <color theme="0"/>
      </left>
      <right/>
      <top style="thin">
        <color indexed="64"/>
      </top>
      <bottom style="medium">
        <color theme="0"/>
      </bottom>
      <diagonal style="medium">
        <color theme="0"/>
      </diagonal>
    </border>
    <border diagonalUp="1">
      <left/>
      <right style="medium">
        <color theme="0"/>
      </right>
      <top style="medium">
        <color theme="0"/>
      </top>
      <bottom style="medium">
        <color theme="0"/>
      </bottom>
      <diagonal style="medium">
        <color theme="0"/>
      </diagonal>
    </border>
    <border diagonalDown="1">
      <left style="medium">
        <color theme="0"/>
      </left>
      <right/>
      <top style="medium">
        <color theme="0"/>
      </top>
      <bottom style="medium">
        <color theme="0"/>
      </bottom>
      <diagonal style="medium">
        <color theme="0"/>
      </diagonal>
    </border>
    <border diagonalUp="1">
      <left/>
      <right style="medium">
        <color theme="0"/>
      </right>
      <top style="medium">
        <color theme="0"/>
      </top>
      <bottom style="thin">
        <color indexed="64"/>
      </bottom>
      <diagonal style="medium">
        <color theme="0"/>
      </diagonal>
    </border>
    <border diagonalDown="1">
      <left style="medium">
        <color theme="0"/>
      </left>
      <right/>
      <top style="medium">
        <color theme="0"/>
      </top>
      <bottom style="thin">
        <color indexed="64"/>
      </bottom>
      <diagonal style="medium">
        <color theme="0"/>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thin">
        <color theme="0"/>
      </right>
      <top style="thin">
        <color indexed="64"/>
      </top>
      <bottom style="thin">
        <color indexed="64"/>
      </bottom>
      <diagonal/>
    </border>
    <border>
      <left style="medium">
        <color theme="0"/>
      </left>
      <right/>
      <top/>
      <bottom style="thin">
        <color indexed="64"/>
      </bottom>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right style="medium">
        <color theme="0"/>
      </right>
      <top/>
      <bottom/>
      <diagonal/>
    </border>
    <border>
      <left style="medium">
        <color theme="0"/>
      </left>
      <right/>
      <top/>
      <bottom/>
      <diagonal/>
    </border>
    <border>
      <left/>
      <right style="medium">
        <color theme="0"/>
      </right>
      <top style="thin">
        <color indexed="64"/>
      </top>
      <bottom/>
      <diagonal/>
    </border>
    <border>
      <left style="medium">
        <color theme="0"/>
      </left>
      <right/>
      <top style="thin">
        <color indexed="64"/>
      </top>
      <bottom/>
      <diagonal/>
    </border>
    <border>
      <left/>
      <right/>
      <top style="thin">
        <color indexed="64"/>
      </top>
      <bottom/>
      <diagonal/>
    </border>
    <border>
      <left/>
      <right/>
      <top style="thin">
        <color indexed="64"/>
      </top>
      <bottom style="medium">
        <color theme="0"/>
      </bottom>
      <diagonal/>
    </border>
    <border diagonalUp="1">
      <left/>
      <right style="medium">
        <color theme="0"/>
      </right>
      <top style="thin">
        <color indexed="64"/>
      </top>
      <bottom/>
      <diagonal style="medium">
        <color theme="0"/>
      </diagonal>
    </border>
    <border>
      <left/>
      <right/>
      <top style="medium">
        <color theme="0"/>
      </top>
      <bottom style="thin">
        <color indexed="64"/>
      </bottom>
      <diagonal/>
    </border>
    <border diagonalUp="1">
      <left/>
      <right style="medium">
        <color theme="0"/>
      </right>
      <top style="medium">
        <color theme="0"/>
      </top>
      <bottom/>
      <diagonal style="medium">
        <color theme="0"/>
      </diagonal>
    </border>
    <border diagonalDown="1">
      <left style="medium">
        <color theme="0"/>
      </left>
      <right/>
      <top style="medium">
        <color theme="0"/>
      </top>
      <bottom/>
      <diagonal style="medium">
        <color theme="0"/>
      </diagonal>
    </border>
    <border diagonalUp="1">
      <left/>
      <right style="medium">
        <color theme="0"/>
      </right>
      <top/>
      <bottom style="thin">
        <color indexed="64"/>
      </bottom>
      <diagonal style="medium">
        <color theme="0"/>
      </diagonal>
    </border>
    <border>
      <left style="medium">
        <color rgb="FFFFFFFF"/>
      </left>
      <right/>
      <top/>
      <bottom style="medium">
        <color rgb="FFFFFFFF"/>
      </bottom>
      <diagonal/>
    </border>
    <border>
      <left style="medium">
        <color rgb="FFFFFFFF"/>
      </left>
      <right/>
      <top/>
      <bottom/>
      <diagonal/>
    </border>
    <border>
      <left/>
      <right/>
      <top style="thin">
        <color theme="1"/>
      </top>
      <bottom/>
      <diagonal/>
    </border>
  </borders>
  <cellStyleXfs count="155">
    <xf numFmtId="0" fontId="0" fillId="0" borderId="0"/>
    <xf numFmtId="43" fontId="10" fillId="0" borderId="0" applyFont="0" applyFill="0" applyBorder="0" applyAlignment="0" applyProtection="0"/>
    <xf numFmtId="0" fontId="29" fillId="0" borderId="0" applyAlignment="0">
      <alignment horizontal="centerContinuous" vertical="center"/>
    </xf>
    <xf numFmtId="0" fontId="42" fillId="0" borderId="0" applyAlignment="0">
      <alignment horizontal="centerContinuous" vertical="center"/>
    </xf>
    <xf numFmtId="0" fontId="29" fillId="0" borderId="0" applyAlignment="0">
      <alignment horizontal="centerContinuous" vertical="center"/>
    </xf>
    <xf numFmtId="0" fontId="48" fillId="0" borderId="0" applyAlignment="0">
      <alignment horizontal="centerContinuous" vertical="center"/>
    </xf>
    <xf numFmtId="0" fontId="30" fillId="0" borderId="0" applyAlignment="0">
      <alignment horizontal="centerContinuous" vertical="center"/>
    </xf>
    <xf numFmtId="0" fontId="43" fillId="0" borderId="0" applyAlignment="0">
      <alignment horizontal="centerContinuous" vertical="center"/>
    </xf>
    <xf numFmtId="0" fontId="30" fillId="0" borderId="0" applyAlignment="0">
      <alignment horizontal="centerContinuous" vertical="center"/>
    </xf>
    <xf numFmtId="0" fontId="49" fillId="0" borderId="0" applyAlignment="0">
      <alignment horizontal="centerContinuous" vertical="center"/>
    </xf>
    <xf numFmtId="0" fontId="14" fillId="2" borderId="1">
      <alignment horizontal="right" vertical="center" wrapText="1"/>
    </xf>
    <xf numFmtId="0" fontId="44" fillId="2" borderId="1">
      <alignment horizontal="right" vertical="center" wrapText="1"/>
    </xf>
    <xf numFmtId="0" fontId="14" fillId="2" borderId="1">
      <alignment horizontal="right" vertical="center" wrapText="1"/>
    </xf>
    <xf numFmtId="0" fontId="50" fillId="2" borderId="1">
      <alignment horizontal="right" vertical="center" wrapText="1"/>
    </xf>
    <xf numFmtId="1" fontId="25" fillId="2" borderId="2">
      <alignment horizontal="left" vertical="center" wrapText="1"/>
    </xf>
    <xf numFmtId="1" fontId="12" fillId="2" borderId="3">
      <alignment horizontal="center" vertical="center"/>
    </xf>
    <xf numFmtId="0" fontId="17" fillId="2" borderId="3">
      <alignment horizontal="center" vertical="center" wrapText="1"/>
    </xf>
    <xf numFmtId="0" fontId="28" fillId="2" borderId="3">
      <alignment horizontal="center" vertical="center" wrapText="1"/>
    </xf>
    <xf numFmtId="0" fontId="45" fillId="2" borderId="3">
      <alignment horizontal="center" vertical="center" wrapText="1"/>
    </xf>
    <xf numFmtId="0" fontId="28" fillId="2" borderId="3">
      <alignment horizontal="center" vertical="center" wrapText="1"/>
    </xf>
    <xf numFmtId="0" fontId="51" fillId="2" borderId="3">
      <alignment horizontal="center" vertical="center" wrapText="1"/>
    </xf>
    <xf numFmtId="0" fontId="10" fillId="0" borderId="0">
      <alignment horizontal="center" vertical="center" readingOrder="2"/>
    </xf>
    <xf numFmtId="0" fontId="13" fillId="0" borderId="0">
      <alignment horizontal="left" vertical="center"/>
    </xf>
    <xf numFmtId="0" fontId="10" fillId="0" borderId="0"/>
    <xf numFmtId="0" fontId="36" fillId="0" borderId="0"/>
    <xf numFmtId="0" fontId="22" fillId="0" borderId="0">
      <alignment horizontal="right" vertical="center"/>
    </xf>
    <xf numFmtId="0" fontId="31" fillId="0" borderId="0">
      <alignment horizontal="left" vertical="center"/>
    </xf>
    <xf numFmtId="0" fontId="31" fillId="0" borderId="0">
      <alignment horizontal="left" vertical="center"/>
    </xf>
    <xf numFmtId="0" fontId="14" fillId="0" borderId="0">
      <alignment horizontal="right" vertical="center"/>
    </xf>
    <xf numFmtId="0" fontId="44" fillId="0" borderId="0">
      <alignment horizontal="right" vertical="center"/>
    </xf>
    <xf numFmtId="0" fontId="14" fillId="0" borderId="0">
      <alignment horizontal="right" vertical="center"/>
    </xf>
    <xf numFmtId="0" fontId="50" fillId="0" borderId="0">
      <alignment horizontal="right" vertical="center"/>
    </xf>
    <xf numFmtId="0" fontId="10" fillId="0" borderId="0">
      <alignment horizontal="left" vertical="center"/>
    </xf>
    <xf numFmtId="0" fontId="41" fillId="0" borderId="0">
      <alignment horizontal="left" vertical="center"/>
    </xf>
    <xf numFmtId="0" fontId="10" fillId="0" borderId="0">
      <alignment horizontal="left" vertical="center"/>
    </xf>
    <xf numFmtId="0" fontId="47" fillId="0" borderId="0">
      <alignment horizontal="left" vertical="center"/>
    </xf>
    <xf numFmtId="0" fontId="21" fillId="2" borderId="3" applyAlignment="0">
      <alignment horizontal="center" vertical="center"/>
    </xf>
    <xf numFmtId="0" fontId="21" fillId="2" borderId="3" applyAlignment="0">
      <alignment horizontal="center" vertical="center"/>
    </xf>
    <xf numFmtId="0" fontId="22" fillId="0" borderId="4">
      <alignment horizontal="right" vertical="center" indent="1"/>
    </xf>
    <xf numFmtId="0" fontId="14" fillId="2" borderId="4">
      <alignment horizontal="right" vertical="center" wrapText="1" indent="1" readingOrder="2"/>
    </xf>
    <xf numFmtId="0" fontId="44" fillId="2" borderId="4">
      <alignment horizontal="right" vertical="center" wrapText="1" indent="1" readingOrder="2"/>
    </xf>
    <xf numFmtId="0" fontId="14" fillId="2" borderId="4">
      <alignment horizontal="right" vertical="center" wrapText="1" indent="1" readingOrder="2"/>
    </xf>
    <xf numFmtId="0" fontId="50" fillId="2" borderId="4">
      <alignment horizontal="right" vertical="center" wrapText="1" indent="1" readingOrder="2"/>
    </xf>
    <xf numFmtId="0" fontId="14" fillId="2" borderId="4">
      <alignment horizontal="right" vertical="center" wrapText="1" indent="1" readingOrder="2"/>
    </xf>
    <xf numFmtId="0" fontId="16" fillId="0" borderId="4">
      <alignment horizontal="right" vertical="center" indent="1"/>
    </xf>
    <xf numFmtId="0" fontId="16" fillId="2" borderId="4">
      <alignment horizontal="left" vertical="center" wrapText="1" indent="1"/>
    </xf>
    <xf numFmtId="0" fontId="16" fillId="0" borderId="5">
      <alignment horizontal="left" vertical="center"/>
    </xf>
    <xf numFmtId="0" fontId="16" fillId="0" borderId="6">
      <alignment horizontal="left" vertical="center"/>
    </xf>
    <xf numFmtId="0" fontId="8" fillId="0" borderId="0"/>
    <xf numFmtId="0" fontId="29" fillId="0" borderId="0" applyAlignment="0">
      <alignment horizontal="centerContinuous" vertical="center"/>
    </xf>
    <xf numFmtId="0" fontId="30" fillId="0" borderId="0" applyAlignment="0">
      <alignment horizontal="centerContinuous" vertical="center"/>
    </xf>
    <xf numFmtId="0" fontId="14" fillId="2" borderId="1">
      <alignment horizontal="right" vertical="center" wrapText="1"/>
    </xf>
    <xf numFmtId="0" fontId="28" fillId="2" borderId="3">
      <alignment horizontal="center" vertical="center" wrapText="1"/>
    </xf>
    <xf numFmtId="0" fontId="14" fillId="0" borderId="0">
      <alignment horizontal="right" vertical="center"/>
    </xf>
    <xf numFmtId="0" fontId="10" fillId="0" borderId="0">
      <alignment horizontal="left" vertical="center"/>
    </xf>
    <xf numFmtId="0" fontId="14" fillId="2" borderId="4">
      <alignment horizontal="right" vertical="center" wrapText="1" indent="1" readingOrder="2"/>
    </xf>
    <xf numFmtId="0" fontId="7" fillId="0" borderId="0"/>
    <xf numFmtId="0" fontId="58" fillId="0" borderId="0"/>
    <xf numFmtId="43" fontId="10" fillId="0" borderId="0" applyFont="0" applyFill="0" applyBorder="0" applyAlignment="0" applyProtection="0"/>
    <xf numFmtId="0" fontId="31" fillId="0" borderId="0">
      <alignment horizontal="left" vertical="center"/>
    </xf>
    <xf numFmtId="0" fontId="21" fillId="2" borderId="3" applyAlignment="0">
      <alignment horizontal="center" vertical="center"/>
    </xf>
    <xf numFmtId="0" fontId="7" fillId="0" borderId="0"/>
    <xf numFmtId="43" fontId="10" fillId="0" borderId="0" applyFont="0" applyFill="0" applyBorder="0" applyAlignment="0" applyProtection="0"/>
    <xf numFmtId="0" fontId="6" fillId="0" borderId="0"/>
    <xf numFmtId="0" fontId="6" fillId="0" borderId="0"/>
    <xf numFmtId="0" fontId="10" fillId="0" borderId="0"/>
    <xf numFmtId="0" fontId="6" fillId="0" borderId="0"/>
    <xf numFmtId="0" fontId="5" fillId="0" borderId="0"/>
    <xf numFmtId="0" fontId="59" fillId="0" borderId="0"/>
    <xf numFmtId="0" fontId="5" fillId="0" borderId="0"/>
    <xf numFmtId="165" fontId="5" fillId="0" borderId="0" applyFont="0" applyFill="0" applyBorder="0" applyAlignment="0" applyProtection="0"/>
    <xf numFmtId="0" fontId="4" fillId="0" borderId="0"/>
    <xf numFmtId="0" fontId="4" fillId="0" borderId="0"/>
    <xf numFmtId="0" fontId="4" fillId="0" borderId="0"/>
    <xf numFmtId="0" fontId="36" fillId="0" borderId="0"/>
    <xf numFmtId="0" fontId="3" fillId="0" borderId="0"/>
    <xf numFmtId="0" fontId="10" fillId="0" borderId="0"/>
    <xf numFmtId="43" fontId="10" fillId="0" borderId="0" applyFont="0" applyFill="0" applyBorder="0" applyAlignment="0" applyProtection="0"/>
    <xf numFmtId="0" fontId="31" fillId="0" borderId="0">
      <alignment horizontal="left" vertical="center"/>
    </xf>
    <xf numFmtId="0" fontId="21" fillId="2" borderId="3" applyAlignment="0">
      <alignment horizontal="center" vertical="center"/>
    </xf>
    <xf numFmtId="0" fontId="3" fillId="0" borderId="0"/>
    <xf numFmtId="0" fontId="6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3" fillId="0" borderId="0" applyFont="0" applyFill="0" applyBorder="0" applyAlignment="0" applyProtection="0"/>
    <xf numFmtId="0" fontId="3" fillId="0" borderId="0"/>
    <xf numFmtId="0" fontId="3" fillId="0" borderId="0"/>
    <xf numFmtId="0" fontId="3" fillId="0" borderId="0"/>
    <xf numFmtId="0" fontId="10" fillId="0" borderId="0"/>
    <xf numFmtId="43" fontId="10" fillId="0" borderId="0" applyFont="0" applyFill="0" applyBorder="0" applyAlignment="0" applyProtection="0"/>
    <xf numFmtId="0" fontId="10" fillId="0" borderId="0"/>
    <xf numFmtId="0" fontId="2" fillId="0" borderId="0"/>
    <xf numFmtId="0" fontId="10" fillId="0" borderId="0"/>
    <xf numFmtId="0" fontId="31" fillId="0" borderId="0">
      <alignment horizontal="left" vertical="center"/>
    </xf>
    <xf numFmtId="0" fontId="21" fillId="2" borderId="3" applyAlignment="0">
      <alignment horizontal="center"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5" fontId="2" fillId="0" borderId="0" applyFont="0" applyFill="0" applyBorder="0" applyAlignment="0" applyProtection="0"/>
    <xf numFmtId="0" fontId="2" fillId="0" borderId="0"/>
    <xf numFmtId="0" fontId="2" fillId="0" borderId="0"/>
    <xf numFmtId="0" fontId="2" fillId="0" borderId="0"/>
    <xf numFmtId="0" fontId="59" fillId="0" borderId="0"/>
    <xf numFmtId="165" fontId="59" fillId="0" borderId="0" applyFont="0" applyFill="0" applyBorder="0" applyAlignment="0" applyProtection="0"/>
    <xf numFmtId="0" fontId="59" fillId="0" borderId="0"/>
    <xf numFmtId="166" fontId="59"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887">
    <xf numFmtId="0" fontId="0" fillId="0" borderId="0" xfId="0"/>
    <xf numFmtId="0" fontId="0" fillId="0" borderId="0" xfId="0" applyAlignment="1">
      <alignment vertical="center"/>
    </xf>
    <xf numFmtId="0" fontId="10" fillId="0" borderId="0" xfId="0" applyFont="1" applyAlignment="1">
      <alignment horizontal="justify" vertical="center"/>
    </xf>
    <xf numFmtId="0" fontId="11" fillId="0" borderId="0" xfId="0" applyFont="1" applyAlignment="1">
      <alignment vertical="top"/>
    </xf>
    <xf numFmtId="0" fontId="0" fillId="0" borderId="0" xfId="0" applyBorder="1"/>
    <xf numFmtId="1" fontId="15" fillId="0" borderId="0" xfId="0" applyNumberFormat="1" applyFont="1" applyBorder="1" applyAlignment="1">
      <alignment horizontal="center" vertical="center"/>
    </xf>
    <xf numFmtId="0" fontId="16" fillId="0" borderId="0" xfId="0" applyFont="1" applyBorder="1" applyAlignment="1">
      <alignment vertical="center"/>
    </xf>
    <xf numFmtId="0" fontId="18" fillId="0" borderId="0" xfId="0" applyFont="1" applyBorder="1" applyAlignment="1">
      <alignment vertical="center"/>
    </xf>
    <xf numFmtId="0" fontId="19" fillId="0" borderId="0" xfId="0" applyFont="1" applyBorder="1"/>
    <xf numFmtId="1" fontId="23" fillId="0" borderId="0" xfId="0" applyNumberFormat="1" applyFont="1" applyBorder="1" applyAlignment="1">
      <alignment horizontal="center" vertical="center"/>
    </xf>
    <xf numFmtId="0" fontId="19" fillId="0" borderId="0" xfId="0" applyFont="1" applyBorder="1" applyAlignment="1">
      <alignment vertical="center"/>
    </xf>
    <xf numFmtId="0" fontId="10" fillId="0" borderId="0" xfId="0" applyFont="1"/>
    <xf numFmtId="0" fontId="29" fillId="0" borderId="0" xfId="2" applyAlignment="1"/>
    <xf numFmtId="0" fontId="30" fillId="0" borderId="0" xfId="6" applyAlignment="1"/>
    <xf numFmtId="0" fontId="21" fillId="2" borderId="0" xfId="36" applyBorder="1" applyAlignment="1">
      <alignment vertical="center"/>
    </xf>
    <xf numFmtId="0" fontId="32" fillId="0" borderId="0" xfId="0" applyFont="1" applyAlignment="1">
      <alignment vertical="center"/>
    </xf>
    <xf numFmtId="0" fontId="27" fillId="0" borderId="0" xfId="0" applyFont="1" applyFill="1"/>
    <xf numFmtId="0" fontId="10" fillId="0" borderId="0" xfId="0" applyFont="1" applyFill="1" applyBorder="1"/>
    <xf numFmtId="0" fontId="10" fillId="0" borderId="0" xfId="0" applyFont="1" applyFill="1"/>
    <xf numFmtId="0" fontId="34" fillId="0" borderId="0" xfId="0" applyFont="1" applyFill="1"/>
    <xf numFmtId="0" fontId="27" fillId="0" borderId="0" xfId="0" applyFont="1" applyFill="1" applyBorder="1" applyAlignment="1">
      <alignment horizontal="right" vertical="center" indent="1"/>
    </xf>
    <xf numFmtId="0" fontId="10" fillId="0" borderId="0" xfId="0" applyFont="1" applyFill="1" applyBorder="1" applyAlignment="1">
      <alignment vertical="center"/>
    </xf>
    <xf numFmtId="0" fontId="10" fillId="3" borderId="0" xfId="0" applyFont="1" applyFill="1" applyBorder="1"/>
    <xf numFmtId="0" fontId="10" fillId="3" borderId="0" xfId="0" applyFont="1" applyFill="1"/>
    <xf numFmtId="0" fontId="10" fillId="3" borderId="0" xfId="0" applyFont="1" applyFill="1" applyAlignment="1">
      <alignment readingOrder="2"/>
    </xf>
    <xf numFmtId="0" fontId="24" fillId="3" borderId="0" xfId="0" applyFont="1" applyFill="1" applyAlignment="1">
      <alignment horizontal="left"/>
    </xf>
    <xf numFmtId="0" fontId="14" fillId="0" borderId="0" xfId="6" applyFont="1" applyFill="1" applyAlignment="1">
      <alignment horizontal="center" vertical="center"/>
    </xf>
    <xf numFmtId="0" fontId="14" fillId="0" borderId="0" xfId="6" applyFont="1" applyFill="1" applyAlignment="1">
      <alignment horizontal="right" vertical="center"/>
    </xf>
    <xf numFmtId="0" fontId="38" fillId="0" borderId="0" xfId="0" applyFont="1" applyAlignment="1">
      <alignment vertical="top"/>
    </xf>
    <xf numFmtId="0" fontId="10" fillId="0" borderId="0" xfId="0" applyFont="1" applyFill="1" applyBorder="1" applyAlignment="1">
      <alignment horizontal="right" vertical="center" indent="1"/>
    </xf>
    <xf numFmtId="0" fontId="10" fillId="0" borderId="0" xfId="23" applyBorder="1"/>
    <xf numFmtId="1" fontId="23" fillId="0" borderId="0" xfId="23" applyNumberFormat="1" applyFont="1" applyBorder="1" applyAlignment="1">
      <alignment horizontal="center" vertical="center"/>
    </xf>
    <xf numFmtId="0" fontId="16" fillId="0" borderId="0" xfId="23" applyFont="1" applyBorder="1" applyAlignment="1">
      <alignment vertical="center"/>
    </xf>
    <xf numFmtId="0" fontId="10" fillId="0" borderId="0" xfId="23" applyFont="1" applyFill="1"/>
    <xf numFmtId="0" fontId="19" fillId="0" borderId="0" xfId="23" applyFont="1" applyBorder="1"/>
    <xf numFmtId="0" fontId="39" fillId="0" borderId="0" xfId="0" applyFont="1" applyBorder="1" applyAlignment="1">
      <alignment horizontal="justify" vertical="center"/>
    </xf>
    <xf numFmtId="0" fontId="28" fillId="5" borderId="27" xfId="16" applyFont="1" applyFill="1" applyBorder="1">
      <alignment horizontal="center" vertical="center" wrapText="1"/>
    </xf>
    <xf numFmtId="0" fontId="28" fillId="5" borderId="28" xfId="16" applyFont="1" applyFill="1" applyBorder="1">
      <alignment horizontal="center" vertical="center" wrapText="1"/>
    </xf>
    <xf numFmtId="0" fontId="25" fillId="5" borderId="22" xfId="17" applyFont="1" applyFill="1" applyBorder="1" applyAlignment="1">
      <alignment horizontal="center" vertical="center" wrapText="1" readingOrder="1"/>
    </xf>
    <xf numFmtId="41" fontId="10" fillId="0" borderId="14" xfId="1" applyNumberFormat="1" applyFont="1" applyFill="1" applyBorder="1" applyAlignment="1">
      <alignment horizontal="center" vertical="center"/>
    </xf>
    <xf numFmtId="41" fontId="10" fillId="5" borderId="9" xfId="1" applyNumberFormat="1" applyFont="1" applyFill="1" applyBorder="1" applyAlignment="1">
      <alignment horizontal="center" vertical="center"/>
    </xf>
    <xf numFmtId="41" fontId="10" fillId="0" borderId="13" xfId="1" applyNumberFormat="1" applyFont="1" applyFill="1" applyBorder="1" applyAlignment="1">
      <alignment horizontal="center" vertical="center"/>
    </xf>
    <xf numFmtId="41" fontId="10" fillId="5" borderId="11" xfId="1" applyNumberFormat="1" applyFont="1" applyFill="1" applyBorder="1" applyAlignment="1">
      <alignment horizontal="center" vertical="center"/>
    </xf>
    <xf numFmtId="41" fontId="10" fillId="0" borderId="11" xfId="1" applyNumberFormat="1" applyFont="1" applyFill="1" applyBorder="1" applyAlignment="1">
      <alignment horizontal="center" vertical="center"/>
    </xf>
    <xf numFmtId="41" fontId="10" fillId="0" borderId="23" xfId="1" applyNumberFormat="1" applyFont="1" applyFill="1" applyBorder="1" applyAlignment="1">
      <alignment horizontal="center" vertical="center"/>
    </xf>
    <xf numFmtId="0" fontId="33" fillId="0" borderId="0" xfId="2" applyFont="1" applyAlignment="1"/>
    <xf numFmtId="0" fontId="14" fillId="0" borderId="0" xfId="6" applyFont="1" applyAlignment="1"/>
    <xf numFmtId="0" fontId="35" fillId="0" borderId="0" xfId="0" applyFont="1" applyAlignment="1">
      <alignment horizontal="left" vertical="center" wrapText="1" indent="2"/>
    </xf>
    <xf numFmtId="0" fontId="46" fillId="0" borderId="0" xfId="0" applyFont="1" applyAlignment="1">
      <alignment horizontal="right" vertical="center" wrapText="1" indent="2" readingOrder="2"/>
    </xf>
    <xf numFmtId="0" fontId="16" fillId="5" borderId="0" xfId="0" applyFont="1" applyFill="1" applyBorder="1" applyAlignment="1">
      <alignment vertical="center"/>
    </xf>
    <xf numFmtId="0" fontId="16" fillId="4" borderId="0" xfId="0" applyFont="1" applyFill="1" applyBorder="1" applyAlignment="1">
      <alignment vertical="center"/>
    </xf>
    <xf numFmtId="0" fontId="52" fillId="0" borderId="0" xfId="0" applyFont="1" applyAlignment="1">
      <alignment horizontal="center" vertical="center"/>
    </xf>
    <xf numFmtId="0" fontId="53" fillId="0" borderId="0" xfId="0" applyFont="1" applyAlignment="1">
      <alignment horizontal="center" vertical="center" readingOrder="1"/>
    </xf>
    <xf numFmtId="0" fontId="54" fillId="0" borderId="0" xfId="0" applyFont="1" applyAlignment="1">
      <alignment horizontal="center" vertical="center"/>
    </xf>
    <xf numFmtId="0" fontId="55" fillId="0" borderId="0" xfId="0" applyFont="1" applyAlignment="1">
      <alignment horizontal="center" vertical="center"/>
    </xf>
    <xf numFmtId="0" fontId="37" fillId="5" borderId="27" xfId="17" applyFont="1" applyFill="1" applyBorder="1" applyAlignment="1">
      <alignment horizontal="center" wrapText="1"/>
    </xf>
    <xf numFmtId="0" fontId="28" fillId="5" borderId="28" xfId="17" applyFont="1" applyFill="1" applyBorder="1" applyAlignment="1">
      <alignment horizontal="center" vertical="top" wrapText="1"/>
    </xf>
    <xf numFmtId="0" fontId="10" fillId="0" borderId="0" xfId="0" applyFont="1" applyFill="1" applyAlignment="1">
      <alignment wrapText="1"/>
    </xf>
    <xf numFmtId="41" fontId="10" fillId="0" borderId="9" xfId="1" applyNumberFormat="1" applyFont="1" applyFill="1" applyBorder="1" applyAlignment="1">
      <alignment horizontal="center" vertical="center"/>
    </xf>
    <xf numFmtId="0" fontId="14" fillId="0" borderId="0" xfId="6" applyFont="1" applyFill="1" applyAlignment="1">
      <alignment horizontal="center" vertical="center"/>
    </xf>
    <xf numFmtId="0" fontId="0" fillId="0" borderId="0" xfId="0" applyBorder="1"/>
    <xf numFmtId="0" fontId="26" fillId="0" borderId="0" xfId="39" applyFont="1" applyFill="1" applyBorder="1" applyAlignment="1">
      <alignment horizontal="right" vertical="center" wrapText="1" indent="1" readingOrder="2"/>
    </xf>
    <xf numFmtId="41" fontId="10" fillId="0" borderId="0" xfId="1" applyNumberFormat="1" applyFont="1" applyFill="1" applyBorder="1" applyAlignment="1">
      <alignment horizontal="center" vertical="center" readingOrder="1"/>
    </xf>
    <xf numFmtId="0" fontId="37" fillId="0" borderId="0" xfId="45" applyFont="1" applyFill="1" applyBorder="1" applyAlignment="1">
      <alignment horizontal="left" vertical="center" wrapText="1" indent="1"/>
    </xf>
    <xf numFmtId="0" fontId="9" fillId="0" borderId="0" xfId="6" applyFont="1" applyFill="1" applyAlignment="1">
      <alignment horizontal="left" vertical="center"/>
    </xf>
    <xf numFmtId="0" fontId="26" fillId="0" borderId="12" xfId="39" applyFont="1" applyFill="1" applyBorder="1" applyAlignment="1">
      <alignment horizontal="right" vertical="center" wrapText="1" indent="1" readingOrder="2"/>
    </xf>
    <xf numFmtId="0" fontId="26" fillId="5" borderId="10" xfId="39" applyFont="1" applyFill="1" applyBorder="1" applyAlignment="1">
      <alignment horizontal="right" vertical="center" wrapText="1" indent="1" readingOrder="2"/>
    </xf>
    <xf numFmtId="0" fontId="37" fillId="5" borderId="11" xfId="45" applyFont="1" applyFill="1" applyBorder="1" applyAlignment="1">
      <alignment horizontal="left" vertical="center" wrapText="1" indent="1"/>
    </xf>
    <xf numFmtId="0" fontId="14" fillId="0" borderId="20" xfId="39" applyFont="1" applyFill="1" applyBorder="1" applyAlignment="1">
      <alignment horizontal="right" vertical="center" wrapText="1" indent="1" readingOrder="2"/>
    </xf>
    <xf numFmtId="0" fontId="37" fillId="0" borderId="21" xfId="45" applyFont="1" applyFill="1" applyBorder="1" applyAlignment="1">
      <alignment horizontal="left" vertical="center" wrapText="1" indent="1"/>
    </xf>
    <xf numFmtId="0" fontId="14" fillId="5" borderId="10" xfId="39" applyFont="1" applyFill="1" applyBorder="1" applyAlignment="1">
      <alignment horizontal="right" vertical="center" wrapText="1" indent="1" readingOrder="2"/>
    </xf>
    <xf numFmtId="0" fontId="37" fillId="0" borderId="11" xfId="45" applyFont="1" applyFill="1" applyBorder="1" applyAlignment="1">
      <alignment horizontal="left" vertical="center" wrapText="1" indent="1"/>
    </xf>
    <xf numFmtId="0" fontId="37" fillId="0" borderId="19" xfId="45" applyFont="1" applyFill="1" applyBorder="1" applyAlignment="1">
      <alignment horizontal="left" vertical="center" wrapText="1" indent="1"/>
    </xf>
    <xf numFmtId="0" fontId="14" fillId="5" borderId="49" xfId="39" applyFont="1" applyFill="1" applyBorder="1" applyAlignment="1">
      <alignment horizontal="center" vertical="center" wrapText="1" readingOrder="2"/>
    </xf>
    <xf numFmtId="0" fontId="37" fillId="5" borderId="7" xfId="45" applyFont="1" applyFill="1" applyBorder="1" applyAlignment="1">
      <alignment horizontal="center" vertical="center" wrapText="1"/>
    </xf>
    <xf numFmtId="0" fontId="9" fillId="5" borderId="11" xfId="45" applyFont="1" applyFill="1" applyBorder="1" applyAlignment="1">
      <alignment horizontal="left" vertical="center" wrapText="1" indent="1"/>
    </xf>
    <xf numFmtId="41" fontId="9" fillId="5" borderId="22" xfId="1" applyNumberFormat="1" applyFont="1" applyFill="1" applyBorder="1" applyAlignment="1">
      <alignment horizontal="center" vertical="center" readingOrder="1"/>
    </xf>
    <xf numFmtId="0" fontId="10" fillId="0" borderId="26" xfId="44" applyFont="1" applyFill="1" applyBorder="1" applyAlignment="1">
      <alignment horizontal="right" vertical="center" indent="1" readingOrder="1"/>
    </xf>
    <xf numFmtId="0" fontId="10" fillId="5" borderId="9" xfId="44" applyFont="1" applyFill="1" applyBorder="1" applyAlignment="1">
      <alignment horizontal="right" vertical="center" indent="1" readingOrder="1"/>
    </xf>
    <xf numFmtId="0" fontId="10" fillId="0" borderId="9" xfId="44" applyFont="1" applyFill="1" applyBorder="1" applyAlignment="1">
      <alignment horizontal="right" vertical="center" indent="1" readingOrder="1"/>
    </xf>
    <xf numFmtId="0" fontId="14" fillId="5" borderId="10" xfId="39" applyFont="1" applyFill="1" applyBorder="1">
      <alignment horizontal="right" vertical="center" wrapText="1" indent="1" readingOrder="2"/>
    </xf>
    <xf numFmtId="0" fontId="10" fillId="0" borderId="13" xfId="45" applyFont="1" applyFill="1" applyBorder="1" applyAlignment="1">
      <alignment horizontal="left" vertical="center" wrapText="1" indent="1"/>
    </xf>
    <xf numFmtId="0" fontId="10" fillId="5" borderId="11" xfId="45" applyFont="1" applyFill="1" applyBorder="1" applyAlignment="1">
      <alignment horizontal="left" vertical="center" wrapText="1" indent="1"/>
    </xf>
    <xf numFmtId="0" fontId="10" fillId="0" borderId="11" xfId="45" applyFont="1" applyFill="1" applyBorder="1" applyAlignment="1">
      <alignment horizontal="left" vertical="center" wrapText="1" indent="1"/>
    </xf>
    <xf numFmtId="0" fontId="10" fillId="0" borderId="19" xfId="45" applyFont="1" applyFill="1" applyBorder="1" applyAlignment="1">
      <alignment horizontal="left" vertical="center" wrapText="1" indent="1"/>
    </xf>
    <xf numFmtId="0" fontId="14" fillId="5" borderId="24" xfId="36" applyFont="1" applyFill="1" applyBorder="1" applyAlignment="1">
      <alignment horizontal="center" vertical="center"/>
    </xf>
    <xf numFmtId="0" fontId="9" fillId="5" borderId="25" xfId="36" applyFont="1" applyFill="1" applyBorder="1" applyAlignment="1">
      <alignment horizontal="center" vertical="center"/>
    </xf>
    <xf numFmtId="0" fontId="39" fillId="0" borderId="13" xfId="45" applyFont="1" applyFill="1" applyBorder="1" applyAlignment="1">
      <alignment horizontal="left" vertical="center" wrapText="1" indent="1"/>
    </xf>
    <xf numFmtId="0" fontId="39" fillId="5" borderId="11" xfId="45" applyFont="1" applyFill="1" applyBorder="1" applyAlignment="1">
      <alignment horizontal="left" vertical="center" wrapText="1" indent="1"/>
    </xf>
    <xf numFmtId="0" fontId="39" fillId="0" borderId="11" xfId="45" applyFont="1" applyFill="1" applyBorder="1" applyAlignment="1">
      <alignment horizontal="left" vertical="center" wrapText="1" indent="1"/>
    </xf>
    <xf numFmtId="0" fontId="39" fillId="0" borderId="19" xfId="45" applyFont="1" applyFill="1" applyBorder="1" applyAlignment="1">
      <alignment horizontal="left" vertical="center" wrapText="1" indent="1"/>
    </xf>
    <xf numFmtId="0" fontId="14" fillId="5" borderId="15" xfId="39" applyFont="1" applyFill="1" applyBorder="1" applyAlignment="1">
      <alignment horizontal="right" vertical="center" wrapText="1" indent="1" readingOrder="2"/>
    </xf>
    <xf numFmtId="0" fontId="10" fillId="5" borderId="16" xfId="45" applyFont="1" applyFill="1" applyBorder="1" applyAlignment="1">
      <alignment horizontal="left" vertical="center" wrapText="1" indent="1"/>
    </xf>
    <xf numFmtId="0" fontId="14" fillId="0" borderId="39" xfId="46" applyFont="1" applyFill="1" applyBorder="1" applyAlignment="1">
      <alignment horizontal="center" vertical="center"/>
    </xf>
    <xf numFmtId="0" fontId="37" fillId="0" borderId="50" xfId="46" applyFont="1" applyFill="1" applyBorder="1" applyAlignment="1">
      <alignment horizontal="center" vertical="center"/>
    </xf>
    <xf numFmtId="0" fontId="37" fillId="5" borderId="16" xfId="39" applyFont="1" applyFill="1" applyBorder="1" applyAlignment="1">
      <alignment horizontal="center" vertical="center" readingOrder="1"/>
    </xf>
    <xf numFmtId="0" fontId="37" fillId="0" borderId="16" xfId="39" applyFont="1" applyFill="1" applyBorder="1" applyAlignment="1">
      <alignment horizontal="center" vertical="center" readingOrder="1"/>
    </xf>
    <xf numFmtId="0" fontId="10" fillId="0" borderId="17" xfId="24" applyFont="1" applyFill="1" applyBorder="1" applyAlignment="1">
      <alignment horizontal="right" vertical="center" indent="1" readingOrder="1"/>
    </xf>
    <xf numFmtId="0" fontId="9" fillId="0" borderId="17" xfId="24" applyFont="1" applyFill="1" applyBorder="1" applyAlignment="1">
      <alignment horizontal="right" vertical="center" indent="1" readingOrder="1"/>
    </xf>
    <xf numFmtId="0" fontId="14" fillId="0" borderId="12" xfId="39" applyFont="1" applyFill="1" applyBorder="1">
      <alignment horizontal="right" vertical="center" wrapText="1" indent="1" readingOrder="2"/>
    </xf>
    <xf numFmtId="0" fontId="14" fillId="5" borderId="12" xfId="39" applyFont="1" applyFill="1" applyBorder="1">
      <alignment horizontal="right" vertical="center" wrapText="1" indent="1" readingOrder="2"/>
    </xf>
    <xf numFmtId="0" fontId="14" fillId="0" borderId="10" xfId="39" applyFont="1" applyFill="1" applyBorder="1">
      <alignment horizontal="right" vertical="center" wrapText="1" indent="1" readingOrder="2"/>
    </xf>
    <xf numFmtId="0" fontId="14" fillId="0" borderId="15" xfId="39" applyFont="1" applyFill="1" applyBorder="1">
      <alignment horizontal="right" vertical="center" wrapText="1" indent="1" readingOrder="2"/>
    </xf>
    <xf numFmtId="0" fontId="14" fillId="5" borderId="18" xfId="39" applyFont="1" applyFill="1" applyBorder="1">
      <alignment horizontal="right" vertical="center" wrapText="1" indent="1" readingOrder="2"/>
    </xf>
    <xf numFmtId="0" fontId="10" fillId="0" borderId="13" xfId="45" applyFont="1" applyFill="1" applyBorder="1">
      <alignment horizontal="left" vertical="center" wrapText="1" indent="1"/>
    </xf>
    <xf numFmtId="0" fontId="10" fillId="5" borderId="11" xfId="45" applyFont="1" applyFill="1" applyBorder="1">
      <alignment horizontal="left" vertical="center" wrapText="1" indent="1"/>
    </xf>
    <xf numFmtId="0" fontId="10" fillId="0" borderId="11" xfId="45" applyFont="1" applyFill="1" applyBorder="1">
      <alignment horizontal="left" vertical="center" wrapText="1" indent="1"/>
    </xf>
    <xf numFmtId="0" fontId="14" fillId="0" borderId="18" xfId="39" applyFont="1" applyFill="1" applyBorder="1">
      <alignment horizontal="right" vertical="center" wrapText="1" indent="1" readingOrder="2"/>
    </xf>
    <xf numFmtId="0" fontId="10" fillId="0" borderId="19" xfId="45" applyFont="1" applyFill="1" applyBorder="1">
      <alignment horizontal="left" vertical="center" wrapText="1" indent="1"/>
    </xf>
    <xf numFmtId="0" fontId="14" fillId="5" borderId="24" xfId="36" applyFont="1" applyFill="1" applyBorder="1" applyAlignment="1">
      <alignment horizontal="center" vertical="center" readingOrder="2"/>
    </xf>
    <xf numFmtId="41" fontId="10" fillId="0" borderId="13" xfId="1" applyNumberFormat="1" applyFont="1" applyFill="1" applyBorder="1" applyAlignment="1">
      <alignment horizontal="right" vertical="center" readingOrder="1"/>
    </xf>
    <xf numFmtId="41" fontId="10" fillId="0" borderId="0" xfId="1" applyNumberFormat="1" applyFont="1" applyFill="1" applyBorder="1" applyAlignment="1">
      <alignment horizontal="right" vertical="center" readingOrder="1"/>
    </xf>
    <xf numFmtId="41" fontId="10" fillId="0" borderId="12" xfId="1" applyNumberFormat="1" applyFont="1" applyFill="1" applyBorder="1" applyAlignment="1">
      <alignment horizontal="right" vertical="center" readingOrder="1"/>
    </xf>
    <xf numFmtId="41" fontId="10" fillId="5" borderId="11" xfId="1" applyNumberFormat="1" applyFont="1" applyFill="1" applyBorder="1" applyAlignment="1">
      <alignment horizontal="right" vertical="center" readingOrder="1"/>
    </xf>
    <xf numFmtId="41" fontId="10" fillId="5" borderId="0" xfId="1" applyNumberFormat="1" applyFont="1" applyFill="1" applyBorder="1" applyAlignment="1">
      <alignment horizontal="right" vertical="center" readingOrder="1"/>
    </xf>
    <xf numFmtId="41" fontId="10" fillId="5" borderId="10" xfId="1" applyNumberFormat="1" applyFont="1" applyFill="1" applyBorder="1" applyAlignment="1">
      <alignment horizontal="right" vertical="center" readingOrder="1"/>
    </xf>
    <xf numFmtId="0" fontId="20" fillId="5" borderId="25" xfId="36" applyFont="1" applyFill="1" applyBorder="1" applyAlignment="1">
      <alignment horizontal="center" vertical="center"/>
    </xf>
    <xf numFmtId="0" fontId="14" fillId="0" borderId="24" xfId="36" applyFont="1" applyFill="1" applyBorder="1" applyAlignment="1">
      <alignment horizontal="center" vertical="center" readingOrder="2"/>
    </xf>
    <xf numFmtId="0" fontId="20" fillId="4" borderId="10" xfId="39" applyFont="1" applyFill="1" applyBorder="1" applyAlignment="1">
      <alignment horizontal="center" vertical="center" wrapText="1" readingOrder="2"/>
    </xf>
    <xf numFmtId="0" fontId="20" fillId="0" borderId="12" xfId="39" applyFont="1" applyFill="1" applyBorder="1" applyAlignment="1">
      <alignment horizontal="right" vertical="center" wrapText="1" indent="1" readingOrder="2"/>
    </xf>
    <xf numFmtId="0" fontId="20" fillId="5" borderId="10" xfId="39" applyFont="1" applyFill="1" applyBorder="1" applyAlignment="1">
      <alignment horizontal="right" vertical="center" wrapText="1" indent="1" readingOrder="2"/>
    </xf>
    <xf numFmtId="0" fontId="20" fillId="0" borderId="10" xfId="39" applyFont="1" applyFill="1" applyBorder="1" applyAlignment="1">
      <alignment horizontal="right" vertical="center" wrapText="1" indent="1" readingOrder="2"/>
    </xf>
    <xf numFmtId="0" fontId="20" fillId="5" borderId="18" xfId="39" applyFont="1" applyFill="1" applyBorder="1" applyAlignment="1">
      <alignment horizontal="right" vertical="center" wrapText="1" indent="1" readingOrder="2"/>
    </xf>
    <xf numFmtId="0" fontId="14" fillId="0" borderId="54" xfId="39" applyFont="1" applyFill="1" applyBorder="1" applyAlignment="1">
      <alignment horizontal="right" vertical="center" wrapText="1" indent="1" readingOrder="2"/>
    </xf>
    <xf numFmtId="0" fontId="14" fillId="5" borderId="12" xfId="39" applyFont="1" applyFill="1" applyBorder="1" applyAlignment="1">
      <alignment horizontal="right" vertical="center" wrapText="1" indent="1" readingOrder="2"/>
    </xf>
    <xf numFmtId="41" fontId="39" fillId="0" borderId="14" xfId="1" applyNumberFormat="1" applyFont="1" applyFill="1" applyBorder="1" applyAlignment="1">
      <alignment vertical="center"/>
    </xf>
    <xf numFmtId="164" fontId="39" fillId="5" borderId="9" xfId="1" quotePrefix="1" applyNumberFormat="1" applyFont="1" applyFill="1" applyBorder="1" applyAlignment="1">
      <alignment vertical="center"/>
    </xf>
    <xf numFmtId="41" fontId="39" fillId="5" borderId="9" xfId="1" applyNumberFormat="1" applyFont="1" applyFill="1" applyBorder="1" applyAlignment="1">
      <alignment vertical="center"/>
    </xf>
    <xf numFmtId="41" fontId="39" fillId="0" borderId="9" xfId="1" applyNumberFormat="1" applyFont="1" applyFill="1" applyBorder="1" applyAlignment="1">
      <alignment vertical="center"/>
    </xf>
    <xf numFmtId="164" fontId="39" fillId="0" borderId="9" xfId="1" quotePrefix="1" applyNumberFormat="1" applyFont="1" applyFill="1" applyBorder="1" applyAlignment="1">
      <alignment vertical="center"/>
    </xf>
    <xf numFmtId="41" fontId="39" fillId="0" borderId="23" xfId="1" applyNumberFormat="1" applyFont="1" applyFill="1" applyBorder="1" applyAlignment="1">
      <alignment vertical="center"/>
    </xf>
    <xf numFmtId="164" fontId="10" fillId="0" borderId="14" xfId="1" applyNumberFormat="1" applyFont="1" applyFill="1" applyBorder="1" applyAlignment="1">
      <alignment horizontal="right" vertical="center" readingOrder="1"/>
    </xf>
    <xf numFmtId="164" fontId="10" fillId="5" borderId="9" xfId="1" applyNumberFormat="1" applyFont="1" applyFill="1" applyBorder="1" applyAlignment="1">
      <alignment horizontal="right" vertical="center" readingOrder="1"/>
    </xf>
    <xf numFmtId="1" fontId="56" fillId="5" borderId="17" xfId="24" applyNumberFormat="1" applyFont="1" applyFill="1" applyBorder="1" applyAlignment="1">
      <alignment horizontal="right" vertical="center" indent="1" readingOrder="1"/>
    </xf>
    <xf numFmtId="1" fontId="57" fillId="5" borderId="17" xfId="24" applyNumberFormat="1" applyFont="1" applyFill="1" applyBorder="1" applyAlignment="1">
      <alignment horizontal="right" vertical="center" indent="1" readingOrder="1"/>
    </xf>
    <xf numFmtId="1" fontId="56" fillId="0" borderId="17" xfId="24" applyNumberFormat="1" applyFont="1" applyFill="1" applyBorder="1" applyAlignment="1">
      <alignment horizontal="right" vertical="center" indent="1" readingOrder="1"/>
    </xf>
    <xf numFmtId="1" fontId="57" fillId="0" borderId="17" xfId="24" applyNumberFormat="1" applyFont="1" applyFill="1" applyBorder="1" applyAlignment="1">
      <alignment horizontal="right" vertical="center" indent="1" readingOrder="1"/>
    </xf>
    <xf numFmtId="164" fontId="9" fillId="5" borderId="22" xfId="1" applyNumberFormat="1" applyFont="1" applyFill="1" applyBorder="1" applyAlignment="1">
      <alignment horizontal="right" vertical="center"/>
    </xf>
    <xf numFmtId="0" fontId="0" fillId="0" borderId="0" xfId="0" applyBorder="1"/>
    <xf numFmtId="0" fontId="10" fillId="0" borderId="58" xfId="0" applyFont="1" applyFill="1" applyBorder="1"/>
    <xf numFmtId="0" fontId="10" fillId="3" borderId="58" xfId="0" applyFont="1" applyFill="1" applyBorder="1"/>
    <xf numFmtId="0" fontId="0" fillId="0" borderId="58" xfId="0" applyBorder="1"/>
    <xf numFmtId="0" fontId="24" fillId="0" borderId="58" xfId="26" applyFont="1" applyFill="1" applyBorder="1">
      <alignment horizontal="left" vertical="center"/>
    </xf>
    <xf numFmtId="0" fontId="24" fillId="0" borderId="0" xfId="26" applyFont="1" applyFill="1" applyBorder="1">
      <alignment horizontal="left" vertical="center"/>
    </xf>
    <xf numFmtId="0" fontId="14" fillId="0" borderId="0" xfId="6" applyFont="1" applyFill="1" applyAlignment="1">
      <alignment horizontal="center" vertical="center"/>
    </xf>
    <xf numFmtId="0" fontId="0" fillId="0" borderId="0" xfId="0" applyBorder="1"/>
    <xf numFmtId="0" fontId="10" fillId="5" borderId="17" xfId="24" applyFont="1" applyFill="1" applyBorder="1" applyAlignment="1">
      <alignment horizontal="right" vertical="center" indent="1" readingOrder="1"/>
    </xf>
    <xf numFmtId="0" fontId="9" fillId="5" borderId="17" xfId="24" applyFont="1" applyFill="1" applyBorder="1" applyAlignment="1">
      <alignment horizontal="right" vertical="center" indent="1" readingOrder="1"/>
    </xf>
    <xf numFmtId="0" fontId="14" fillId="5" borderId="18" xfId="39" applyFont="1" applyFill="1" applyBorder="1" applyAlignment="1">
      <alignment horizontal="right" vertical="center" wrapText="1" indent="1" readingOrder="2"/>
    </xf>
    <xf numFmtId="0" fontId="14" fillId="0" borderId="12" xfId="39" applyFont="1" applyFill="1" applyBorder="1" applyAlignment="1">
      <alignment horizontal="right" vertical="center" wrapText="1" indent="1" readingOrder="2"/>
    </xf>
    <xf numFmtId="0" fontId="14" fillId="4" borderId="20" xfId="39" applyFont="1" applyFill="1" applyBorder="1" applyAlignment="1">
      <alignment horizontal="center" vertical="center" wrapText="1" readingOrder="2"/>
    </xf>
    <xf numFmtId="0" fontId="9" fillId="4" borderId="59" xfId="39" applyFont="1" applyFill="1" applyBorder="1" applyAlignment="1">
      <alignment horizontal="center" vertical="center" wrapText="1" readingOrder="1"/>
    </xf>
    <xf numFmtId="0" fontId="9" fillId="5" borderId="16" xfId="39" applyFont="1" applyFill="1" applyBorder="1" applyAlignment="1">
      <alignment horizontal="center" vertical="center" readingOrder="1"/>
    </xf>
    <xf numFmtId="0" fontId="9" fillId="0" borderId="16" xfId="39" applyFont="1" applyFill="1" applyBorder="1" applyAlignment="1">
      <alignment horizontal="center" vertical="center" readingOrder="1"/>
    </xf>
    <xf numFmtId="0" fontId="14" fillId="5" borderId="24" xfId="39" applyFont="1" applyFill="1" applyBorder="1">
      <alignment horizontal="right" vertical="center" wrapText="1" indent="1" readingOrder="2"/>
    </xf>
    <xf numFmtId="0" fontId="9" fillId="5" borderId="25" xfId="45" applyFont="1" applyFill="1" applyBorder="1">
      <alignment horizontal="left" vertical="center" wrapText="1" indent="1"/>
    </xf>
    <xf numFmtId="0" fontId="14" fillId="0" borderId="20" xfId="39" applyFont="1" applyFill="1" applyBorder="1" applyAlignment="1">
      <alignment horizontal="left" vertical="center" wrapText="1" indent="1" readingOrder="2"/>
    </xf>
    <xf numFmtId="0" fontId="14" fillId="5" borderId="10" xfId="39" applyFont="1" applyFill="1" applyBorder="1" applyAlignment="1">
      <alignment horizontal="left" vertical="center" wrapText="1" indent="1" readingOrder="2"/>
    </xf>
    <xf numFmtId="0" fontId="20" fillId="4" borderId="20" xfId="39" applyFont="1" applyFill="1" applyBorder="1" applyAlignment="1">
      <alignment horizontal="center" vertical="center" wrapText="1" readingOrder="2"/>
    </xf>
    <xf numFmtId="0" fontId="20" fillId="5" borderId="15" xfId="39" applyFont="1" applyFill="1" applyBorder="1" applyAlignment="1">
      <alignment horizontal="center" vertical="center" wrapText="1" readingOrder="2"/>
    </xf>
    <xf numFmtId="0" fontId="10" fillId="0" borderId="0" xfId="0" applyFont="1" applyAlignment="1">
      <alignment vertical="center"/>
    </xf>
    <xf numFmtId="0" fontId="14" fillId="0" borderId="8" xfId="6" applyFont="1" applyFill="1" applyBorder="1" applyAlignment="1">
      <alignment vertical="center"/>
    </xf>
    <xf numFmtId="0" fontId="9" fillId="0" borderId="0" xfId="6" applyFont="1" applyFill="1" applyBorder="1" applyAlignment="1">
      <alignment vertical="center"/>
    </xf>
    <xf numFmtId="0" fontId="0" fillId="0" borderId="0" xfId="0" applyBorder="1"/>
    <xf numFmtId="41" fontId="9" fillId="0" borderId="9" xfId="1" applyNumberFormat="1" applyFont="1" applyFill="1" applyBorder="1" applyAlignment="1">
      <alignment horizontal="center" vertical="center" readingOrder="1"/>
    </xf>
    <xf numFmtId="0" fontId="9" fillId="0" borderId="14" xfId="0" applyFont="1" applyFill="1" applyBorder="1" applyAlignment="1">
      <alignment horizontal="center" vertical="center" wrapText="1"/>
    </xf>
    <xf numFmtId="0" fontId="14" fillId="5" borderId="37" xfId="10" applyFont="1" applyFill="1" applyBorder="1" applyAlignment="1">
      <alignment vertical="center" wrapText="1"/>
    </xf>
    <xf numFmtId="0" fontId="14" fillId="5" borderId="22" xfId="10" applyFont="1" applyFill="1" applyBorder="1" applyAlignment="1">
      <alignment horizontal="center" vertical="center" wrapText="1"/>
    </xf>
    <xf numFmtId="0" fontId="9" fillId="5" borderId="9" xfId="0" applyFont="1" applyFill="1" applyBorder="1" applyAlignment="1">
      <alignment horizontal="center" vertical="center" wrapText="1"/>
    </xf>
    <xf numFmtId="0" fontId="9" fillId="5" borderId="17" xfId="0" applyFont="1" applyFill="1" applyBorder="1" applyAlignment="1">
      <alignment horizontal="center" vertical="center" wrapText="1"/>
    </xf>
    <xf numFmtId="1" fontId="9" fillId="5" borderId="38" xfId="14" applyFont="1" applyFill="1" applyBorder="1" applyAlignment="1">
      <alignment horizontal="left" vertical="center" wrapText="1"/>
    </xf>
    <xf numFmtId="0" fontId="9" fillId="5" borderId="26" xfId="0" applyFont="1" applyFill="1" applyBorder="1" applyAlignment="1">
      <alignment horizontal="center" vertical="center" wrapText="1"/>
    </xf>
    <xf numFmtId="0" fontId="14" fillId="0" borderId="0" xfId="6" applyFont="1" applyFill="1" applyAlignment="1">
      <alignment horizontal="center" vertical="center"/>
    </xf>
    <xf numFmtId="0" fontId="14" fillId="4" borderId="10" xfId="39" applyFont="1" applyFill="1" applyBorder="1" applyAlignment="1">
      <alignment horizontal="center" vertical="center" wrapText="1" readingOrder="2"/>
    </xf>
    <xf numFmtId="0" fontId="9" fillId="4" borderId="32" xfId="39" applyFont="1" applyFill="1" applyBorder="1" applyAlignment="1">
      <alignment horizontal="center" vertical="center" wrapText="1" readingOrder="1"/>
    </xf>
    <xf numFmtId="0" fontId="14" fillId="5" borderId="61" xfId="39" applyFont="1" applyFill="1" applyBorder="1" applyAlignment="1">
      <alignment horizontal="center" vertical="center" wrapText="1" readingOrder="2"/>
    </xf>
    <xf numFmtId="0" fontId="9" fillId="5" borderId="61" xfId="39" applyFont="1" applyFill="1" applyBorder="1" applyAlignment="1">
      <alignment horizontal="center" vertical="center" wrapText="1" readingOrder="1"/>
    </xf>
    <xf numFmtId="0" fontId="14" fillId="5" borderId="15" xfId="39" applyFont="1" applyFill="1" applyBorder="1" applyAlignment="1">
      <alignment horizontal="center" vertical="center" readingOrder="2"/>
    </xf>
    <xf numFmtId="0" fontId="14" fillId="0" borderId="15" xfId="39" applyFont="1" applyFill="1" applyBorder="1" applyAlignment="1">
      <alignment horizontal="center" vertical="center" readingOrder="2"/>
    </xf>
    <xf numFmtId="0" fontId="14" fillId="0" borderId="24" xfId="39" applyFont="1" applyFill="1" applyBorder="1" applyAlignment="1">
      <alignment horizontal="center" vertical="center" readingOrder="2"/>
    </xf>
    <xf numFmtId="0" fontId="10" fillId="0" borderId="22" xfId="24" applyFont="1" applyFill="1" applyBorder="1" applyAlignment="1">
      <alignment horizontal="right" vertical="center" indent="1" readingOrder="1"/>
    </xf>
    <xf numFmtId="0" fontId="9" fillId="0" borderId="22" xfId="24" applyFont="1" applyFill="1" applyBorder="1" applyAlignment="1">
      <alignment horizontal="right" vertical="center" indent="1" readingOrder="1"/>
    </xf>
    <xf numFmtId="0" fontId="37" fillId="0" borderId="25" xfId="39" applyFont="1" applyFill="1" applyBorder="1" applyAlignment="1">
      <alignment horizontal="center" vertical="center" readingOrder="1"/>
    </xf>
    <xf numFmtId="1" fontId="56" fillId="0" borderId="22" xfId="24" applyNumberFormat="1" applyFont="1" applyFill="1" applyBorder="1" applyAlignment="1">
      <alignment horizontal="right" vertical="center" indent="1" readingOrder="1"/>
    </xf>
    <xf numFmtId="1" fontId="57" fillId="0" borderId="22" xfId="24" applyNumberFormat="1" applyFont="1" applyFill="1" applyBorder="1" applyAlignment="1">
      <alignment horizontal="right" vertical="center" indent="1" readingOrder="1"/>
    </xf>
    <xf numFmtId="0" fontId="9" fillId="0" borderId="25" xfId="39" applyFont="1" applyFill="1" applyBorder="1" applyAlignment="1">
      <alignment horizontal="center" vertical="center" readingOrder="1"/>
    </xf>
    <xf numFmtId="41" fontId="10" fillId="0" borderId="9" xfId="1" applyNumberFormat="1" applyFont="1" applyFill="1" applyBorder="1" applyAlignment="1">
      <alignment horizontal="center" vertical="center" readingOrder="1"/>
    </xf>
    <xf numFmtId="41" fontId="10" fillId="5" borderId="9" xfId="1" applyNumberFormat="1" applyFont="1" applyFill="1" applyBorder="1" applyAlignment="1">
      <alignment horizontal="center" vertical="center" readingOrder="1"/>
    </xf>
    <xf numFmtId="41" fontId="10" fillId="0" borderId="14" xfId="1" applyNumberFormat="1" applyFont="1" applyFill="1" applyBorder="1" applyAlignment="1">
      <alignment horizontal="center" vertical="center" readingOrder="1"/>
    </xf>
    <xf numFmtId="41" fontId="10" fillId="0" borderId="23" xfId="1" applyNumberFormat="1" applyFont="1" applyFill="1" applyBorder="1" applyAlignment="1">
      <alignment horizontal="center" vertical="center" readingOrder="1"/>
    </xf>
    <xf numFmtId="41" fontId="10" fillId="0" borderId="14" xfId="1" applyNumberFormat="1" applyFont="1" applyFill="1" applyBorder="1" applyAlignment="1">
      <alignment horizontal="right" vertical="center" readingOrder="1"/>
    </xf>
    <xf numFmtId="41" fontId="10" fillId="5" borderId="9" xfId="1" applyNumberFormat="1" applyFont="1" applyFill="1" applyBorder="1" applyAlignment="1">
      <alignment horizontal="right" vertical="center" readingOrder="1"/>
    </xf>
    <xf numFmtId="41" fontId="9" fillId="0" borderId="22" xfId="1" applyNumberFormat="1" applyFont="1" applyFill="1" applyBorder="1" applyAlignment="1">
      <alignment horizontal="right" vertical="center" indent="1"/>
    </xf>
    <xf numFmtId="41" fontId="10" fillId="0" borderId="14" xfId="1" applyNumberFormat="1" applyFont="1" applyFill="1" applyBorder="1" applyAlignment="1">
      <alignment horizontal="right" vertical="center" indent="1" readingOrder="1"/>
    </xf>
    <xf numFmtId="41" fontId="10" fillId="5" borderId="9" xfId="1" applyNumberFormat="1" applyFont="1" applyFill="1" applyBorder="1" applyAlignment="1">
      <alignment horizontal="right" vertical="center" indent="1" readingOrder="1"/>
    </xf>
    <xf numFmtId="41" fontId="10" fillId="0" borderId="9" xfId="1" applyNumberFormat="1" applyFont="1" applyFill="1" applyBorder="1" applyAlignment="1">
      <alignment horizontal="right" vertical="center" indent="1" readingOrder="1"/>
    </xf>
    <xf numFmtId="41" fontId="10" fillId="5" borderId="23" xfId="1" applyNumberFormat="1" applyFont="1" applyFill="1" applyBorder="1" applyAlignment="1">
      <alignment horizontal="right" vertical="center" indent="1" readingOrder="1"/>
    </xf>
    <xf numFmtId="0" fontId="10" fillId="0" borderId="14" xfId="44" applyNumberFormat="1" applyFont="1" applyFill="1" applyBorder="1" applyAlignment="1">
      <alignment horizontal="right" vertical="center" indent="1" readingOrder="1"/>
    </xf>
    <xf numFmtId="0" fontId="10" fillId="5" borderId="9" xfId="44" applyNumberFormat="1" applyFont="1" applyFill="1" applyBorder="1" applyAlignment="1">
      <alignment horizontal="right" vertical="center" indent="1" readingOrder="1"/>
    </xf>
    <xf numFmtId="0" fontId="14" fillId="0" borderId="0" xfId="6" applyFont="1" applyFill="1" applyAlignment="1">
      <alignment horizontal="center" vertical="center"/>
    </xf>
    <xf numFmtId="0" fontId="60" fillId="0" borderId="0" xfId="0" applyFont="1" applyAlignment="1">
      <alignment vertical="center"/>
    </xf>
    <xf numFmtId="0" fontId="35" fillId="0" borderId="0" xfId="0" applyFont="1" applyFill="1" applyBorder="1" applyAlignment="1">
      <alignment vertical="center"/>
    </xf>
    <xf numFmtId="0" fontId="9" fillId="5" borderId="9" xfId="0" applyFont="1" applyFill="1" applyBorder="1" applyAlignment="1">
      <alignment horizontal="right" vertical="center" wrapText="1" indent="1" readingOrder="2"/>
    </xf>
    <xf numFmtId="0" fontId="9" fillId="4" borderId="9" xfId="0" applyFont="1" applyFill="1" applyBorder="1" applyAlignment="1">
      <alignment horizontal="right" vertical="center" wrapText="1" indent="1" readingOrder="2"/>
    </xf>
    <xf numFmtId="0" fontId="9" fillId="4" borderId="26" xfId="0" applyFont="1" applyFill="1" applyBorder="1" applyAlignment="1">
      <alignment horizontal="right" vertical="center" wrapText="1" indent="1" readingOrder="2"/>
    </xf>
    <xf numFmtId="0" fontId="9" fillId="5" borderId="17" xfId="0" applyFont="1" applyFill="1" applyBorder="1" applyAlignment="1">
      <alignment horizontal="right" vertical="center" wrapText="1" indent="1" readingOrder="2"/>
    </xf>
    <xf numFmtId="0" fontId="35" fillId="0" borderId="0" xfId="0" applyFont="1" applyFill="1" applyBorder="1"/>
    <xf numFmtId="0" fontId="14" fillId="0" borderId="8" xfId="6" applyFont="1" applyFill="1" applyBorder="1" applyAlignment="1">
      <alignment horizontal="center" vertical="center"/>
    </xf>
    <xf numFmtId="0" fontId="40" fillId="0" borderId="8" xfId="0" applyFont="1" applyBorder="1"/>
    <xf numFmtId="0" fontId="10" fillId="5" borderId="19" xfId="45" applyFont="1" applyFill="1" applyBorder="1" applyAlignment="1">
      <alignment horizontal="left" vertical="center" wrapText="1" indent="1"/>
    </xf>
    <xf numFmtId="0" fontId="9" fillId="0" borderId="8" xfId="6" applyFont="1" applyFill="1" applyBorder="1" applyAlignment="1">
      <alignment vertical="center"/>
    </xf>
    <xf numFmtId="0" fontId="9" fillId="5" borderId="27" xfId="17" applyFont="1" applyFill="1" applyBorder="1" applyAlignment="1">
      <alignment horizontal="center" wrapText="1"/>
    </xf>
    <xf numFmtId="0" fontId="9" fillId="5" borderId="9" xfId="44" applyNumberFormat="1" applyFont="1" applyFill="1" applyBorder="1" applyAlignment="1">
      <alignment horizontal="right" vertical="center" indent="1" readingOrder="1"/>
    </xf>
    <xf numFmtId="0" fontId="20" fillId="0" borderId="9" xfId="44" applyNumberFormat="1" applyFont="1" applyFill="1" applyBorder="1" applyAlignment="1">
      <alignment horizontal="right" vertical="center" indent="1"/>
    </xf>
    <xf numFmtId="0" fontId="9" fillId="0" borderId="9" xfId="44" applyNumberFormat="1" applyFont="1" applyFill="1" applyBorder="1" applyAlignment="1">
      <alignment horizontal="right" vertical="center" indent="1" readingOrder="1"/>
    </xf>
    <xf numFmtId="0" fontId="14" fillId="5" borderId="24" xfId="10" applyFont="1" applyFill="1" applyBorder="1" applyAlignment="1">
      <alignment horizontal="right" vertical="center" wrapText="1" indent="1"/>
    </xf>
    <xf numFmtId="0" fontId="61" fillId="0" borderId="0" xfId="0" applyFont="1" applyAlignment="1">
      <alignment horizontal="center" vertical="center"/>
    </xf>
    <xf numFmtId="0" fontId="33" fillId="0" borderId="0" xfId="0" applyFont="1" applyAlignment="1">
      <alignment horizontal="center" vertical="center" wrapText="1"/>
    </xf>
    <xf numFmtId="0" fontId="62" fillId="0" borderId="0" xfId="0" applyFont="1" applyAlignment="1">
      <alignment horizontal="right" vertical="center"/>
    </xf>
    <xf numFmtId="0" fontId="63" fillId="0" borderId="0" xfId="0" applyFont="1" applyAlignment="1">
      <alignment horizontal="right" vertical="top" wrapText="1" indent="1" readingOrder="2"/>
    </xf>
    <xf numFmtId="0" fontId="64" fillId="0" borderId="0" xfId="0" applyFont="1" applyAlignment="1">
      <alignment horizontal="left" vertical="top" wrapText="1" indent="1"/>
    </xf>
    <xf numFmtId="0" fontId="62" fillId="0" borderId="0" xfId="0" applyFont="1" applyAlignment="1">
      <alignment horizontal="right" vertical="center" wrapText="1" indent="2" readingOrder="2"/>
    </xf>
    <xf numFmtId="0" fontId="64" fillId="0" borderId="0" xfId="0" applyFont="1" applyAlignment="1">
      <alignment horizontal="left" vertical="center" wrapText="1" indent="2"/>
    </xf>
    <xf numFmtId="0" fontId="9" fillId="0" borderId="55" xfId="45" applyFont="1" applyFill="1" applyBorder="1" applyAlignment="1">
      <alignment horizontal="left" vertical="center" wrapText="1" indent="1"/>
    </xf>
    <xf numFmtId="41" fontId="9" fillId="5" borderId="26" xfId="1" applyNumberFormat="1" applyFont="1" applyFill="1" applyBorder="1" applyAlignment="1">
      <alignment horizontal="center" vertical="center" readingOrder="1"/>
    </xf>
    <xf numFmtId="0" fontId="9" fillId="0" borderId="25" xfId="36" applyFont="1" applyFill="1" applyBorder="1" applyAlignment="1">
      <alignment horizontal="center" vertical="center"/>
    </xf>
    <xf numFmtId="41" fontId="16" fillId="0" borderId="0" xfId="0" applyNumberFormat="1" applyFont="1" applyBorder="1" applyAlignment="1">
      <alignment vertical="center"/>
    </xf>
    <xf numFmtId="41" fontId="9" fillId="0" borderId="28" xfId="1" applyNumberFormat="1" applyFont="1" applyFill="1" applyBorder="1" applyAlignment="1">
      <alignment horizontal="right" vertical="center" readingOrder="1"/>
    </xf>
    <xf numFmtId="3" fontId="9" fillId="5" borderId="26" xfId="36" applyNumberFormat="1" applyFont="1" applyFill="1" applyBorder="1" applyAlignment="1">
      <alignment horizontal="right" vertical="center"/>
    </xf>
    <xf numFmtId="0" fontId="9" fillId="4" borderId="21" xfId="45" applyFont="1" applyFill="1" applyBorder="1" applyAlignment="1">
      <alignment horizontal="center" vertical="center" wrapText="1"/>
    </xf>
    <xf numFmtId="0" fontId="9" fillId="4" borderId="11" xfId="45" applyFont="1" applyFill="1" applyBorder="1" applyAlignment="1">
      <alignment horizontal="center" vertical="center" wrapText="1"/>
    </xf>
    <xf numFmtId="0" fontId="9" fillId="0" borderId="14" xfId="44" applyNumberFormat="1" applyFont="1" applyFill="1" applyBorder="1" applyAlignment="1">
      <alignment horizontal="right" vertical="center" indent="1" readingOrder="1"/>
    </xf>
    <xf numFmtId="0" fontId="10" fillId="5" borderId="23" xfId="44" applyNumberFormat="1" applyFont="1" applyFill="1" applyBorder="1" applyAlignment="1">
      <alignment horizontal="right" vertical="center" indent="1" readingOrder="1"/>
    </xf>
    <xf numFmtId="0" fontId="9" fillId="5" borderId="23" xfId="44" applyNumberFormat="1" applyFont="1" applyFill="1" applyBorder="1" applyAlignment="1">
      <alignment horizontal="right" vertical="center" indent="1" readingOrder="1"/>
    </xf>
    <xf numFmtId="3" fontId="9" fillId="5" borderId="22" xfId="0" applyNumberFormat="1" applyFont="1" applyFill="1" applyBorder="1" applyAlignment="1">
      <alignment horizontal="right" vertical="center" indent="1"/>
    </xf>
    <xf numFmtId="0" fontId="66" fillId="0" borderId="0" xfId="0" applyFont="1" applyFill="1" applyBorder="1"/>
    <xf numFmtId="41" fontId="67" fillId="0" borderId="0" xfId="58" applyNumberFormat="1" applyFont="1" applyFill="1" applyBorder="1" applyAlignment="1">
      <alignment horizontal="right" vertical="center"/>
    </xf>
    <xf numFmtId="3" fontId="9" fillId="5" borderId="17" xfId="36" quotePrefix="1" applyNumberFormat="1" applyFont="1" applyFill="1" applyBorder="1" applyAlignment="1">
      <alignment horizontal="right" vertical="center"/>
    </xf>
    <xf numFmtId="41" fontId="10" fillId="4" borderId="9" xfId="1" quotePrefix="1" applyNumberFormat="1" applyFont="1" applyFill="1" applyBorder="1" applyAlignment="1">
      <alignment horizontal="right" vertical="center" indent="1" readingOrder="1"/>
    </xf>
    <xf numFmtId="0" fontId="14" fillId="5" borderId="25" xfId="16" applyFont="1" applyFill="1" applyBorder="1" applyAlignment="1">
      <alignment horizontal="center" vertical="center" wrapText="1"/>
    </xf>
    <xf numFmtId="3" fontId="10" fillId="0" borderId="14" xfId="44" applyNumberFormat="1" applyFont="1" applyFill="1" applyBorder="1" applyAlignment="1">
      <alignment horizontal="right" vertical="center" indent="1" readingOrder="1"/>
    </xf>
    <xf numFmtId="3" fontId="9" fillId="0" borderId="14" xfId="44" applyNumberFormat="1" applyFont="1" applyFill="1" applyBorder="1" applyAlignment="1">
      <alignment horizontal="right" vertical="center" indent="1" readingOrder="1"/>
    </xf>
    <xf numFmtId="3" fontId="10" fillId="5" borderId="13" xfId="44" applyNumberFormat="1" applyFont="1" applyFill="1" applyBorder="1" applyAlignment="1">
      <alignment horizontal="right" vertical="center" indent="1" readingOrder="1"/>
    </xf>
    <xf numFmtId="3" fontId="10" fillId="5" borderId="30" xfId="44" applyNumberFormat="1" applyFont="1" applyFill="1" applyBorder="1" applyAlignment="1">
      <alignment horizontal="right" vertical="center" indent="1" readingOrder="1"/>
    </xf>
    <xf numFmtId="3" fontId="10" fillId="5" borderId="9" xfId="44" applyNumberFormat="1" applyFont="1" applyFill="1" applyBorder="1" applyAlignment="1">
      <alignment horizontal="right" vertical="center" indent="1" readingOrder="1"/>
    </xf>
    <xf numFmtId="3" fontId="10" fillId="5" borderId="12" xfId="44" applyNumberFormat="1" applyFont="1" applyFill="1" applyBorder="1" applyAlignment="1">
      <alignment horizontal="right" vertical="center" indent="1" readingOrder="1"/>
    </xf>
    <xf numFmtId="3" fontId="9" fillId="5" borderId="12" xfId="44" applyNumberFormat="1" applyFont="1" applyFill="1" applyBorder="1" applyAlignment="1">
      <alignment horizontal="right" vertical="center" indent="1" readingOrder="1"/>
    </xf>
    <xf numFmtId="3" fontId="9" fillId="0" borderId="10" xfId="44" applyNumberFormat="1" applyFont="1" applyFill="1" applyBorder="1" applyAlignment="1">
      <alignment horizontal="right" vertical="center" indent="1"/>
    </xf>
    <xf numFmtId="0" fontId="14" fillId="0" borderId="0" xfId="6" applyFont="1" applyFill="1" applyAlignment="1">
      <alignment horizontal="center" vertical="center"/>
    </xf>
    <xf numFmtId="0" fontId="10" fillId="0" borderId="21" xfId="44" applyFont="1" applyFill="1" applyBorder="1" applyAlignment="1">
      <alignment horizontal="right" vertical="center" indent="1" readingOrder="1"/>
    </xf>
    <xf numFmtId="0" fontId="10" fillId="5" borderId="11" xfId="44" applyFont="1" applyFill="1" applyBorder="1" applyAlignment="1">
      <alignment horizontal="right" vertical="center" indent="1" readingOrder="1"/>
    </xf>
    <xf numFmtId="0" fontId="10" fillId="0" borderId="11" xfId="44" applyFont="1" applyFill="1" applyBorder="1" applyAlignment="1">
      <alignment horizontal="right" vertical="center" indent="1" readingOrder="1"/>
    </xf>
    <xf numFmtId="41" fontId="39" fillId="0" borderId="13" xfId="1" applyNumberFormat="1" applyFont="1" applyFill="1" applyBorder="1" applyAlignment="1">
      <alignment vertical="center"/>
    </xf>
    <xf numFmtId="164" fontId="39" fillId="5" borderId="11" xfId="1" quotePrefix="1" applyNumberFormat="1" applyFont="1" applyFill="1" applyBorder="1" applyAlignment="1">
      <alignment vertical="center"/>
    </xf>
    <xf numFmtId="164" fontId="39" fillId="0" borderId="11" xfId="1" quotePrefix="1" applyNumberFormat="1" applyFont="1" applyFill="1" applyBorder="1" applyAlignment="1">
      <alignment vertical="center"/>
    </xf>
    <xf numFmtId="41" fontId="39" fillId="0" borderId="19" xfId="1" applyNumberFormat="1" applyFont="1" applyFill="1" applyBorder="1" applyAlignment="1">
      <alignment vertical="center"/>
    </xf>
    <xf numFmtId="41" fontId="10" fillId="0" borderId="29" xfId="1" applyNumberFormat="1" applyFont="1" applyFill="1" applyBorder="1" applyAlignment="1">
      <alignment horizontal="right" vertical="center" readingOrder="1"/>
    </xf>
    <xf numFmtId="164" fontId="37" fillId="0" borderId="22" xfId="1" applyNumberFormat="1" applyFont="1" applyFill="1" applyBorder="1" applyAlignment="1">
      <alignment horizontal="right" vertical="center"/>
    </xf>
    <xf numFmtId="41" fontId="9" fillId="0" borderId="22" xfId="58" applyNumberFormat="1" applyFont="1" applyFill="1" applyBorder="1" applyAlignment="1">
      <alignment horizontal="right" vertical="center"/>
    </xf>
    <xf numFmtId="41" fontId="9" fillId="0" borderId="13" xfId="58" applyNumberFormat="1" applyFont="1" applyFill="1" applyBorder="1" applyAlignment="1">
      <alignment horizontal="right" vertical="center"/>
    </xf>
    <xf numFmtId="0" fontId="14" fillId="0" borderId="18" xfId="39" applyFont="1" applyFill="1" applyBorder="1" applyAlignment="1">
      <alignment horizontal="right" vertical="center" wrapText="1" indent="1" readingOrder="2"/>
    </xf>
    <xf numFmtId="0" fontId="14" fillId="0" borderId="10" xfId="39" applyFont="1" applyFill="1" applyBorder="1" applyAlignment="1">
      <alignment horizontal="right" vertical="center" wrapText="1" indent="1" readingOrder="2"/>
    </xf>
    <xf numFmtId="0" fontId="10" fillId="5" borderId="17" xfId="44" applyFont="1" applyFill="1" applyBorder="1" applyAlignment="1">
      <alignment horizontal="right" vertical="center" indent="1" readingOrder="1"/>
    </xf>
    <xf numFmtId="0" fontId="10" fillId="5" borderId="16" xfId="44" applyFont="1" applyFill="1" applyBorder="1" applyAlignment="1">
      <alignment horizontal="right" vertical="center" indent="1" readingOrder="1"/>
    </xf>
    <xf numFmtId="0" fontId="37" fillId="5" borderId="16" xfId="45" applyFont="1" applyFill="1" applyBorder="1" applyAlignment="1">
      <alignment horizontal="left" vertical="center" wrapText="1" indent="1"/>
    </xf>
    <xf numFmtId="0" fontId="14" fillId="0" borderId="39" xfId="36" applyFont="1" applyFill="1" applyBorder="1" applyAlignment="1">
      <alignment horizontal="center" vertical="center"/>
    </xf>
    <xf numFmtId="0" fontId="37" fillId="0" borderId="25" xfId="36" applyFont="1" applyFill="1" applyBorder="1" applyAlignment="1">
      <alignment horizontal="center" vertical="center"/>
    </xf>
    <xf numFmtId="41" fontId="10" fillId="5" borderId="9" xfId="1" quotePrefix="1" applyNumberFormat="1" applyFont="1" applyFill="1" applyBorder="1" applyAlignment="1">
      <alignment horizontal="right" vertical="center" indent="1" readingOrder="1"/>
    </xf>
    <xf numFmtId="0" fontId="62" fillId="0" borderId="0" xfId="0" applyFont="1" applyFill="1" applyAlignment="1">
      <alignment horizontal="right" vertical="center" wrapText="1" indent="2" readingOrder="2"/>
    </xf>
    <xf numFmtId="0" fontId="64" fillId="0" borderId="0" xfId="0" applyFont="1" applyFill="1" applyAlignment="1">
      <alignment horizontal="left" vertical="center" wrapText="1" indent="2"/>
    </xf>
    <xf numFmtId="0" fontId="38" fillId="0" borderId="0" xfId="0" applyFont="1" applyFill="1" applyAlignment="1">
      <alignment vertical="top"/>
    </xf>
    <xf numFmtId="0" fontId="14" fillId="0" borderId="8" xfId="6" applyFont="1" applyFill="1" applyBorder="1" applyAlignment="1">
      <alignment horizontal="right" vertical="center"/>
    </xf>
    <xf numFmtId="41" fontId="10" fillId="0" borderId="9" xfId="1" quotePrefix="1" applyNumberFormat="1" applyFont="1" applyFill="1" applyBorder="1" applyAlignment="1">
      <alignment horizontal="right" vertical="center" readingOrder="1"/>
    </xf>
    <xf numFmtId="41" fontId="10" fillId="5" borderId="9" xfId="1" quotePrefix="1" applyNumberFormat="1" applyFont="1" applyFill="1" applyBorder="1" applyAlignment="1">
      <alignment horizontal="right" vertical="center" readingOrder="1"/>
    </xf>
    <xf numFmtId="41" fontId="10" fillId="0" borderId="23" xfId="1" quotePrefix="1" applyNumberFormat="1" applyFont="1" applyFill="1" applyBorder="1" applyAlignment="1">
      <alignment horizontal="right" vertical="center" readingOrder="1"/>
    </xf>
    <xf numFmtId="41" fontId="10" fillId="4" borderId="26" xfId="1" quotePrefix="1" applyNumberFormat="1" applyFont="1" applyFill="1" applyBorder="1" applyAlignment="1">
      <alignment horizontal="right" vertical="center" indent="1" readingOrder="1"/>
    </xf>
    <xf numFmtId="41" fontId="10" fillId="5" borderId="17" xfId="1" quotePrefix="1" applyNumberFormat="1" applyFont="1" applyFill="1" applyBorder="1" applyAlignment="1">
      <alignment horizontal="right" vertical="center" indent="1" readingOrder="1"/>
    </xf>
    <xf numFmtId="41" fontId="9" fillId="0" borderId="14" xfId="1" applyNumberFormat="1" applyFont="1" applyFill="1" applyBorder="1" applyAlignment="1">
      <alignment horizontal="center" vertical="center" readingOrder="1"/>
    </xf>
    <xf numFmtId="0" fontId="35" fillId="0" borderId="14" xfId="39" applyFont="1" applyFill="1" applyBorder="1" applyAlignment="1">
      <alignment horizontal="center" vertical="center" wrapText="1" readingOrder="2"/>
    </xf>
    <xf numFmtId="0" fontId="35" fillId="0" borderId="9" xfId="39" applyFont="1" applyFill="1" applyBorder="1" applyAlignment="1">
      <alignment horizontal="center" vertical="center" wrapText="1" readingOrder="2"/>
    </xf>
    <xf numFmtId="0" fontId="35" fillId="5" borderId="9" xfId="39" applyFont="1" applyFill="1" applyBorder="1" applyAlignment="1">
      <alignment horizontal="center" vertical="center" wrapText="1" readingOrder="2"/>
    </xf>
    <xf numFmtId="0" fontId="35" fillId="0" borderId="23" xfId="39" applyFont="1" applyFill="1" applyBorder="1" applyAlignment="1">
      <alignment horizontal="center" vertical="center" wrapText="1" readingOrder="2"/>
    </xf>
    <xf numFmtId="0" fontId="35" fillId="5" borderId="26" xfId="39" applyFont="1" applyFill="1" applyBorder="1" applyAlignment="1">
      <alignment horizontal="center" vertical="center" wrapText="1" readingOrder="2"/>
    </xf>
    <xf numFmtId="0" fontId="35" fillId="5" borderId="17" xfId="39" applyFont="1" applyFill="1" applyBorder="1" applyAlignment="1">
      <alignment horizontal="center" vertical="center" wrapText="1" readingOrder="2"/>
    </xf>
    <xf numFmtId="0" fontId="24" fillId="5" borderId="26" xfId="45" applyFont="1" applyFill="1" applyBorder="1" applyAlignment="1">
      <alignment horizontal="center" vertical="center" readingOrder="1"/>
    </xf>
    <xf numFmtId="0" fontId="24" fillId="5" borderId="17" xfId="45" applyFont="1" applyFill="1" applyBorder="1" applyAlignment="1">
      <alignment horizontal="center" vertical="center" readingOrder="1"/>
    </xf>
    <xf numFmtId="0" fontId="10" fillId="0" borderId="55" xfId="45" applyFont="1" applyFill="1" applyBorder="1" applyAlignment="1">
      <alignment horizontal="left" vertical="center" wrapText="1" indent="1"/>
    </xf>
    <xf numFmtId="0" fontId="10" fillId="5" borderId="13" xfId="45" applyFont="1" applyFill="1" applyBorder="1" applyAlignment="1">
      <alignment horizontal="left" vertical="center" wrapText="1" indent="1"/>
    </xf>
    <xf numFmtId="41" fontId="9" fillId="5" borderId="9" xfId="1" quotePrefix="1" applyNumberFormat="1" applyFont="1" applyFill="1" applyBorder="1" applyAlignment="1">
      <alignment horizontal="right" vertical="center" indent="1" readingOrder="1"/>
    </xf>
    <xf numFmtId="41" fontId="9" fillId="5" borderId="17" xfId="1" quotePrefix="1" applyNumberFormat="1" applyFont="1" applyFill="1" applyBorder="1" applyAlignment="1">
      <alignment horizontal="right" vertical="center" indent="1" readingOrder="1"/>
    </xf>
    <xf numFmtId="0" fontId="9" fillId="0" borderId="8" xfId="6" applyFont="1" applyFill="1" applyBorder="1" applyAlignment="1">
      <alignment horizontal="left" vertical="center"/>
    </xf>
    <xf numFmtId="0" fontId="10" fillId="0" borderId="0" xfId="23" applyFont="1" applyBorder="1"/>
    <xf numFmtId="1" fontId="9" fillId="0" borderId="0" xfId="23" applyNumberFormat="1" applyFont="1" applyBorder="1" applyAlignment="1">
      <alignment horizontal="center" vertical="center"/>
    </xf>
    <xf numFmtId="41" fontId="9" fillId="4" borderId="26" xfId="1" applyNumberFormat="1" applyFont="1" applyFill="1" applyBorder="1" applyAlignment="1">
      <alignment horizontal="right" vertical="center" indent="1" readingOrder="1"/>
    </xf>
    <xf numFmtId="0" fontId="10" fillId="0" borderId="0" xfId="23" applyFont="1" applyBorder="1" applyAlignment="1">
      <alignment vertical="center"/>
    </xf>
    <xf numFmtId="41" fontId="9" fillId="5" borderId="9" xfId="1" applyNumberFormat="1" applyFont="1" applyFill="1" applyBorder="1" applyAlignment="1">
      <alignment horizontal="right" vertical="center" indent="1" readingOrder="1"/>
    </xf>
    <xf numFmtId="41" fontId="9" fillId="5" borderId="17" xfId="1" applyNumberFormat="1" applyFont="1" applyFill="1" applyBorder="1" applyAlignment="1">
      <alignment horizontal="right" vertical="center" indent="1" readingOrder="1"/>
    </xf>
    <xf numFmtId="0" fontId="10" fillId="0" borderId="0" xfId="23" applyFont="1" applyFill="1" applyBorder="1" applyAlignment="1">
      <alignment horizontal="right" readingOrder="2"/>
    </xf>
    <xf numFmtId="0" fontId="10" fillId="0" borderId="0" xfId="23" applyFont="1" applyFill="1" applyBorder="1" applyAlignment="1"/>
    <xf numFmtId="0" fontId="19" fillId="0" borderId="0" xfId="23" applyFont="1" applyBorder="1" applyAlignment="1">
      <alignment vertical="center"/>
    </xf>
    <xf numFmtId="0" fontId="18" fillId="0" borderId="0" xfId="23" applyFont="1" applyBorder="1" applyAlignment="1">
      <alignment vertical="center"/>
    </xf>
    <xf numFmtId="0" fontId="10" fillId="0" borderId="58" xfId="23" applyFont="1" applyFill="1" applyBorder="1" applyAlignment="1">
      <alignment horizontal="right" readingOrder="2"/>
    </xf>
    <xf numFmtId="0" fontId="10" fillId="0" borderId="58" xfId="23" applyFont="1" applyFill="1" applyBorder="1" applyAlignment="1"/>
    <xf numFmtId="0" fontId="14" fillId="0" borderId="0" xfId="6" applyFont="1" applyFill="1" applyAlignment="1">
      <alignment horizontal="center" vertical="center"/>
    </xf>
    <xf numFmtId="0" fontId="14" fillId="5" borderId="37" xfId="10" applyFont="1" applyFill="1" applyBorder="1">
      <alignment horizontal="right" vertical="center" wrapText="1"/>
    </xf>
    <xf numFmtId="1" fontId="25" fillId="5" borderId="38" xfId="14" applyFont="1" applyFill="1" applyBorder="1">
      <alignment horizontal="left" vertical="center" wrapText="1"/>
    </xf>
    <xf numFmtId="164" fontId="10" fillId="0" borderId="20" xfId="77" applyNumberFormat="1" applyFont="1" applyFill="1" applyBorder="1" applyAlignment="1">
      <alignment horizontal="right" vertical="center" indent="1"/>
    </xf>
    <xf numFmtId="164" fontId="10" fillId="0" borderId="21" xfId="77" applyNumberFormat="1" applyFont="1" applyFill="1" applyBorder="1" applyAlignment="1">
      <alignment horizontal="right" vertical="center" indent="1"/>
    </xf>
    <xf numFmtId="164" fontId="10" fillId="5" borderId="10" xfId="77" applyNumberFormat="1" applyFont="1" applyFill="1" applyBorder="1" applyAlignment="1">
      <alignment horizontal="right" vertical="center" indent="1"/>
    </xf>
    <xf numFmtId="164" fontId="10" fillId="5" borderId="11" xfId="77" applyNumberFormat="1" applyFont="1" applyFill="1" applyBorder="1" applyAlignment="1">
      <alignment horizontal="right" vertical="center" indent="1"/>
    </xf>
    <xf numFmtId="164" fontId="10" fillId="0" borderId="10" xfId="77" applyNumberFormat="1" applyFont="1" applyFill="1" applyBorder="1" applyAlignment="1">
      <alignment horizontal="right" vertical="center" indent="1"/>
    </xf>
    <xf numFmtId="164" fontId="10" fillId="0" borderId="11" xfId="77" applyNumberFormat="1" applyFont="1" applyFill="1" applyBorder="1" applyAlignment="1">
      <alignment horizontal="right" vertical="center" indent="1"/>
    </xf>
    <xf numFmtId="164" fontId="10" fillId="4" borderId="10" xfId="77" applyNumberFormat="1" applyFont="1" applyFill="1" applyBorder="1" applyAlignment="1">
      <alignment horizontal="right" vertical="center" indent="1"/>
    </xf>
    <xf numFmtId="3" fontId="10" fillId="0" borderId="19" xfId="44" applyNumberFormat="1" applyFont="1" applyFill="1" applyBorder="1" applyAlignment="1">
      <alignment horizontal="right" vertical="center" indent="1" readingOrder="1"/>
    </xf>
    <xf numFmtId="3" fontId="10" fillId="0" borderId="31" xfId="44" applyNumberFormat="1" applyFont="1" applyFill="1" applyBorder="1" applyAlignment="1">
      <alignment horizontal="right" vertical="center" indent="1" readingOrder="1"/>
    </xf>
    <xf numFmtId="3" fontId="10" fillId="0" borderId="9" xfId="44" applyNumberFormat="1" applyFont="1" applyFill="1" applyBorder="1" applyAlignment="1">
      <alignment horizontal="right" vertical="center" indent="1" readingOrder="1"/>
    </xf>
    <xf numFmtId="3" fontId="10" fillId="0" borderId="18" xfId="44" applyNumberFormat="1" applyFont="1" applyFill="1" applyBorder="1" applyAlignment="1">
      <alignment horizontal="right" vertical="center" indent="1" readingOrder="1"/>
    </xf>
    <xf numFmtId="0" fontId="14" fillId="5" borderId="32" xfId="39" applyFont="1" applyFill="1" applyBorder="1">
      <alignment horizontal="right" vertical="center" wrapText="1" indent="1" readingOrder="2"/>
    </xf>
    <xf numFmtId="3" fontId="9" fillId="5" borderId="10" xfId="44" applyNumberFormat="1" applyFont="1" applyFill="1" applyBorder="1" applyAlignment="1">
      <alignment horizontal="right" vertical="center" indent="1" readingOrder="1"/>
    </xf>
    <xf numFmtId="0" fontId="14" fillId="5" borderId="31" xfId="39" applyFont="1" applyFill="1" applyBorder="1">
      <alignment horizontal="right" vertical="center" wrapText="1" indent="1" readingOrder="2"/>
    </xf>
    <xf numFmtId="3" fontId="9" fillId="0" borderId="18" xfId="44" applyNumberFormat="1" applyFont="1" applyFill="1" applyBorder="1" applyAlignment="1">
      <alignment horizontal="right" vertical="center" indent="1" readingOrder="1"/>
    </xf>
    <xf numFmtId="0" fontId="14" fillId="0" borderId="24" xfId="39" applyFont="1" applyFill="1" applyBorder="1">
      <alignment horizontal="right" vertical="center" wrapText="1" indent="1" readingOrder="2"/>
    </xf>
    <xf numFmtId="3" fontId="9" fillId="0" borderId="7" xfId="0" applyNumberFormat="1" applyFont="1" applyFill="1" applyBorder="1" applyAlignment="1">
      <alignment horizontal="right" vertical="center" indent="1"/>
    </xf>
    <xf numFmtId="0" fontId="9" fillId="0" borderId="25" xfId="45" applyFont="1" applyFill="1" applyBorder="1">
      <alignment horizontal="left" vertical="center" wrapText="1" indent="1"/>
    </xf>
    <xf numFmtId="0" fontId="9" fillId="5" borderId="14" xfId="0" applyFont="1" applyFill="1" applyBorder="1" applyAlignment="1">
      <alignment horizontal="center" vertical="center" wrapText="1"/>
    </xf>
    <xf numFmtId="3" fontId="9" fillId="5" borderId="29" xfId="36" applyNumberFormat="1" applyFont="1" applyFill="1" applyBorder="1" applyAlignment="1">
      <alignment horizontal="center" vertical="center"/>
    </xf>
    <xf numFmtId="3" fontId="9" fillId="5" borderId="29" xfId="36" applyNumberFormat="1" applyFont="1" applyFill="1" applyBorder="1" applyAlignment="1">
      <alignment horizontal="right" vertical="center"/>
    </xf>
    <xf numFmtId="41" fontId="9" fillId="0" borderId="23" xfId="1" applyNumberFormat="1" applyFont="1" applyFill="1" applyBorder="1" applyAlignment="1">
      <alignment horizontal="center" vertical="center" readingOrder="1"/>
    </xf>
    <xf numFmtId="0" fontId="9" fillId="0" borderId="13" xfId="45" applyFont="1" applyFill="1" applyBorder="1" applyAlignment="1">
      <alignment horizontal="left" vertical="center" wrapText="1" indent="1"/>
    </xf>
    <xf numFmtId="0" fontId="9" fillId="0" borderId="11" xfId="45" applyFont="1" applyFill="1" applyBorder="1" applyAlignment="1">
      <alignment horizontal="left" vertical="center" wrapText="1" indent="1"/>
    </xf>
    <xf numFmtId="0" fontId="9" fillId="0" borderId="19" xfId="45" applyFont="1" applyFill="1" applyBorder="1" applyAlignment="1">
      <alignment horizontal="left" vertical="center" wrapText="1" indent="1"/>
    </xf>
    <xf numFmtId="41" fontId="9" fillId="5" borderId="22" xfId="1" applyNumberFormat="1" applyFont="1" applyFill="1" applyBorder="1" applyAlignment="1">
      <alignment horizontal="center" vertical="center"/>
    </xf>
    <xf numFmtId="0" fontId="20" fillId="5" borderId="10" xfId="39" applyFont="1" applyFill="1" applyBorder="1" applyAlignment="1">
      <alignment horizontal="center" vertical="center" wrapText="1" readingOrder="2"/>
    </xf>
    <xf numFmtId="41" fontId="9" fillId="4" borderId="9" xfId="1" applyNumberFormat="1" applyFont="1" applyFill="1" applyBorder="1" applyAlignment="1">
      <alignment horizontal="right" vertical="center" indent="1" readingOrder="1"/>
    </xf>
    <xf numFmtId="0" fontId="9" fillId="5" borderId="16" xfId="45" applyFont="1" applyFill="1" applyBorder="1" applyAlignment="1">
      <alignment horizontal="center" vertical="center" wrapText="1"/>
    </xf>
    <xf numFmtId="0" fontId="9" fillId="0" borderId="21" xfId="45" applyFont="1" applyFill="1" applyBorder="1" applyAlignment="1">
      <alignment horizontal="center" vertical="center" wrapText="1"/>
    </xf>
    <xf numFmtId="41" fontId="9" fillId="5" borderId="9" xfId="1" applyNumberFormat="1" applyFont="1" applyFill="1" applyBorder="1" applyAlignment="1">
      <alignment horizontal="center" vertical="center" readingOrder="1"/>
    </xf>
    <xf numFmtId="41" fontId="10" fillId="0" borderId="14" xfId="94" applyNumberFormat="1" applyFont="1" applyFill="1" applyBorder="1" applyAlignment="1">
      <alignment horizontal="right" vertical="center" indent="1" readingOrder="1"/>
    </xf>
    <xf numFmtId="41" fontId="10" fillId="5" borderId="9" xfId="94" applyNumberFormat="1" applyFont="1" applyFill="1" applyBorder="1" applyAlignment="1">
      <alignment horizontal="right" vertical="center" indent="1" readingOrder="1"/>
    </xf>
    <xf numFmtId="41" fontId="10" fillId="0" borderId="9" xfId="94" applyNumberFormat="1" applyFont="1" applyFill="1" applyBorder="1" applyAlignment="1">
      <alignment horizontal="right" vertical="center" indent="1" readingOrder="1"/>
    </xf>
    <xf numFmtId="41" fontId="10" fillId="5" borderId="23" xfId="94" applyNumberFormat="1" applyFont="1" applyFill="1" applyBorder="1" applyAlignment="1">
      <alignment horizontal="right" vertical="center" indent="1" readingOrder="1"/>
    </xf>
    <xf numFmtId="0" fontId="10" fillId="0" borderId="9" xfId="44" applyNumberFormat="1" applyFont="1" applyFill="1" applyBorder="1" applyAlignment="1">
      <alignment horizontal="right" vertical="center" indent="1"/>
    </xf>
    <xf numFmtId="0" fontId="20" fillId="0" borderId="18" xfId="39" applyFont="1" applyFill="1" applyBorder="1" applyAlignment="1">
      <alignment horizontal="right" vertical="center" wrapText="1" indent="1" readingOrder="2"/>
    </xf>
    <xf numFmtId="41" fontId="10" fillId="0" borderId="23" xfId="1" applyNumberFormat="1" applyFont="1" applyFill="1" applyBorder="1" applyAlignment="1">
      <alignment horizontal="right" vertical="center" indent="1" readingOrder="1"/>
    </xf>
    <xf numFmtId="41" fontId="9" fillId="5" borderId="22" xfId="1" applyNumberFormat="1" applyFont="1" applyFill="1" applyBorder="1" applyAlignment="1">
      <alignment horizontal="right" vertical="center" indent="1"/>
    </xf>
    <xf numFmtId="0" fontId="14" fillId="5" borderId="27" xfId="16" applyFont="1" applyFill="1" applyBorder="1" applyAlignment="1">
      <alignment horizontal="center" vertical="center" wrapText="1"/>
    </xf>
    <xf numFmtId="0" fontId="63" fillId="0" borderId="0" xfId="0" applyFont="1" applyAlignment="1">
      <alignment horizontal="right" vertical="center" wrapText="1" indent="1" readingOrder="2"/>
    </xf>
    <xf numFmtId="0" fontId="65" fillId="0" borderId="0" xfId="0" applyFont="1" applyAlignment="1">
      <alignment horizontal="left" vertical="center" wrapText="1" indent="1"/>
    </xf>
    <xf numFmtId="0" fontId="24" fillId="0" borderId="26" xfId="0" applyFont="1" applyFill="1" applyBorder="1" applyAlignment="1">
      <alignment horizontal="left" vertical="center" wrapText="1" indent="1" readingOrder="2"/>
    </xf>
    <xf numFmtId="0" fontId="24" fillId="5" borderId="9" xfId="0" applyFont="1" applyFill="1" applyBorder="1" applyAlignment="1">
      <alignment horizontal="left" vertical="center" wrapText="1" indent="1" readingOrder="2"/>
    </xf>
    <xf numFmtId="0" fontId="24" fillId="0" borderId="9" xfId="0" applyFont="1" applyFill="1" applyBorder="1" applyAlignment="1">
      <alignment horizontal="left" vertical="center" wrapText="1" indent="1" readingOrder="2"/>
    </xf>
    <xf numFmtId="0" fontId="24" fillId="5" borderId="17" xfId="0" applyFont="1" applyFill="1" applyBorder="1" applyAlignment="1">
      <alignment horizontal="left" vertical="center" wrapText="1" indent="1" readingOrder="2"/>
    </xf>
    <xf numFmtId="0" fontId="14" fillId="5" borderId="15" xfId="39" applyFont="1" applyFill="1" applyBorder="1" applyAlignment="1">
      <alignment horizontal="left" vertical="center" wrapText="1" indent="1" readingOrder="2"/>
    </xf>
    <xf numFmtId="164" fontId="10" fillId="0" borderId="26" xfId="94" applyNumberFormat="1" applyFont="1" applyFill="1" applyBorder="1" applyAlignment="1">
      <alignment horizontal="right" vertical="center" indent="1"/>
    </xf>
    <xf numFmtId="164" fontId="10" fillId="5" borderId="9" xfId="94" applyNumberFormat="1" applyFont="1" applyFill="1" applyBorder="1" applyAlignment="1">
      <alignment horizontal="right" vertical="center" indent="1"/>
    </xf>
    <xf numFmtId="164" fontId="10" fillId="0" borderId="9" xfId="94" applyNumberFormat="1" applyFont="1" applyFill="1" applyBorder="1" applyAlignment="1">
      <alignment horizontal="right" vertical="center" indent="1"/>
    </xf>
    <xf numFmtId="164" fontId="10" fillId="5" borderId="17" xfId="94" applyNumberFormat="1" applyFont="1" applyFill="1" applyBorder="1" applyAlignment="1">
      <alignment horizontal="right" vertical="center" indent="1"/>
    </xf>
    <xf numFmtId="164" fontId="9" fillId="0" borderId="25" xfId="1" applyNumberFormat="1" applyFont="1" applyFill="1" applyBorder="1" applyAlignment="1">
      <alignment horizontal="right" vertical="center" indent="1"/>
    </xf>
    <xf numFmtId="0" fontId="14" fillId="0" borderId="54" xfId="10" applyFont="1" applyFill="1" applyBorder="1" applyAlignment="1">
      <alignment horizontal="right" vertical="center" wrapText="1" indent="1"/>
    </xf>
    <xf numFmtId="0" fontId="14" fillId="5" borderId="54" xfId="10" applyFont="1" applyFill="1" applyBorder="1" applyAlignment="1">
      <alignment horizontal="right" vertical="center" wrapText="1" indent="1"/>
    </xf>
    <xf numFmtId="0" fontId="26" fillId="5" borderId="12" xfId="39" applyFont="1" applyFill="1" applyBorder="1" applyAlignment="1">
      <alignment horizontal="right" vertical="center" wrapText="1" indent="1" readingOrder="2"/>
    </xf>
    <xf numFmtId="0" fontId="26" fillId="0" borderId="10" xfId="39" applyFont="1" applyFill="1" applyBorder="1" applyAlignment="1">
      <alignment horizontal="right" vertical="center" wrapText="1" indent="1" readingOrder="2"/>
    </xf>
    <xf numFmtId="0" fontId="14" fillId="4" borderId="10" xfId="39" applyFont="1" applyFill="1" applyBorder="1" applyAlignment="1">
      <alignment horizontal="right" vertical="center" wrapText="1" indent="1" readingOrder="2"/>
    </xf>
    <xf numFmtId="0" fontId="26" fillId="4" borderId="10" xfId="39" applyFont="1" applyFill="1" applyBorder="1" applyAlignment="1">
      <alignment horizontal="right" vertical="center" wrapText="1" indent="1" readingOrder="2"/>
    </xf>
    <xf numFmtId="0" fontId="26" fillId="5" borderId="15" xfId="39" applyFont="1" applyFill="1" applyBorder="1" applyAlignment="1">
      <alignment horizontal="right" vertical="center" wrapText="1" indent="1" readingOrder="2"/>
    </xf>
    <xf numFmtId="0" fontId="10" fillId="4" borderId="0" xfId="23" applyFont="1" applyFill="1" applyBorder="1" applyAlignment="1">
      <alignment horizontal="right" readingOrder="2"/>
    </xf>
    <xf numFmtId="0" fontId="10" fillId="4" borderId="0" xfId="23" applyFont="1" applyFill="1"/>
    <xf numFmtId="0" fontId="10" fillId="4" borderId="0" xfId="23" applyFont="1" applyFill="1" applyBorder="1" applyAlignment="1"/>
    <xf numFmtId="41" fontId="9" fillId="4" borderId="26" xfId="1" quotePrefix="1" applyNumberFormat="1" applyFont="1" applyFill="1" applyBorder="1" applyAlignment="1">
      <alignment horizontal="right" vertical="center" indent="1" readingOrder="1"/>
    </xf>
    <xf numFmtId="41" fontId="9" fillId="4" borderId="9" xfId="1" quotePrefix="1" applyNumberFormat="1" applyFont="1" applyFill="1" applyBorder="1" applyAlignment="1">
      <alignment horizontal="right" vertical="center" indent="1" readingOrder="1"/>
    </xf>
    <xf numFmtId="41" fontId="10" fillId="5" borderId="23" xfId="1" applyNumberFormat="1" applyFont="1" applyFill="1" applyBorder="1" applyAlignment="1">
      <alignment horizontal="right" vertical="center" readingOrder="1"/>
    </xf>
    <xf numFmtId="41" fontId="10" fillId="5" borderId="19" xfId="1" applyNumberFormat="1" applyFont="1" applyFill="1" applyBorder="1" applyAlignment="1">
      <alignment horizontal="right" vertical="center" readingOrder="1"/>
    </xf>
    <xf numFmtId="41" fontId="10" fillId="5" borderId="18" xfId="1" applyNumberFormat="1" applyFont="1" applyFill="1" applyBorder="1" applyAlignment="1">
      <alignment horizontal="right" vertical="center" readingOrder="1"/>
    </xf>
    <xf numFmtId="164" fontId="10" fillId="5" borderId="23" xfId="1" applyNumberFormat="1" applyFont="1" applyFill="1" applyBorder="1" applyAlignment="1">
      <alignment horizontal="right" vertical="center" readingOrder="1"/>
    </xf>
    <xf numFmtId="0" fontId="10" fillId="5" borderId="19" xfId="45" applyFont="1" applyFill="1" applyBorder="1">
      <alignment horizontal="left" vertical="center" wrapText="1" indent="1"/>
    </xf>
    <xf numFmtId="0" fontId="24" fillId="5" borderId="23" xfId="45" applyFont="1" applyFill="1" applyBorder="1" applyAlignment="1">
      <alignment horizontal="center" vertical="center" readingOrder="1"/>
    </xf>
    <xf numFmtId="0" fontId="24" fillId="5" borderId="14" xfId="45" applyFont="1" applyFill="1" applyBorder="1" applyAlignment="1">
      <alignment horizontal="center" vertical="center" readingOrder="1"/>
    </xf>
    <xf numFmtId="0" fontId="24" fillId="4" borderId="26" xfId="45" applyFont="1" applyFill="1" applyBorder="1" applyAlignment="1">
      <alignment horizontal="center" vertical="center" readingOrder="1"/>
    </xf>
    <xf numFmtId="0" fontId="24" fillId="4" borderId="23" xfId="45" applyFont="1" applyFill="1" applyBorder="1" applyAlignment="1">
      <alignment horizontal="center" vertical="center" readingOrder="1"/>
    </xf>
    <xf numFmtId="0" fontId="24" fillId="4" borderId="14" xfId="45" applyFont="1" applyFill="1" applyBorder="1" applyAlignment="1">
      <alignment horizontal="center" vertical="center" readingOrder="1"/>
    </xf>
    <xf numFmtId="0" fontId="24" fillId="0" borderId="14"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24" fillId="5" borderId="14" xfId="0" applyFont="1" applyFill="1" applyBorder="1" applyAlignment="1">
      <alignment horizontal="center" vertical="center" wrapText="1"/>
    </xf>
    <xf numFmtId="0" fontId="24" fillId="0" borderId="23"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24" fillId="5" borderId="17" xfId="0" applyFont="1" applyFill="1" applyBorder="1" applyAlignment="1">
      <alignment horizontal="center" vertical="center" wrapText="1"/>
    </xf>
    <xf numFmtId="41" fontId="9" fillId="5" borderId="26" xfId="1" applyNumberFormat="1" applyFont="1" applyFill="1" applyBorder="1" applyAlignment="1">
      <alignment horizontal="right" vertical="center" readingOrder="1"/>
    </xf>
    <xf numFmtId="41" fontId="9" fillId="5" borderId="9" xfId="1" applyNumberFormat="1" applyFont="1" applyFill="1" applyBorder="1" applyAlignment="1">
      <alignment horizontal="right" vertical="center" readingOrder="1"/>
    </xf>
    <xf numFmtId="41" fontId="9" fillId="5" borderId="17" xfId="1" quotePrefix="1" applyNumberFormat="1" applyFont="1" applyFill="1" applyBorder="1" applyAlignment="1">
      <alignment horizontal="right" vertical="center" readingOrder="1"/>
    </xf>
    <xf numFmtId="0" fontId="14" fillId="4" borderId="46" xfId="39" applyFont="1" applyFill="1" applyBorder="1" applyAlignment="1">
      <alignment horizontal="right" vertical="center" wrapText="1" indent="1" readingOrder="2"/>
    </xf>
    <xf numFmtId="0" fontId="16" fillId="0" borderId="0" xfId="0" applyFont="1" applyBorder="1" applyAlignment="1">
      <alignment horizontal="right" vertical="center" indent="1"/>
    </xf>
    <xf numFmtId="41" fontId="10" fillId="5" borderId="11" xfId="1" applyNumberFormat="1" applyFont="1" applyFill="1" applyBorder="1" applyAlignment="1">
      <alignment horizontal="right" vertical="center" indent="1" readingOrder="1"/>
    </xf>
    <xf numFmtId="3" fontId="16" fillId="0" borderId="0" xfId="0" applyNumberFormat="1" applyFont="1" applyBorder="1" applyAlignment="1">
      <alignment horizontal="right" vertical="center" indent="1"/>
    </xf>
    <xf numFmtId="41" fontId="10" fillId="5" borderId="17" xfId="1" applyNumberFormat="1" applyFont="1" applyFill="1" applyBorder="1" applyAlignment="1">
      <alignment horizontal="right" vertical="center" indent="1" readingOrder="1"/>
    </xf>
    <xf numFmtId="41" fontId="10" fillId="5" borderId="16" xfId="1" applyNumberFormat="1" applyFont="1" applyFill="1" applyBorder="1" applyAlignment="1">
      <alignment horizontal="right" vertical="center" indent="1" readingOrder="1"/>
    </xf>
    <xf numFmtId="41" fontId="10" fillId="4" borderId="47" xfId="1" applyNumberFormat="1" applyFont="1" applyFill="1" applyBorder="1" applyAlignment="1">
      <alignment horizontal="right" vertical="center" indent="1" readingOrder="1"/>
    </xf>
    <xf numFmtId="41" fontId="10" fillId="0" borderId="26" xfId="1" applyNumberFormat="1" applyFont="1" applyFill="1" applyBorder="1" applyAlignment="1">
      <alignment horizontal="right" vertical="center" indent="1" readingOrder="1"/>
    </xf>
    <xf numFmtId="0" fontId="9" fillId="4" borderId="48" xfId="45" applyFont="1" applyFill="1" applyBorder="1" applyAlignment="1">
      <alignment horizontal="left" vertical="center" wrapText="1" indent="1"/>
    </xf>
    <xf numFmtId="41" fontId="9" fillId="5" borderId="22" xfId="1" applyNumberFormat="1" applyFont="1" applyFill="1" applyBorder="1" applyAlignment="1">
      <alignment horizontal="right" vertical="center" indent="1" readingOrder="1"/>
    </xf>
    <xf numFmtId="41" fontId="10" fillId="4" borderId="26" xfId="1" applyNumberFormat="1" applyFont="1" applyFill="1" applyBorder="1" applyAlignment="1">
      <alignment horizontal="right" vertical="center" indent="1" readingOrder="1"/>
    </xf>
    <xf numFmtId="41" fontId="10" fillId="5" borderId="61" xfId="1" applyNumberFormat="1" applyFont="1" applyFill="1" applyBorder="1" applyAlignment="1">
      <alignment horizontal="right" vertical="center" indent="1" readingOrder="1"/>
    </xf>
    <xf numFmtId="41" fontId="9" fillId="5" borderId="61" xfId="1" applyNumberFormat="1" applyFont="1" applyFill="1" applyBorder="1" applyAlignment="1">
      <alignment horizontal="right" vertical="center" indent="1" readingOrder="1"/>
    </xf>
    <xf numFmtId="41" fontId="10" fillId="4" borderId="9" xfId="1" applyNumberFormat="1" applyFont="1" applyFill="1" applyBorder="1" applyAlignment="1">
      <alignment horizontal="right" vertical="center" indent="1" readingOrder="1"/>
    </xf>
    <xf numFmtId="164" fontId="10" fillId="0" borderId="9" xfId="1" applyNumberFormat="1" applyFont="1" applyFill="1" applyBorder="1" applyAlignment="1">
      <alignment horizontal="right" vertical="center" indent="1" readingOrder="1"/>
    </xf>
    <xf numFmtId="164" fontId="10" fillId="0" borderId="14" xfId="1" applyNumberFormat="1" applyFont="1" applyFill="1" applyBorder="1" applyAlignment="1">
      <alignment horizontal="right" vertical="center" indent="1" readingOrder="1"/>
    </xf>
    <xf numFmtId="164" fontId="9" fillId="0" borderId="9" xfId="1" applyNumberFormat="1" applyFont="1" applyFill="1" applyBorder="1" applyAlignment="1">
      <alignment horizontal="right" vertical="center" indent="1" readingOrder="1"/>
    </xf>
    <xf numFmtId="164" fontId="10" fillId="5" borderId="9" xfId="1" applyNumberFormat="1" applyFont="1" applyFill="1" applyBorder="1" applyAlignment="1">
      <alignment horizontal="right" vertical="center" indent="1" readingOrder="1"/>
    </xf>
    <xf numFmtId="164" fontId="9" fillId="5" borderId="9" xfId="1" applyNumberFormat="1" applyFont="1" applyFill="1" applyBorder="1" applyAlignment="1">
      <alignment horizontal="right" vertical="center" indent="1" readingOrder="1"/>
    </xf>
    <xf numFmtId="41" fontId="37" fillId="0" borderId="22" xfId="1" applyNumberFormat="1" applyFont="1" applyFill="1" applyBorder="1" applyAlignment="1">
      <alignment horizontal="right" vertical="center" indent="1" readingOrder="1"/>
    </xf>
    <xf numFmtId="41" fontId="10" fillId="5" borderId="14" xfId="1" applyNumberFormat="1" applyFont="1" applyFill="1" applyBorder="1" applyAlignment="1">
      <alignment horizontal="right" vertical="center" indent="1" readingOrder="1"/>
    </xf>
    <xf numFmtId="41" fontId="10" fillId="5" borderId="28" xfId="1" applyNumberFormat="1" applyFont="1" applyFill="1" applyBorder="1" applyAlignment="1">
      <alignment horizontal="right" vertical="center" indent="1" readingOrder="1"/>
    </xf>
    <xf numFmtId="0" fontId="10" fillId="5" borderId="13" xfId="45" applyFont="1" applyFill="1" applyBorder="1">
      <alignment horizontal="left" vertical="center" wrapText="1" indent="1"/>
    </xf>
    <xf numFmtId="0" fontId="10" fillId="0" borderId="16" xfId="45" applyFont="1" applyFill="1" applyBorder="1">
      <alignment horizontal="left" vertical="center" wrapText="1" indent="1"/>
    </xf>
    <xf numFmtId="164" fontId="9" fillId="0" borderId="14" xfId="1" applyNumberFormat="1" applyFont="1" applyFill="1" applyBorder="1" applyAlignment="1">
      <alignment horizontal="right" vertical="center" indent="1" readingOrder="1"/>
    </xf>
    <xf numFmtId="164" fontId="10" fillId="0" borderId="23" xfId="1" applyNumberFormat="1" applyFont="1" applyFill="1" applyBorder="1" applyAlignment="1">
      <alignment horizontal="right" vertical="center" indent="1" readingOrder="1"/>
    </xf>
    <xf numFmtId="164" fontId="9" fillId="0" borderId="23" xfId="1" applyNumberFormat="1" applyFont="1" applyFill="1" applyBorder="1" applyAlignment="1">
      <alignment horizontal="right" vertical="center" indent="1" readingOrder="1"/>
    </xf>
    <xf numFmtId="0" fontId="10" fillId="0" borderId="29" xfId="17" applyFont="1" applyFill="1" applyBorder="1" applyAlignment="1">
      <alignment vertical="center"/>
    </xf>
    <xf numFmtId="0" fontId="9" fillId="0" borderId="29" xfId="17" applyFont="1" applyFill="1" applyBorder="1" applyAlignment="1">
      <alignment vertical="center"/>
    </xf>
    <xf numFmtId="0" fontId="10" fillId="5" borderId="29" xfId="17" applyFont="1" applyFill="1" applyBorder="1" applyAlignment="1">
      <alignment vertical="center"/>
    </xf>
    <xf numFmtId="0" fontId="9" fillId="5" borderId="29" xfId="17" applyFont="1" applyFill="1" applyBorder="1" applyAlignment="1">
      <alignment vertical="center"/>
    </xf>
    <xf numFmtId="164" fontId="10" fillId="5" borderId="14" xfId="1" applyNumberFormat="1" applyFont="1" applyFill="1" applyBorder="1" applyAlignment="1">
      <alignment vertical="center"/>
    </xf>
    <xf numFmtId="164" fontId="9" fillId="5" borderId="14" xfId="1" applyNumberFormat="1" applyFont="1" applyFill="1" applyBorder="1" applyAlignment="1">
      <alignment vertical="center"/>
    </xf>
    <xf numFmtId="164" fontId="10" fillId="0" borderId="9" xfId="1" applyNumberFormat="1" applyFont="1" applyFill="1" applyBorder="1" applyAlignment="1">
      <alignment vertical="center"/>
    </xf>
    <xf numFmtId="164" fontId="10" fillId="0" borderId="14" xfId="1" applyNumberFormat="1" applyFont="1" applyFill="1" applyBorder="1" applyAlignment="1">
      <alignment vertical="center"/>
    </xf>
    <xf numFmtId="164" fontId="9" fillId="0" borderId="9" xfId="1" applyNumberFormat="1" applyFont="1" applyFill="1" applyBorder="1" applyAlignment="1">
      <alignment vertical="center"/>
    </xf>
    <xf numFmtId="164" fontId="10" fillId="5" borderId="9" xfId="1" applyNumberFormat="1" applyFont="1" applyFill="1" applyBorder="1" applyAlignment="1">
      <alignment vertical="center"/>
    </xf>
    <xf numFmtId="164" fontId="9" fillId="5" borderId="9" xfId="1" applyNumberFormat="1" applyFont="1" applyFill="1" applyBorder="1" applyAlignment="1">
      <alignment vertical="center"/>
    </xf>
    <xf numFmtId="164" fontId="10" fillId="4" borderId="9" xfId="1" applyNumberFormat="1" applyFont="1" applyFill="1" applyBorder="1" applyAlignment="1">
      <alignment vertical="center"/>
    </xf>
    <xf numFmtId="164" fontId="9" fillId="4" borderId="9" xfId="1" applyNumberFormat="1" applyFont="1" applyFill="1" applyBorder="1" applyAlignment="1">
      <alignment vertical="center"/>
    </xf>
    <xf numFmtId="164" fontId="10" fillId="5" borderId="23" xfId="1" applyNumberFormat="1" applyFont="1" applyFill="1" applyBorder="1" applyAlignment="1">
      <alignment vertical="center"/>
    </xf>
    <xf numFmtId="164" fontId="10" fillId="5" borderId="29" xfId="1" applyNumberFormat="1" applyFont="1" applyFill="1" applyBorder="1" applyAlignment="1">
      <alignment vertical="center"/>
    </xf>
    <xf numFmtId="164" fontId="9" fillId="5" borderId="23" xfId="1" applyNumberFormat="1" applyFont="1" applyFill="1" applyBorder="1" applyAlignment="1">
      <alignment vertical="center"/>
    </xf>
    <xf numFmtId="0" fontId="9" fillId="5" borderId="22" xfId="16" applyFont="1" applyFill="1" applyBorder="1" applyAlignment="1">
      <alignment horizontal="center" vertical="center" wrapText="1"/>
    </xf>
    <xf numFmtId="3" fontId="10" fillId="0" borderId="19" xfId="44" applyNumberFormat="1" applyFont="1" applyFill="1" applyBorder="1" applyAlignment="1">
      <alignment horizontal="right" vertical="center" indent="1"/>
    </xf>
    <xf numFmtId="3" fontId="10" fillId="0" borderId="31" xfId="44" applyNumberFormat="1" applyFont="1" applyFill="1" applyBorder="1" applyAlignment="1">
      <alignment horizontal="right" vertical="center" indent="1"/>
    </xf>
    <xf numFmtId="3" fontId="10" fillId="0" borderId="18" xfId="44" applyNumberFormat="1" applyFont="1" applyFill="1" applyBorder="1" applyAlignment="1">
      <alignment horizontal="right" vertical="center" indent="1"/>
    </xf>
    <xf numFmtId="0" fontId="10" fillId="5" borderId="55" xfId="44" applyNumberFormat="1" applyFont="1" applyFill="1" applyBorder="1" applyAlignment="1">
      <alignment horizontal="right" vertical="center" indent="1"/>
    </xf>
    <xf numFmtId="0" fontId="10" fillId="5" borderId="0" xfId="44" applyNumberFormat="1" applyFont="1" applyFill="1" applyBorder="1" applyAlignment="1">
      <alignment horizontal="right" vertical="center" indent="1"/>
    </xf>
    <xf numFmtId="0" fontId="10" fillId="5" borderId="30" xfId="44" applyNumberFormat="1" applyFont="1" applyFill="1" applyBorder="1" applyAlignment="1">
      <alignment horizontal="right" vertical="center" indent="1"/>
    </xf>
    <xf numFmtId="1" fontId="39" fillId="0" borderId="55" xfId="14" applyFont="1" applyFill="1" applyBorder="1" applyAlignment="1">
      <alignment horizontal="left" vertical="center" wrapText="1" indent="1" readingOrder="1"/>
    </xf>
    <xf numFmtId="1" fontId="39" fillId="5" borderId="55" xfId="14" applyFont="1" applyFill="1" applyBorder="1" applyAlignment="1">
      <alignment horizontal="left" vertical="center" wrapText="1" indent="1" readingOrder="1"/>
    </xf>
    <xf numFmtId="0" fontId="10" fillId="5" borderId="13" xfId="45" applyFont="1" applyFill="1" applyBorder="1" applyAlignment="1">
      <alignment horizontal="left" vertical="center" wrapText="1" indent="1" readingOrder="1"/>
    </xf>
    <xf numFmtId="0" fontId="10" fillId="0" borderId="11" xfId="45" applyFont="1" applyFill="1" applyBorder="1" applyAlignment="1">
      <alignment horizontal="left" vertical="center" wrapText="1" indent="1" readingOrder="1"/>
    </xf>
    <xf numFmtId="0" fontId="10" fillId="5" borderId="11" xfId="45" applyFont="1" applyFill="1" applyBorder="1" applyAlignment="1">
      <alignment horizontal="left" vertical="center" wrapText="1" indent="1" readingOrder="1"/>
    </xf>
    <xf numFmtId="0" fontId="10" fillId="4" borderId="11" xfId="45" applyFont="1" applyFill="1" applyBorder="1" applyAlignment="1">
      <alignment horizontal="left" vertical="center" wrapText="1" indent="1" readingOrder="1"/>
    </xf>
    <xf numFmtId="0" fontId="10" fillId="5" borderId="19" xfId="45" applyFont="1" applyFill="1" applyBorder="1" applyAlignment="1">
      <alignment horizontal="left" vertical="center" wrapText="1" indent="1" readingOrder="1"/>
    </xf>
    <xf numFmtId="0" fontId="14" fillId="0" borderId="0" xfId="6" applyFont="1" applyFill="1" applyAlignment="1">
      <alignment horizontal="center" vertical="center"/>
    </xf>
    <xf numFmtId="0" fontId="14" fillId="0" borderId="61" xfId="39" applyFont="1" applyFill="1" applyBorder="1" applyAlignment="1">
      <alignment horizontal="center" vertical="center" wrapText="1" readingOrder="2"/>
    </xf>
    <xf numFmtId="41" fontId="10" fillId="0" borderId="61" xfId="1" applyNumberFormat="1" applyFont="1" applyFill="1" applyBorder="1" applyAlignment="1">
      <alignment horizontal="right" vertical="center" indent="1" readingOrder="1"/>
    </xf>
    <xf numFmtId="41" fontId="9" fillId="0" borderId="61" xfId="1" applyNumberFormat="1" applyFont="1" applyFill="1" applyBorder="1" applyAlignment="1">
      <alignment horizontal="right" vertical="center" indent="1" readingOrder="1"/>
    </xf>
    <xf numFmtId="41" fontId="10" fillId="0" borderId="17" xfId="1" applyNumberFormat="1" applyFont="1" applyFill="1" applyBorder="1" applyAlignment="1">
      <alignment horizontal="right" vertical="center" indent="1" readingOrder="1"/>
    </xf>
    <xf numFmtId="41" fontId="9" fillId="0" borderId="17" xfId="1" applyNumberFormat="1" applyFont="1" applyFill="1" applyBorder="1" applyAlignment="1">
      <alignment horizontal="right" vertical="center" indent="1" readingOrder="1"/>
    </xf>
    <xf numFmtId="0" fontId="9" fillId="0" borderId="61" xfId="39" applyFont="1" applyFill="1" applyBorder="1" applyAlignment="1">
      <alignment horizontal="center" vertical="center" wrapText="1" readingOrder="1"/>
    </xf>
    <xf numFmtId="41" fontId="10" fillId="0" borderId="19" xfId="1" applyNumberFormat="1" applyFont="1" applyFill="1" applyBorder="1" applyAlignment="1">
      <alignment horizontal="center" vertical="center"/>
    </xf>
    <xf numFmtId="41" fontId="10" fillId="5" borderId="14" xfId="1" quotePrefix="1" applyNumberFormat="1" applyFont="1" applyFill="1" applyBorder="1" applyAlignment="1">
      <alignment horizontal="right" vertical="center" readingOrder="1"/>
    </xf>
    <xf numFmtId="41" fontId="10" fillId="5" borderId="14" xfId="1" applyNumberFormat="1" applyFont="1" applyFill="1" applyBorder="1" applyAlignment="1">
      <alignment horizontal="right" vertical="center" readingOrder="1"/>
    </xf>
    <xf numFmtId="0" fontId="20" fillId="0" borderId="15" xfId="39" applyFont="1" applyFill="1" applyBorder="1" applyAlignment="1">
      <alignment horizontal="center" vertical="center" wrapText="1" readingOrder="2"/>
    </xf>
    <xf numFmtId="41" fontId="10" fillId="0" borderId="17" xfId="1" quotePrefix="1" applyNumberFormat="1" applyFont="1" applyFill="1" applyBorder="1" applyAlignment="1">
      <alignment horizontal="right" vertical="center" indent="1" readingOrder="1"/>
    </xf>
    <xf numFmtId="41" fontId="9" fillId="0" borderId="17" xfId="1" quotePrefix="1" applyNumberFormat="1" applyFont="1" applyFill="1" applyBorder="1" applyAlignment="1">
      <alignment horizontal="right" vertical="center" indent="1" readingOrder="1"/>
    </xf>
    <xf numFmtId="0" fontId="9" fillId="0" borderId="16" xfId="45" applyFont="1" applyFill="1" applyBorder="1" applyAlignment="1">
      <alignment horizontal="center" vertical="center" wrapText="1"/>
    </xf>
    <xf numFmtId="41" fontId="10" fillId="0" borderId="13" xfId="1" applyNumberFormat="1" applyFont="1" applyFill="1" applyBorder="1" applyAlignment="1">
      <alignment horizontal="right" vertical="center" indent="1" readingOrder="1"/>
    </xf>
    <xf numFmtId="41" fontId="10" fillId="0" borderId="11" xfId="1" applyNumberFormat="1" applyFont="1" applyFill="1" applyBorder="1" applyAlignment="1">
      <alignment horizontal="right" vertical="center" indent="1" readingOrder="1"/>
    </xf>
    <xf numFmtId="41" fontId="10" fillId="5" borderId="19" xfId="1" applyNumberFormat="1" applyFont="1" applyFill="1" applyBorder="1" applyAlignment="1">
      <alignment horizontal="right" vertical="center" indent="1" readingOrder="1"/>
    </xf>
    <xf numFmtId="0" fontId="14" fillId="0" borderId="15" xfId="39" applyFont="1" applyFill="1" applyBorder="1" applyAlignment="1">
      <alignment horizontal="left" vertical="center" wrapText="1" indent="1" readingOrder="2"/>
    </xf>
    <xf numFmtId="41" fontId="10" fillId="0" borderId="13" xfId="94" applyNumberFormat="1" applyFont="1" applyFill="1" applyBorder="1" applyAlignment="1">
      <alignment horizontal="right" vertical="center" indent="1" readingOrder="1"/>
    </xf>
    <xf numFmtId="41" fontId="10" fillId="5" borderId="11" xfId="94" applyNumberFormat="1" applyFont="1" applyFill="1" applyBorder="1" applyAlignment="1">
      <alignment horizontal="right" vertical="center" indent="1" readingOrder="1"/>
    </xf>
    <xf numFmtId="41" fontId="10" fillId="0" borderId="11" xfId="94" applyNumberFormat="1" applyFont="1" applyFill="1" applyBorder="1" applyAlignment="1">
      <alignment horizontal="right" vertical="center" indent="1" readingOrder="1"/>
    </xf>
    <xf numFmtId="41" fontId="10" fillId="5" borderId="19" xfId="94" applyNumberFormat="1" applyFont="1" applyFill="1" applyBorder="1" applyAlignment="1">
      <alignment horizontal="right" vertical="center" indent="1" readingOrder="1"/>
    </xf>
    <xf numFmtId="0" fontId="9" fillId="0" borderId="23" xfId="44" applyNumberFormat="1" applyFont="1" applyFill="1" applyBorder="1" applyAlignment="1">
      <alignment horizontal="right" vertical="center" indent="1" readingOrder="1"/>
    </xf>
    <xf numFmtId="3" fontId="10" fillId="0" borderId="0" xfId="44" applyNumberFormat="1" applyFont="1" applyFill="1" applyBorder="1" applyAlignment="1">
      <alignment horizontal="right" vertical="center" indent="1" readingOrder="1"/>
    </xf>
    <xf numFmtId="3" fontId="10" fillId="5" borderId="29" xfId="44" applyNumberFormat="1" applyFont="1" applyFill="1" applyBorder="1" applyAlignment="1">
      <alignment horizontal="right" vertical="center" indent="1" readingOrder="1"/>
    </xf>
    <xf numFmtId="0" fontId="10" fillId="5" borderId="55" xfId="45" applyFont="1" applyFill="1" applyBorder="1">
      <alignment horizontal="left" vertical="center" wrapText="1" indent="1"/>
    </xf>
    <xf numFmtId="0" fontId="10" fillId="0" borderId="0" xfId="45" applyFont="1" applyFill="1" applyBorder="1">
      <alignment horizontal="left" vertical="center" wrapText="1" indent="1"/>
    </xf>
    <xf numFmtId="3" fontId="9" fillId="5" borderId="29" xfId="44" applyNumberFormat="1" applyFont="1" applyFill="1" applyBorder="1" applyAlignment="1">
      <alignment horizontal="right" vertical="center" indent="1" readingOrder="1"/>
    </xf>
    <xf numFmtId="0" fontId="0" fillId="0" borderId="0" xfId="0" applyFill="1" applyBorder="1"/>
    <xf numFmtId="0" fontId="10" fillId="0" borderId="29" xfId="44" applyNumberFormat="1" applyFont="1" applyFill="1" applyBorder="1" applyAlignment="1">
      <alignment horizontal="right" vertical="center" indent="1" readingOrder="1"/>
    </xf>
    <xf numFmtId="0" fontId="14" fillId="5" borderId="54" xfId="39" applyFont="1" applyFill="1" applyBorder="1">
      <alignment horizontal="right" vertical="center" wrapText="1" indent="1" readingOrder="2"/>
    </xf>
    <xf numFmtId="0" fontId="14" fillId="0" borderId="0" xfId="39" applyFont="1" applyFill="1" applyBorder="1">
      <alignment horizontal="right" vertical="center" wrapText="1" indent="1" readingOrder="2"/>
    </xf>
    <xf numFmtId="0" fontId="10" fillId="0" borderId="0" xfId="95" applyFont="1" applyFill="1" applyBorder="1" applyAlignment="1">
      <alignment horizontal="left" vertical="center" indent="1"/>
    </xf>
    <xf numFmtId="41" fontId="10" fillId="5" borderId="29" xfId="1" applyNumberFormat="1" applyFont="1" applyFill="1" applyBorder="1" applyAlignment="1">
      <alignment horizontal="right" vertical="center" indent="1" readingOrder="1"/>
    </xf>
    <xf numFmtId="0" fontId="19" fillId="0" borderId="0" xfId="0" applyFont="1" applyFill="1" applyBorder="1"/>
    <xf numFmtId="41" fontId="10" fillId="0" borderId="29" xfId="1" applyNumberFormat="1" applyFont="1" applyFill="1" applyBorder="1" applyAlignment="1">
      <alignment horizontal="right" vertical="center" indent="1" readingOrder="1"/>
    </xf>
    <xf numFmtId="0" fontId="20" fillId="5" borderId="54" xfId="39" applyFont="1" applyFill="1" applyBorder="1" applyAlignment="1">
      <alignment horizontal="right" vertical="center" wrapText="1" indent="1" readingOrder="2"/>
    </xf>
    <xf numFmtId="0" fontId="19" fillId="5" borderId="0" xfId="0" applyFont="1" applyFill="1" applyBorder="1"/>
    <xf numFmtId="0" fontId="20" fillId="0" borderId="54" xfId="39" applyFont="1" applyFill="1" applyBorder="1" applyAlignment="1">
      <alignment horizontal="right" vertical="center" wrapText="1" indent="1" readingOrder="2"/>
    </xf>
    <xf numFmtId="3" fontId="9" fillId="0" borderId="0" xfId="44" applyNumberFormat="1" applyFont="1" applyFill="1" applyBorder="1" applyAlignment="1">
      <alignment horizontal="right" vertical="center" indent="1" readingOrder="1"/>
    </xf>
    <xf numFmtId="0" fontId="9" fillId="5" borderId="10" xfId="44" applyNumberFormat="1" applyFont="1" applyFill="1" applyBorder="1" applyAlignment="1">
      <alignment horizontal="right" vertical="center" indent="1"/>
    </xf>
    <xf numFmtId="0" fontId="10" fillId="0" borderId="0" xfId="97" applyFont="1" applyFill="1" applyBorder="1"/>
    <xf numFmtId="0" fontId="66" fillId="0" borderId="0" xfId="97" applyFont="1" applyFill="1" applyBorder="1"/>
    <xf numFmtId="0" fontId="10" fillId="0" borderId="0" xfId="97" applyFont="1" applyFill="1" applyBorder="1" applyAlignment="1">
      <alignment vertical="center"/>
    </xf>
    <xf numFmtId="0" fontId="9" fillId="0" borderId="50" xfId="46" applyFont="1" applyFill="1" applyBorder="1" applyAlignment="1">
      <alignment horizontal="center" vertical="center"/>
    </xf>
    <xf numFmtId="41" fontId="10" fillId="5" borderId="23" xfId="58" applyNumberFormat="1" applyFont="1" applyFill="1" applyBorder="1" applyAlignment="1">
      <alignment horizontal="right" vertical="center"/>
    </xf>
    <xf numFmtId="41" fontId="10" fillId="0" borderId="9" xfId="58" applyNumberFormat="1" applyFont="1" applyFill="1" applyBorder="1" applyAlignment="1">
      <alignment horizontal="right" vertical="center"/>
    </xf>
    <xf numFmtId="41" fontId="10" fillId="5" borderId="9" xfId="58" applyNumberFormat="1" applyFont="1" applyFill="1" applyBorder="1" applyAlignment="1">
      <alignment horizontal="right" vertical="center"/>
    </xf>
    <xf numFmtId="41" fontId="10" fillId="0" borderId="14" xfId="58" applyNumberFormat="1" applyFont="1" applyFill="1" applyBorder="1" applyAlignment="1">
      <alignment horizontal="right" vertical="center"/>
    </xf>
    <xf numFmtId="41" fontId="10" fillId="5" borderId="19" xfId="58" applyNumberFormat="1" applyFont="1" applyFill="1" applyBorder="1" applyAlignment="1">
      <alignment horizontal="right" vertical="center"/>
    </xf>
    <xf numFmtId="41" fontId="10" fillId="0" borderId="11" xfId="58" applyNumberFormat="1" applyFont="1" applyFill="1" applyBorder="1" applyAlignment="1">
      <alignment horizontal="right" vertical="center"/>
    </xf>
    <xf numFmtId="41" fontId="10" fillId="5" borderId="11" xfId="58" applyNumberFormat="1" applyFont="1" applyFill="1" applyBorder="1" applyAlignment="1">
      <alignment horizontal="right" vertical="center"/>
    </xf>
    <xf numFmtId="41" fontId="10" fillId="0" borderId="13" xfId="58" applyNumberFormat="1" applyFont="1" applyFill="1" applyBorder="1" applyAlignment="1">
      <alignment horizontal="right" vertical="center"/>
    </xf>
    <xf numFmtId="164" fontId="10" fillId="0" borderId="14" xfId="58" applyNumberFormat="1" applyFont="1" applyFill="1" applyBorder="1" applyAlignment="1">
      <alignment horizontal="right" vertical="center"/>
    </xf>
    <xf numFmtId="164" fontId="10" fillId="5" borderId="9" xfId="58" applyNumberFormat="1" applyFont="1" applyFill="1" applyBorder="1" applyAlignment="1">
      <alignment horizontal="right" vertical="center"/>
    </xf>
    <xf numFmtId="164" fontId="10" fillId="0" borderId="9" xfId="58" applyNumberFormat="1" applyFont="1" applyFill="1" applyBorder="1" applyAlignment="1">
      <alignment horizontal="right" vertical="center"/>
    </xf>
    <xf numFmtId="164" fontId="10" fillId="5" borderId="23" xfId="58" applyNumberFormat="1" applyFont="1" applyFill="1" applyBorder="1" applyAlignment="1">
      <alignment horizontal="right" vertical="center"/>
    </xf>
    <xf numFmtId="41" fontId="9" fillId="5" borderId="13" xfId="58" applyNumberFormat="1" applyFont="1" applyFill="1" applyBorder="1" applyAlignment="1">
      <alignment horizontal="right" vertical="center"/>
    </xf>
    <xf numFmtId="41" fontId="9" fillId="0" borderId="28" xfId="58" applyNumberFormat="1" applyFont="1" applyFill="1" applyBorder="1" applyAlignment="1">
      <alignment horizontal="right" vertical="center"/>
    </xf>
    <xf numFmtId="41" fontId="9" fillId="5" borderId="17" xfId="58" applyNumberFormat="1" applyFont="1" applyFill="1" applyBorder="1" applyAlignment="1">
      <alignment horizontal="right" vertical="center"/>
    </xf>
    <xf numFmtId="0" fontId="9" fillId="5" borderId="27" xfId="16" applyFont="1" applyFill="1" applyBorder="1" applyAlignment="1">
      <alignment horizontal="center" vertical="center" wrapText="1"/>
    </xf>
    <xf numFmtId="0" fontId="14" fillId="0" borderId="0" xfId="6" applyFont="1" applyFill="1" applyAlignment="1">
      <alignment horizontal="center" vertical="center"/>
    </xf>
    <xf numFmtId="1" fontId="25" fillId="5" borderId="51" xfId="14" applyFont="1" applyFill="1" applyBorder="1" applyAlignment="1">
      <alignment horizontal="left" vertical="center" wrapText="1"/>
    </xf>
    <xf numFmtId="0" fontId="9" fillId="5" borderId="11" xfId="45" applyFont="1" applyFill="1" applyBorder="1" applyAlignment="1">
      <alignment horizontal="center" vertical="center" wrapText="1"/>
    </xf>
    <xf numFmtId="0" fontId="14" fillId="5" borderId="37" xfId="10" applyFont="1" applyFill="1" applyBorder="1">
      <alignment horizontal="right" vertical="center" wrapText="1"/>
    </xf>
    <xf numFmtId="0" fontId="14" fillId="5" borderId="60" xfId="10" applyFont="1" applyFill="1" applyBorder="1">
      <alignment horizontal="right" vertical="center" wrapText="1"/>
    </xf>
    <xf numFmtId="1" fontId="25" fillId="5" borderId="38" xfId="14" applyFont="1" applyFill="1" applyBorder="1">
      <alignment horizontal="left" vertical="center" wrapText="1"/>
    </xf>
    <xf numFmtId="0" fontId="14" fillId="0" borderId="0" xfId="6" applyFont="1" applyFill="1" applyAlignment="1">
      <alignment horizontal="center" vertical="center"/>
    </xf>
    <xf numFmtId="0" fontId="9" fillId="5" borderId="11" xfId="45" applyFont="1" applyFill="1" applyBorder="1" applyAlignment="1">
      <alignment horizontal="center" vertical="center" wrapText="1"/>
    </xf>
    <xf numFmtId="0" fontId="14" fillId="0" borderId="0" xfId="6" applyFont="1" applyFill="1" applyBorder="1" applyAlignment="1">
      <alignment horizontal="right" vertical="center"/>
    </xf>
    <xf numFmtId="0" fontId="9" fillId="5" borderId="22" xfId="36" applyFont="1" applyFill="1" applyBorder="1" applyAlignment="1">
      <alignment horizontal="center" vertical="center" wrapText="1"/>
    </xf>
    <xf numFmtId="164" fontId="9" fillId="0" borderId="20" xfId="77" applyNumberFormat="1" applyFont="1" applyFill="1" applyBorder="1" applyAlignment="1">
      <alignment horizontal="right" vertical="center" indent="1"/>
    </xf>
    <xf numFmtId="164" fontId="9" fillId="5" borderId="11" xfId="77" applyNumberFormat="1" applyFont="1" applyFill="1" applyBorder="1" applyAlignment="1">
      <alignment horizontal="right" vertical="center" indent="1"/>
    </xf>
    <xf numFmtId="164" fontId="10" fillId="5" borderId="18" xfId="77" applyNumberFormat="1" applyFont="1" applyFill="1" applyBorder="1" applyAlignment="1">
      <alignment horizontal="right" vertical="center" indent="1"/>
    </xf>
    <xf numFmtId="164" fontId="10" fillId="5" borderId="19" xfId="77" applyNumberFormat="1" applyFont="1" applyFill="1" applyBorder="1" applyAlignment="1">
      <alignment horizontal="right" vertical="center" indent="1"/>
    </xf>
    <xf numFmtId="164" fontId="9" fillId="5" borderId="19" xfId="77" applyNumberFormat="1" applyFont="1" applyFill="1" applyBorder="1" applyAlignment="1">
      <alignment horizontal="right" vertical="center" indent="1"/>
    </xf>
    <xf numFmtId="0" fontId="14" fillId="0" borderId="24" xfId="46" applyFont="1" applyFill="1" applyBorder="1" applyAlignment="1">
      <alignment horizontal="center" vertical="center"/>
    </xf>
    <xf numFmtId="164" fontId="9" fillId="0" borderId="24" xfId="77" applyNumberFormat="1" applyFont="1" applyFill="1" applyBorder="1" applyAlignment="1">
      <alignment horizontal="right" vertical="center" indent="1"/>
    </xf>
    <xf numFmtId="0" fontId="9" fillId="0" borderId="25" xfId="46" applyFont="1" applyFill="1" applyBorder="1" applyAlignment="1">
      <alignment horizontal="center" vertical="center"/>
    </xf>
    <xf numFmtId="0" fontId="14" fillId="4" borderId="0" xfId="6" applyFont="1" applyFill="1" applyAlignment="1">
      <alignment horizontal="right" vertical="center"/>
    </xf>
    <xf numFmtId="0" fontId="14" fillId="4" borderId="0" xfId="6" applyFont="1" applyFill="1" applyAlignment="1">
      <alignment horizontal="center" vertical="center"/>
    </xf>
    <xf numFmtId="0" fontId="10" fillId="4" borderId="0" xfId="97" applyFill="1" applyBorder="1"/>
    <xf numFmtId="0" fontId="9" fillId="4" borderId="0" xfId="6" applyFont="1" applyFill="1" applyAlignment="1">
      <alignment horizontal="left" vertical="center"/>
    </xf>
    <xf numFmtId="0" fontId="14" fillId="5" borderId="27" xfId="16" applyFont="1" applyFill="1" applyBorder="1" applyAlignment="1">
      <alignment horizontal="center" wrapText="1"/>
    </xf>
    <xf numFmtId="0" fontId="9" fillId="5" borderId="28" xfId="16" applyFont="1" applyFill="1" applyBorder="1" applyAlignment="1">
      <alignment horizontal="center" vertical="top" wrapText="1"/>
    </xf>
    <xf numFmtId="0" fontId="25" fillId="5" borderId="28" xfId="16" applyFont="1" applyFill="1" applyBorder="1" applyAlignment="1">
      <alignment horizontal="center" vertical="top" wrapText="1"/>
    </xf>
    <xf numFmtId="0" fontId="14" fillId="5" borderId="27" xfId="0" applyFont="1" applyFill="1" applyBorder="1" applyAlignment="1">
      <alignment horizontal="center" wrapText="1" readingOrder="2"/>
    </xf>
    <xf numFmtId="0" fontId="9" fillId="5" borderId="28" xfId="0" applyFont="1" applyFill="1" applyBorder="1" applyAlignment="1">
      <alignment horizontal="center" vertical="top" wrapText="1" readingOrder="2"/>
    </xf>
    <xf numFmtId="43" fontId="10" fillId="0" borderId="13" xfId="58" applyNumberFormat="1" applyFont="1" applyFill="1" applyBorder="1" applyAlignment="1">
      <alignment horizontal="left" vertical="center"/>
    </xf>
    <xf numFmtId="43" fontId="10" fillId="5" borderId="11" xfId="58" applyNumberFormat="1" applyFont="1" applyFill="1" applyBorder="1" applyAlignment="1">
      <alignment horizontal="left" vertical="center"/>
    </xf>
    <xf numFmtId="43" fontId="10" fillId="0" borderId="11" xfId="58" applyNumberFormat="1" applyFont="1" applyFill="1" applyBorder="1" applyAlignment="1">
      <alignment horizontal="left" vertical="center"/>
    </xf>
    <xf numFmtId="43" fontId="10" fillId="5" borderId="19" xfId="58" applyNumberFormat="1" applyFont="1" applyFill="1" applyBorder="1" applyAlignment="1">
      <alignment horizontal="left" vertical="center"/>
    </xf>
    <xf numFmtId="43" fontId="10" fillId="0" borderId="11" xfId="58" applyNumberFormat="1" applyFont="1" applyFill="1" applyBorder="1" applyAlignment="1">
      <alignment horizontal="right" vertical="center"/>
    </xf>
    <xf numFmtId="41" fontId="9" fillId="0" borderId="50" xfId="58" applyNumberFormat="1" applyFont="1" applyFill="1" applyBorder="1" applyAlignment="1">
      <alignment horizontal="right" vertical="center"/>
    </xf>
    <xf numFmtId="0" fontId="14" fillId="5" borderId="27" xfId="16" applyFont="1" applyFill="1" applyBorder="1" applyAlignment="1">
      <alignment wrapText="1"/>
    </xf>
    <xf numFmtId="0" fontId="20" fillId="5" borderId="27" xfId="16" applyFont="1" applyFill="1" applyBorder="1" applyAlignment="1">
      <alignment wrapText="1"/>
    </xf>
    <xf numFmtId="0" fontId="14" fillId="5" borderId="27" xfId="36" applyFont="1" applyFill="1" applyBorder="1" applyAlignment="1">
      <alignment wrapText="1"/>
    </xf>
    <xf numFmtId="0" fontId="25" fillId="5" borderId="28" xfId="36" applyFont="1" applyFill="1" applyBorder="1" applyAlignment="1">
      <alignment horizontal="center" vertical="top" wrapText="1"/>
    </xf>
    <xf numFmtId="0" fontId="9" fillId="5" borderId="28" xfId="36" applyFont="1" applyFill="1" applyBorder="1" applyAlignment="1">
      <alignment horizontal="center" vertical="top" wrapText="1"/>
    </xf>
    <xf numFmtId="0" fontId="20" fillId="5" borderId="27" xfId="16" applyFont="1" applyFill="1" applyBorder="1" applyAlignment="1">
      <alignment horizontal="center" wrapText="1"/>
    </xf>
    <xf numFmtId="0" fontId="14" fillId="5" borderId="27" xfId="36" applyFont="1" applyFill="1" applyBorder="1" applyAlignment="1">
      <alignment horizontal="center" wrapText="1"/>
    </xf>
    <xf numFmtId="0" fontId="14" fillId="5" borderId="24" xfId="10" applyFont="1" applyFill="1" applyBorder="1" applyAlignment="1">
      <alignment horizontal="center" vertical="center" wrapText="1"/>
    </xf>
    <xf numFmtId="0" fontId="9" fillId="5" borderId="22" xfId="16" applyFont="1" applyFill="1" applyBorder="1" applyAlignment="1">
      <alignment horizontal="center" vertical="center" wrapText="1" readingOrder="1"/>
    </xf>
    <xf numFmtId="1" fontId="9" fillId="5" borderId="25" xfId="14" applyFont="1" applyFill="1" applyBorder="1" applyAlignment="1">
      <alignment horizontal="center" vertical="center" wrapText="1"/>
    </xf>
    <xf numFmtId="0" fontId="70" fillId="0" borderId="26" xfId="0" applyFont="1" applyBorder="1" applyAlignment="1">
      <alignment horizontal="right" vertical="center" indent="1" readingOrder="1"/>
    </xf>
    <xf numFmtId="0" fontId="70" fillId="0" borderId="9" xfId="0" applyFont="1" applyBorder="1" applyAlignment="1">
      <alignment horizontal="right" vertical="center" indent="1" readingOrder="1"/>
    </xf>
    <xf numFmtId="0" fontId="70" fillId="5" borderId="9" xfId="0" applyFont="1" applyFill="1" applyBorder="1" applyAlignment="1">
      <alignment horizontal="right" vertical="center" indent="1" readingOrder="1"/>
    </xf>
    <xf numFmtId="0" fontId="70" fillId="5" borderId="14" xfId="0" applyFont="1" applyFill="1" applyBorder="1" applyAlignment="1">
      <alignment horizontal="right" vertical="center" indent="1" readingOrder="1"/>
    </xf>
    <xf numFmtId="0" fontId="29" fillId="0" borderId="0" xfId="2" applyFont="1" applyAlignment="1"/>
    <xf numFmtId="0" fontId="30" fillId="0" borderId="0" xfId="6" applyFont="1" applyAlignment="1"/>
    <xf numFmtId="0" fontId="10" fillId="0" borderId="0" xfId="0" applyFont="1" applyBorder="1"/>
    <xf numFmtId="1" fontId="9" fillId="0" borderId="0" xfId="0" applyNumberFormat="1" applyFont="1" applyBorder="1" applyAlignment="1">
      <alignment horizontal="center" vertical="center"/>
    </xf>
    <xf numFmtId="0" fontId="10" fillId="0" borderId="0" xfId="0" applyFont="1" applyBorder="1" applyAlignment="1">
      <alignment vertical="center"/>
    </xf>
    <xf numFmtId="0" fontId="14" fillId="5" borderId="22" xfId="16" applyFont="1" applyFill="1" applyBorder="1" applyAlignment="1">
      <alignment horizontal="center" vertical="center" wrapText="1" readingOrder="1"/>
    </xf>
    <xf numFmtId="0" fontId="70" fillId="0" borderId="23" xfId="0" applyFont="1" applyBorder="1" applyAlignment="1">
      <alignment horizontal="right" vertical="center" indent="1" readingOrder="1"/>
    </xf>
    <xf numFmtId="0" fontId="69" fillId="5" borderId="22" xfId="0" applyFont="1" applyFill="1" applyBorder="1" applyAlignment="1">
      <alignment horizontal="right" vertical="center" indent="1" readingOrder="1"/>
    </xf>
    <xf numFmtId="0" fontId="70" fillId="5" borderId="23" xfId="0" applyFont="1" applyFill="1" applyBorder="1" applyAlignment="1">
      <alignment horizontal="right" vertical="center" indent="1" readingOrder="1"/>
    </xf>
    <xf numFmtId="0" fontId="69" fillId="0" borderId="22" xfId="0" applyFont="1" applyBorder="1" applyAlignment="1">
      <alignment horizontal="right" vertical="center" indent="1" readingOrder="1"/>
    </xf>
    <xf numFmtId="0" fontId="9" fillId="0" borderId="22" xfId="0" applyFont="1" applyFill="1" applyBorder="1" applyAlignment="1">
      <alignment horizontal="right" indent="1" readingOrder="1"/>
    </xf>
    <xf numFmtId="0" fontId="10" fillId="0" borderId="26" xfId="0" applyFont="1" applyBorder="1" applyAlignment="1">
      <alignment horizontal="right" vertical="center" wrapText="1" readingOrder="2"/>
    </xf>
    <xf numFmtId="0" fontId="10" fillId="5" borderId="9" xfId="0" applyFont="1" applyFill="1" applyBorder="1" applyAlignment="1">
      <alignment horizontal="right" vertical="center" wrapText="1" readingOrder="2"/>
    </xf>
    <xf numFmtId="0" fontId="10" fillId="0" borderId="9" xfId="0" applyFont="1" applyBorder="1" applyAlignment="1">
      <alignment horizontal="right" vertical="center" wrapText="1" readingOrder="2"/>
    </xf>
    <xf numFmtId="0" fontId="10" fillId="0" borderId="23" xfId="0" applyFont="1" applyBorder="1" applyAlignment="1">
      <alignment horizontal="right" vertical="center" wrapText="1" readingOrder="2"/>
    </xf>
    <xf numFmtId="0" fontId="9" fillId="5" borderId="22" xfId="0" applyFont="1" applyFill="1" applyBorder="1" applyAlignment="1">
      <alignment horizontal="right" vertical="center" wrapText="1" readingOrder="2"/>
    </xf>
    <xf numFmtId="0" fontId="10" fillId="5" borderId="23" xfId="0" applyFont="1" applyFill="1" applyBorder="1" applyAlignment="1">
      <alignment horizontal="right" vertical="center" wrapText="1" readingOrder="2"/>
    </xf>
    <xf numFmtId="0" fontId="9" fillId="0" borderId="22" xfId="0" applyFont="1" applyBorder="1" applyAlignment="1">
      <alignment horizontal="right" vertical="center" wrapText="1" readingOrder="2"/>
    </xf>
    <xf numFmtId="0" fontId="10" fillId="5" borderId="14" xfId="0" applyFont="1" applyFill="1" applyBorder="1" applyAlignment="1">
      <alignment horizontal="right" vertical="center" wrapText="1" readingOrder="2"/>
    </xf>
    <xf numFmtId="0" fontId="71" fillId="0" borderId="26" xfId="0" applyFont="1" applyBorder="1" applyAlignment="1">
      <alignment vertical="center" wrapText="1"/>
    </xf>
    <xf numFmtId="0" fontId="71" fillId="5" borderId="9" xfId="0" applyFont="1" applyFill="1" applyBorder="1" applyAlignment="1">
      <alignment vertical="center" wrapText="1"/>
    </xf>
    <xf numFmtId="0" fontId="71" fillId="0" borderId="9" xfId="0" applyFont="1" applyBorder="1" applyAlignment="1">
      <alignment vertical="center" wrapText="1"/>
    </xf>
    <xf numFmtId="0" fontId="71" fillId="0" borderId="23" xfId="0" applyFont="1" applyBorder="1" applyAlignment="1">
      <alignment vertical="center" wrapText="1"/>
    </xf>
    <xf numFmtId="0" fontId="72" fillId="5" borderId="22" xfId="0" applyFont="1" applyFill="1" applyBorder="1" applyAlignment="1">
      <alignment vertical="center" wrapText="1"/>
    </xf>
    <xf numFmtId="0" fontId="39" fillId="0" borderId="26" xfId="0" applyFont="1" applyFill="1" applyBorder="1" applyAlignment="1">
      <alignment wrapText="1"/>
    </xf>
    <xf numFmtId="0" fontId="39" fillId="5" borderId="9" xfId="0" applyFont="1" applyFill="1" applyBorder="1" applyAlignment="1">
      <alignment wrapText="1"/>
    </xf>
    <xf numFmtId="0" fontId="39" fillId="0" borderId="9" xfId="0" applyFont="1" applyFill="1" applyBorder="1" applyAlignment="1">
      <alignment wrapText="1"/>
    </xf>
    <xf numFmtId="0" fontId="39" fillId="5" borderId="23" xfId="0" applyFont="1" applyFill="1" applyBorder="1" applyAlignment="1">
      <alignment wrapText="1"/>
    </xf>
    <xf numFmtId="0" fontId="72" fillId="0" borderId="22" xfId="0" applyFont="1" applyBorder="1" applyAlignment="1">
      <alignment vertical="center" wrapText="1"/>
    </xf>
    <xf numFmtId="0" fontId="71" fillId="5" borderId="14" xfId="0" applyFont="1" applyFill="1" applyBorder="1" applyAlignment="1">
      <alignment vertical="center" wrapText="1"/>
    </xf>
    <xf numFmtId="0" fontId="71" fillId="5" borderId="23" xfId="0" applyFont="1" applyFill="1" applyBorder="1" applyAlignment="1">
      <alignment vertical="center" wrapText="1"/>
    </xf>
    <xf numFmtId="41" fontId="9" fillId="5" borderId="22" xfId="1" applyNumberFormat="1" applyFont="1" applyFill="1" applyBorder="1" applyAlignment="1">
      <alignment horizontal="right" vertical="center" readingOrder="1"/>
    </xf>
    <xf numFmtId="0" fontId="9" fillId="5" borderId="25" xfId="36" applyFont="1" applyFill="1" applyBorder="1" applyAlignment="1">
      <alignment horizontal="center" vertical="center" wrapText="1"/>
    </xf>
    <xf numFmtId="0" fontId="10" fillId="0" borderId="65" xfId="95" applyFont="1" applyBorder="1" applyAlignment="1">
      <alignment horizontal="left" vertical="center" indent="1"/>
    </xf>
    <xf numFmtId="0" fontId="10" fillId="6" borderId="65" xfId="95" applyFont="1" applyFill="1" applyBorder="1" applyAlignment="1">
      <alignment horizontal="left" vertical="center" indent="1"/>
    </xf>
    <xf numFmtId="0" fontId="10" fillId="6" borderId="66" xfId="95" applyFont="1" applyFill="1" applyBorder="1" applyAlignment="1">
      <alignment horizontal="left" vertical="center" indent="1"/>
    </xf>
    <xf numFmtId="0" fontId="9" fillId="6" borderId="25" xfId="0" applyFont="1" applyFill="1" applyBorder="1" applyAlignment="1">
      <alignment horizontal="left" vertical="center" wrapText="1" indent="1"/>
    </xf>
    <xf numFmtId="0" fontId="10" fillId="0" borderId="13" xfId="0" applyFont="1" applyBorder="1" applyAlignment="1">
      <alignment horizontal="left" vertical="center" wrapText="1" indent="1"/>
    </xf>
    <xf numFmtId="0" fontId="10" fillId="6" borderId="11" xfId="0" applyFont="1" applyFill="1" applyBorder="1" applyAlignment="1">
      <alignment horizontal="left" vertical="center" wrapText="1" indent="1"/>
    </xf>
    <xf numFmtId="0" fontId="10" fillId="0" borderId="11" xfId="0" applyFont="1" applyBorder="1" applyAlignment="1">
      <alignment horizontal="left" vertical="center" wrapText="1" indent="1"/>
    </xf>
    <xf numFmtId="0" fontId="10" fillId="6" borderId="11" xfId="95" applyFont="1" applyFill="1" applyBorder="1" applyAlignment="1">
      <alignment horizontal="left" vertical="center" wrapText="1" indent="1"/>
    </xf>
    <xf numFmtId="0" fontId="10" fillId="0" borderId="11" xfId="0" applyFont="1" applyFill="1" applyBorder="1" applyAlignment="1">
      <alignment horizontal="left" vertical="center" wrapText="1" indent="1"/>
    </xf>
    <xf numFmtId="0" fontId="10" fillId="5" borderId="11" xfId="0" applyFont="1" applyFill="1" applyBorder="1" applyAlignment="1">
      <alignment horizontal="left" vertical="center" wrapText="1" indent="1"/>
    </xf>
    <xf numFmtId="0" fontId="10" fillId="5" borderId="11" xfId="95" applyFont="1" applyFill="1" applyBorder="1" applyAlignment="1">
      <alignment horizontal="left" vertical="center" wrapText="1" indent="1"/>
    </xf>
    <xf numFmtId="0" fontId="10" fillId="0" borderId="11" xfId="95" applyFont="1" applyFill="1" applyBorder="1" applyAlignment="1">
      <alignment horizontal="left" vertical="center" wrapText="1" indent="1"/>
    </xf>
    <xf numFmtId="0" fontId="10" fillId="0" borderId="19" xfId="95" applyFont="1" applyFill="1" applyBorder="1" applyAlignment="1">
      <alignment horizontal="left" vertical="center" wrapText="1" indent="1"/>
    </xf>
    <xf numFmtId="0" fontId="10" fillId="5" borderId="55" xfId="95" applyFont="1" applyFill="1" applyBorder="1" applyAlignment="1">
      <alignment horizontal="left" vertical="center" wrapText="1" indent="1"/>
    </xf>
    <xf numFmtId="0" fontId="10" fillId="0" borderId="55" xfId="95" applyFont="1" applyFill="1" applyBorder="1" applyAlignment="1">
      <alignment horizontal="left" vertical="center" wrapText="1" indent="1"/>
    </xf>
    <xf numFmtId="0" fontId="10" fillId="0" borderId="0" xfId="97" applyFont="1" applyBorder="1" applyAlignment="1">
      <alignment horizontal="left" vertical="center" wrapText="1" indent="1"/>
    </xf>
    <xf numFmtId="0" fontId="10" fillId="5" borderId="0" xfId="97" applyFont="1" applyFill="1" applyBorder="1" applyAlignment="1">
      <alignment horizontal="left" vertical="center" wrapText="1" indent="1"/>
    </xf>
    <xf numFmtId="0" fontId="28" fillId="5" borderId="27" xfId="17" applyFont="1" applyFill="1" applyBorder="1" applyAlignment="1">
      <alignment horizontal="center" wrapText="1"/>
    </xf>
    <xf numFmtId="0" fontId="24" fillId="5" borderId="28" xfId="16" applyFont="1" applyFill="1" applyBorder="1" applyAlignment="1">
      <alignment horizontal="center" vertical="top" wrapText="1"/>
    </xf>
    <xf numFmtId="41" fontId="39" fillId="0" borderId="26" xfId="1" applyNumberFormat="1" applyFont="1" applyFill="1" applyBorder="1" applyAlignment="1">
      <alignment horizontal="right" vertical="center"/>
    </xf>
    <xf numFmtId="41" fontId="25" fillId="0" borderId="26" xfId="1" applyNumberFormat="1" applyFont="1" applyFill="1" applyBorder="1" applyAlignment="1">
      <alignment horizontal="right" vertical="center"/>
    </xf>
    <xf numFmtId="41" fontId="39" fillId="5" borderId="9" xfId="1" applyNumberFormat="1" applyFont="1" applyFill="1" applyBorder="1" applyAlignment="1">
      <alignment horizontal="right" vertical="center"/>
    </xf>
    <xf numFmtId="41" fontId="25" fillId="5" borderId="9" xfId="1" applyNumberFormat="1" applyFont="1" applyFill="1" applyBorder="1" applyAlignment="1">
      <alignment horizontal="right" vertical="center"/>
    </xf>
    <xf numFmtId="41" fontId="39" fillId="5" borderId="17" xfId="1" applyNumberFormat="1" applyFont="1" applyFill="1" applyBorder="1" applyAlignment="1">
      <alignment horizontal="right" vertical="center"/>
    </xf>
    <xf numFmtId="41" fontId="25" fillId="5" borderId="17" xfId="1" applyNumberFormat="1" applyFont="1" applyFill="1" applyBorder="1" applyAlignment="1">
      <alignment horizontal="right" vertical="center"/>
    </xf>
    <xf numFmtId="41" fontId="39" fillId="0" borderId="17" xfId="1" applyNumberFormat="1" applyFont="1" applyFill="1" applyBorder="1" applyAlignment="1">
      <alignment horizontal="right" vertical="center"/>
    </xf>
    <xf numFmtId="41" fontId="25" fillId="0" borderId="17" xfId="1" applyNumberFormat="1" applyFont="1" applyFill="1" applyBorder="1" applyAlignment="1">
      <alignment horizontal="right" vertical="center"/>
    </xf>
    <xf numFmtId="0" fontId="14" fillId="5" borderId="32" xfId="39" applyFont="1" applyFill="1" applyBorder="1" applyAlignment="1">
      <alignment horizontal="right" vertical="center" wrapText="1" indent="1" readingOrder="2"/>
    </xf>
    <xf numFmtId="0" fontId="37" fillId="0" borderId="25" xfId="46" applyFont="1" applyFill="1" applyBorder="1" applyAlignment="1">
      <alignment horizontal="center" vertical="center"/>
    </xf>
    <xf numFmtId="0" fontId="14" fillId="5" borderId="31" xfId="39" applyFont="1" applyFill="1" applyBorder="1" applyAlignment="1">
      <alignment horizontal="right" vertical="center" wrapText="1" indent="1" readingOrder="2"/>
    </xf>
    <xf numFmtId="41" fontId="9" fillId="5" borderId="31" xfId="58" applyNumberFormat="1" applyFont="1" applyFill="1" applyBorder="1" applyAlignment="1">
      <alignment horizontal="right" vertical="center" indent="1"/>
    </xf>
    <xf numFmtId="41" fontId="9" fillId="0" borderId="32" xfId="58" applyNumberFormat="1" applyFont="1" applyFill="1" applyBorder="1" applyAlignment="1">
      <alignment horizontal="right" vertical="center" indent="1"/>
    </xf>
    <xf numFmtId="41" fontId="9" fillId="5" borderId="32" xfId="58" applyNumberFormat="1" applyFont="1" applyFill="1" applyBorder="1" applyAlignment="1">
      <alignment horizontal="right" vertical="center" indent="1"/>
    </xf>
    <xf numFmtId="41" fontId="9" fillId="0" borderId="30" xfId="58" applyNumberFormat="1" applyFont="1" applyFill="1" applyBorder="1" applyAlignment="1">
      <alignment horizontal="right" vertical="center" indent="1"/>
    </xf>
    <xf numFmtId="0" fontId="14" fillId="0" borderId="32" xfId="39" applyFont="1" applyFill="1" applyBorder="1" applyAlignment="1">
      <alignment horizontal="right" vertical="center" wrapText="1" indent="1" readingOrder="2"/>
    </xf>
    <xf numFmtId="0" fontId="14" fillId="0" borderId="30" xfId="39" applyFont="1" applyFill="1" applyBorder="1" applyAlignment="1">
      <alignment horizontal="right" vertical="center" wrapText="1" indent="1" readingOrder="2"/>
    </xf>
    <xf numFmtId="41" fontId="9" fillId="0" borderId="22" xfId="58" applyNumberFormat="1" applyFont="1" applyFill="1" applyBorder="1" applyAlignment="1">
      <alignment horizontal="right" vertical="center"/>
    </xf>
    <xf numFmtId="1" fontId="25" fillId="5" borderId="38" xfId="14" applyFont="1" applyFill="1" applyBorder="1">
      <alignment horizontal="left" vertical="center" wrapText="1"/>
    </xf>
    <xf numFmtId="0" fontId="14" fillId="5" borderId="25" xfId="16" applyFont="1" applyFill="1" applyBorder="1" applyAlignment="1">
      <alignment horizontal="center" vertical="center" wrapText="1"/>
    </xf>
    <xf numFmtId="0" fontId="14" fillId="5" borderId="37" xfId="10" applyFont="1" applyFill="1" applyBorder="1">
      <alignment horizontal="right" vertical="center" wrapText="1"/>
    </xf>
    <xf numFmtId="164" fontId="9" fillId="0" borderId="26" xfId="94" applyNumberFormat="1" applyFont="1" applyFill="1" applyBorder="1" applyAlignment="1">
      <alignment horizontal="right" vertical="center" indent="1"/>
    </xf>
    <xf numFmtId="164" fontId="9" fillId="5" borderId="9" xfId="94" applyNumberFormat="1" applyFont="1" applyFill="1" applyBorder="1" applyAlignment="1">
      <alignment horizontal="right" vertical="center" indent="1"/>
    </xf>
    <xf numFmtId="164" fontId="9" fillId="0" borderId="9" xfId="94" applyNumberFormat="1" applyFont="1" applyFill="1" applyBorder="1" applyAlignment="1">
      <alignment horizontal="right" vertical="center" indent="1"/>
    </xf>
    <xf numFmtId="164" fontId="9" fillId="5" borderId="17" xfId="94" applyNumberFormat="1" applyFont="1" applyFill="1" applyBorder="1" applyAlignment="1">
      <alignment horizontal="right" vertical="center" indent="1"/>
    </xf>
    <xf numFmtId="41" fontId="10" fillId="0" borderId="30" xfId="58" applyNumberFormat="1" applyFont="1" applyFill="1" applyBorder="1" applyAlignment="1">
      <alignment horizontal="right" vertical="center" indent="1"/>
    </xf>
    <xf numFmtId="41" fontId="10" fillId="5" borderId="32" xfId="58" applyNumberFormat="1" applyFont="1" applyFill="1" applyBorder="1" applyAlignment="1">
      <alignment horizontal="right" vertical="center" indent="1"/>
    </xf>
    <xf numFmtId="41" fontId="10" fillId="0" borderId="32" xfId="58" applyNumberFormat="1" applyFont="1" applyFill="1" applyBorder="1" applyAlignment="1">
      <alignment horizontal="right" vertical="center" indent="1"/>
    </xf>
    <xf numFmtId="41" fontId="10" fillId="5" borderId="31" xfId="58" applyNumberFormat="1" applyFont="1" applyFill="1" applyBorder="1" applyAlignment="1">
      <alignment horizontal="right" vertical="center" indent="1"/>
    </xf>
    <xf numFmtId="164" fontId="10" fillId="0" borderId="0" xfId="0" applyNumberFormat="1" applyFont="1" applyFill="1" applyBorder="1" applyAlignment="1">
      <alignment vertical="center"/>
    </xf>
    <xf numFmtId="0" fontId="9" fillId="0" borderId="0" xfId="25" applyFont="1" applyFill="1" applyBorder="1" applyAlignment="1">
      <alignment horizontal="right" vertical="center" readingOrder="2"/>
    </xf>
    <xf numFmtId="0" fontId="9" fillId="0" borderId="58" xfId="25" applyFont="1" applyFill="1" applyBorder="1" applyAlignment="1">
      <alignment horizontal="right" vertical="center" readingOrder="2"/>
    </xf>
    <xf numFmtId="0" fontId="14" fillId="5" borderId="10" xfId="39" applyFont="1" applyFill="1" applyBorder="1" applyAlignment="1">
      <alignment horizontal="right" vertical="center" wrapText="1" indent="3" readingOrder="2"/>
    </xf>
    <xf numFmtId="0" fontId="14" fillId="0" borderId="10" xfId="39" applyFont="1" applyFill="1" applyBorder="1" applyAlignment="1">
      <alignment horizontal="right" vertical="center" wrapText="1" indent="3" readingOrder="2"/>
    </xf>
    <xf numFmtId="0" fontId="14" fillId="5" borderId="15" xfId="39" applyFont="1" applyFill="1" applyBorder="1" applyAlignment="1">
      <alignment horizontal="right" vertical="center" wrapText="1" indent="3" readingOrder="2"/>
    </xf>
    <xf numFmtId="0" fontId="9" fillId="0" borderId="11" xfId="45" applyFont="1" applyFill="1" applyBorder="1" applyAlignment="1">
      <alignment horizontal="left" vertical="center" wrapText="1" indent="3"/>
    </xf>
    <xf numFmtId="0" fontId="9" fillId="5" borderId="16" xfId="45" applyFont="1" applyFill="1" applyBorder="1" applyAlignment="1">
      <alignment horizontal="left" vertical="center" wrapText="1" indent="3"/>
    </xf>
    <xf numFmtId="0" fontId="9" fillId="5" borderId="11" xfId="45" applyFont="1" applyFill="1" applyBorder="1" applyAlignment="1">
      <alignment horizontal="left" vertical="center" wrapText="1" indent="3"/>
    </xf>
    <xf numFmtId="0" fontId="16" fillId="0" borderId="0" xfId="0" applyFont="1" applyBorder="1" applyAlignment="1">
      <alignment vertical="center" wrapText="1"/>
    </xf>
    <xf numFmtId="0" fontId="13" fillId="0" borderId="0" xfId="0" applyFont="1" applyBorder="1" applyAlignment="1">
      <alignment vertical="center" wrapText="1"/>
    </xf>
    <xf numFmtId="0" fontId="14" fillId="5" borderId="54" xfId="39" applyFont="1" applyFill="1" applyBorder="1" applyAlignment="1">
      <alignment horizontal="right" vertical="center" wrapText="1" indent="1" readingOrder="2"/>
    </xf>
    <xf numFmtId="41" fontId="39" fillId="5" borderId="55" xfId="1" applyNumberFormat="1" applyFont="1" applyFill="1" applyBorder="1" applyAlignment="1">
      <alignment vertical="center"/>
    </xf>
    <xf numFmtId="0" fontId="10" fillId="5" borderId="55" xfId="45" applyFont="1" applyFill="1" applyBorder="1" applyAlignment="1">
      <alignment horizontal="left" vertical="center" wrapText="1" indent="1"/>
    </xf>
    <xf numFmtId="0" fontId="14" fillId="4" borderId="24" xfId="36" applyFont="1" applyFill="1" applyBorder="1" applyAlignment="1">
      <alignment horizontal="center" vertical="center"/>
    </xf>
    <xf numFmtId="41" fontId="25" fillId="4" borderId="22" xfId="1" applyNumberFormat="1" applyFont="1" applyFill="1" applyBorder="1" applyAlignment="1">
      <alignment vertical="center"/>
    </xf>
    <xf numFmtId="0" fontId="9" fillId="4" borderId="25" xfId="36" applyFont="1" applyFill="1" applyBorder="1" applyAlignment="1">
      <alignment horizontal="center" vertical="center"/>
    </xf>
    <xf numFmtId="41" fontId="10" fillId="5" borderId="55" xfId="1" applyNumberFormat="1" applyFont="1" applyFill="1" applyBorder="1" applyAlignment="1">
      <alignment horizontal="center" vertical="center"/>
    </xf>
    <xf numFmtId="0" fontId="39" fillId="5" borderId="55" xfId="45" applyFont="1" applyFill="1" applyBorder="1" applyAlignment="1">
      <alignment horizontal="left" vertical="center" wrapText="1" indent="1"/>
    </xf>
    <xf numFmtId="41" fontId="9" fillId="4" borderId="22" xfId="1" applyNumberFormat="1" applyFont="1" applyFill="1" applyBorder="1" applyAlignment="1">
      <alignment horizontal="center" vertical="center"/>
    </xf>
    <xf numFmtId="41" fontId="39" fillId="5" borderId="29" xfId="1" quotePrefix="1" applyNumberFormat="1" applyFont="1" applyFill="1" applyBorder="1" applyAlignment="1">
      <alignment horizontal="right" vertical="center"/>
    </xf>
    <xf numFmtId="0" fontId="33" fillId="0" borderId="0" xfId="2" applyFont="1" applyFill="1" applyAlignment="1">
      <alignment horizontal="center" vertical="center" wrapText="1"/>
    </xf>
    <xf numFmtId="0" fontId="33" fillId="0" borderId="0" xfId="2" applyFont="1" applyFill="1" applyAlignment="1">
      <alignment horizontal="center" vertical="center"/>
    </xf>
    <xf numFmtId="0" fontId="33" fillId="0" borderId="0" xfId="2" applyFont="1" applyFill="1" applyAlignment="1">
      <alignment horizontal="center" vertical="center" wrapText="1" readingOrder="2"/>
    </xf>
    <xf numFmtId="0" fontId="33" fillId="0" borderId="0" xfId="2" applyFont="1" applyFill="1" applyAlignment="1">
      <alignment horizontal="center" vertical="center" readingOrder="2"/>
    </xf>
    <xf numFmtId="0" fontId="14" fillId="0" borderId="0" xfId="6" applyFont="1" applyFill="1" applyAlignment="1">
      <alignment horizontal="center" vertical="center" wrapText="1"/>
    </xf>
    <xf numFmtId="0" fontId="14" fillId="0" borderId="0" xfId="6" applyFont="1" applyFill="1" applyAlignment="1">
      <alignment horizontal="center" vertical="center"/>
    </xf>
    <xf numFmtId="0" fontId="14" fillId="5" borderId="40" xfId="10" applyFont="1" applyFill="1" applyBorder="1">
      <alignment horizontal="right" vertical="center" wrapText="1"/>
    </xf>
    <xf numFmtId="0" fontId="14" fillId="5" borderId="42" xfId="10" applyFont="1" applyFill="1" applyBorder="1">
      <alignment horizontal="right" vertical="center" wrapText="1"/>
    </xf>
    <xf numFmtId="0" fontId="14" fillId="5" borderId="44" xfId="10" applyFont="1" applyFill="1" applyBorder="1">
      <alignment horizontal="right" vertical="center" wrapText="1"/>
    </xf>
    <xf numFmtId="1" fontId="25" fillId="5" borderId="41" xfId="14" applyFont="1" applyFill="1" applyBorder="1" applyAlignment="1">
      <alignment horizontal="left" vertical="center" wrapText="1"/>
    </xf>
    <xf numFmtId="1" fontId="25" fillId="5" borderId="43" xfId="14" applyFont="1" applyFill="1" applyBorder="1" applyAlignment="1">
      <alignment horizontal="left" vertical="center" wrapText="1"/>
    </xf>
    <xf numFmtId="1" fontId="25" fillId="5" borderId="45" xfId="14" applyFont="1" applyFill="1" applyBorder="1" applyAlignment="1">
      <alignment horizontal="left" vertical="center" wrapText="1"/>
    </xf>
    <xf numFmtId="0" fontId="9" fillId="5" borderId="27" xfId="16" applyFont="1" applyFill="1" applyBorder="1" applyAlignment="1">
      <alignment horizontal="center" vertical="center" wrapText="1"/>
    </xf>
    <xf numFmtId="0" fontId="9" fillId="5" borderId="29" xfId="16" applyFont="1" applyFill="1" applyBorder="1" applyAlignment="1">
      <alignment horizontal="center" vertical="center" wrapText="1"/>
    </xf>
    <xf numFmtId="0" fontId="9" fillId="5" borderId="28" xfId="16" applyFont="1" applyFill="1" applyBorder="1" applyAlignment="1">
      <alignment horizontal="center" vertical="center" wrapText="1"/>
    </xf>
    <xf numFmtId="0" fontId="13" fillId="0" borderId="67" xfId="0" applyFont="1" applyBorder="1" applyAlignment="1">
      <alignment horizontal="left" vertical="center" wrapText="1"/>
    </xf>
    <xf numFmtId="0" fontId="16" fillId="0" borderId="67" xfId="0" applyFont="1" applyBorder="1" applyAlignment="1">
      <alignment horizontal="right" vertical="center" wrapText="1"/>
    </xf>
    <xf numFmtId="1" fontId="14" fillId="5" borderId="20" xfId="15" applyFont="1" applyFill="1" applyBorder="1">
      <alignment horizontal="center" vertical="center"/>
    </xf>
    <xf numFmtId="1" fontId="14" fillId="5" borderId="10" xfId="15" applyFont="1" applyFill="1" applyBorder="1">
      <alignment horizontal="center" vertical="center"/>
    </xf>
    <xf numFmtId="1" fontId="14" fillId="5" borderId="15" xfId="15" applyFont="1" applyFill="1" applyBorder="1">
      <alignment horizontal="center" vertical="center"/>
    </xf>
    <xf numFmtId="0" fontId="9" fillId="5" borderId="21" xfId="16" applyFont="1" applyFill="1" applyBorder="1">
      <alignment horizontal="center" vertical="center" wrapText="1"/>
    </xf>
    <xf numFmtId="0" fontId="9" fillId="5" borderId="11" xfId="16" applyFont="1" applyFill="1" applyBorder="1">
      <alignment horizontal="center" vertical="center" wrapText="1"/>
    </xf>
    <xf numFmtId="0" fontId="9" fillId="5" borderId="16" xfId="16" applyFont="1" applyFill="1" applyBorder="1">
      <alignment horizontal="center" vertical="center" wrapText="1"/>
    </xf>
    <xf numFmtId="1" fontId="14" fillId="5" borderId="18" xfId="15" applyFont="1" applyFill="1" applyBorder="1">
      <alignment horizontal="center" vertical="center"/>
    </xf>
    <xf numFmtId="0" fontId="20" fillId="5" borderId="26" xfId="16" applyFont="1" applyFill="1" applyBorder="1" applyAlignment="1">
      <alignment horizontal="center" vertical="center" wrapText="1"/>
    </xf>
    <xf numFmtId="0" fontId="20" fillId="5" borderId="9" xfId="16" applyFont="1" applyFill="1" applyBorder="1" applyAlignment="1">
      <alignment horizontal="center" vertical="center" wrapText="1"/>
    </xf>
    <xf numFmtId="0" fontId="20" fillId="5" borderId="23" xfId="16" applyFont="1" applyFill="1" applyBorder="1" applyAlignment="1">
      <alignment horizontal="center" vertical="center" wrapText="1"/>
    </xf>
    <xf numFmtId="0" fontId="20" fillId="5" borderId="26" xfId="16" applyFont="1" applyFill="1" applyBorder="1">
      <alignment horizontal="center" vertical="center" wrapText="1"/>
    </xf>
    <xf numFmtId="0" fontId="20" fillId="5" borderId="9" xfId="16" applyFont="1" applyFill="1" applyBorder="1">
      <alignment horizontal="center" vertical="center" wrapText="1"/>
    </xf>
    <xf numFmtId="0" fontId="20" fillId="5" borderId="23" xfId="16" applyFont="1" applyFill="1" applyBorder="1">
      <alignment horizontal="center" vertical="center" wrapText="1"/>
    </xf>
    <xf numFmtId="0" fontId="9" fillId="5" borderId="19" xfId="16" applyFont="1" applyFill="1" applyBorder="1">
      <alignment horizontal="center" vertical="center" wrapText="1"/>
    </xf>
    <xf numFmtId="0" fontId="33" fillId="0" borderId="0" xfId="6" applyFont="1" applyFill="1" applyAlignment="1">
      <alignment horizontal="center" vertical="center" readingOrder="2"/>
    </xf>
    <xf numFmtId="0" fontId="14" fillId="5" borderId="37" xfId="10" applyFont="1" applyFill="1" applyBorder="1" applyAlignment="1">
      <alignment horizontal="right" vertical="center" wrapText="1"/>
    </xf>
    <xf numFmtId="0" fontId="14" fillId="5" borderId="60" xfId="10" applyFont="1" applyFill="1" applyBorder="1" applyAlignment="1">
      <alignment horizontal="right" vertical="center" wrapText="1"/>
    </xf>
    <xf numFmtId="0" fontId="20" fillId="5" borderId="27" xfId="16" applyFont="1" applyFill="1" applyBorder="1" applyAlignment="1">
      <alignment horizontal="center" vertical="center" wrapText="1"/>
    </xf>
    <xf numFmtId="0" fontId="20" fillId="5" borderId="27" xfId="36" applyFont="1" applyFill="1" applyBorder="1" applyAlignment="1">
      <alignment horizontal="center" vertical="center"/>
    </xf>
    <xf numFmtId="1" fontId="25" fillId="5" borderId="38" xfId="14" applyFont="1" applyFill="1" applyBorder="1" applyAlignment="1">
      <alignment horizontal="left" vertical="center" wrapText="1"/>
    </xf>
    <xf numFmtId="1" fontId="25" fillId="5" borderId="51" xfId="14" applyFont="1" applyFill="1" applyBorder="1" applyAlignment="1">
      <alignment horizontal="left" vertical="center" wrapText="1"/>
    </xf>
    <xf numFmtId="0" fontId="25" fillId="5" borderId="28" xfId="16" applyFont="1" applyFill="1" applyBorder="1" applyAlignment="1">
      <alignment horizontal="center" vertical="center" wrapText="1"/>
    </xf>
    <xf numFmtId="0" fontId="9" fillId="5" borderId="28" xfId="36" applyFont="1" applyFill="1" applyBorder="1" applyAlignment="1">
      <alignment horizontal="center" vertical="center"/>
    </xf>
    <xf numFmtId="0" fontId="28" fillId="5" borderId="22" xfId="17" applyFont="1" applyFill="1" applyBorder="1">
      <alignment horizontal="center" vertical="center" wrapText="1"/>
    </xf>
    <xf numFmtId="0" fontId="28" fillId="5" borderId="27" xfId="17" applyFont="1" applyFill="1" applyBorder="1">
      <alignment horizontal="center" vertical="center" wrapText="1"/>
    </xf>
    <xf numFmtId="0" fontId="9" fillId="5" borderId="22" xfId="17" applyFont="1" applyFill="1" applyBorder="1">
      <alignment horizontal="center" vertical="center" wrapText="1"/>
    </xf>
    <xf numFmtId="0" fontId="25" fillId="5" borderId="28" xfId="36" applyFont="1" applyFill="1" applyBorder="1" applyAlignment="1">
      <alignment horizontal="center" vertical="center"/>
    </xf>
    <xf numFmtId="0" fontId="37" fillId="5" borderId="22" xfId="17" applyFont="1" applyFill="1" applyBorder="1">
      <alignment horizontal="center" vertical="center" wrapText="1"/>
    </xf>
    <xf numFmtId="1" fontId="25" fillId="5" borderId="41" xfId="14" applyFont="1" applyFill="1" applyBorder="1">
      <alignment horizontal="left" vertical="center" wrapText="1"/>
    </xf>
    <xf numFmtId="1" fontId="25" fillId="5" borderId="43" xfId="14" applyFont="1" applyFill="1" applyBorder="1">
      <alignment horizontal="left" vertical="center" wrapText="1"/>
    </xf>
    <xf numFmtId="1" fontId="25" fillId="5" borderId="45" xfId="14" applyFont="1" applyFill="1" applyBorder="1">
      <alignment horizontal="left" vertical="center" wrapText="1"/>
    </xf>
    <xf numFmtId="0" fontId="20" fillId="5" borderId="27" xfId="16" applyFont="1" applyFill="1" applyBorder="1">
      <alignment horizontal="center" vertical="center" wrapText="1"/>
    </xf>
    <xf numFmtId="0" fontId="9" fillId="5" borderId="57" xfId="16" applyFont="1" applyFill="1" applyBorder="1" applyAlignment="1">
      <alignment horizontal="center" vertical="center" wrapText="1"/>
    </xf>
    <xf numFmtId="0" fontId="9" fillId="5" borderId="55" xfId="16" applyFont="1" applyFill="1" applyBorder="1" applyAlignment="1">
      <alignment horizontal="center" vertical="center" wrapText="1"/>
    </xf>
    <xf numFmtId="0" fontId="9" fillId="5" borderId="50" xfId="16" applyFont="1" applyFill="1" applyBorder="1" applyAlignment="1">
      <alignment horizontal="center" vertical="center" wrapText="1"/>
    </xf>
    <xf numFmtId="1" fontId="14" fillId="5" borderId="56" xfId="15" applyFont="1" applyFill="1" applyBorder="1" applyAlignment="1">
      <alignment horizontal="center" vertical="center"/>
    </xf>
    <xf numFmtId="1" fontId="14" fillId="5" borderId="54" xfId="15" applyFont="1" applyFill="1" applyBorder="1" applyAlignment="1">
      <alignment horizontal="center" vertical="center"/>
    </xf>
    <xf numFmtId="1" fontId="14" fillId="5" borderId="39" xfId="15" applyFont="1" applyFill="1" applyBorder="1" applyAlignment="1">
      <alignment horizontal="center" vertical="center"/>
    </xf>
    <xf numFmtId="0" fontId="20" fillId="5" borderId="25" xfId="16" applyFont="1" applyFill="1" applyBorder="1" applyAlignment="1">
      <alignment horizontal="center" vertical="center" wrapText="1"/>
    </xf>
    <xf numFmtId="0" fontId="20" fillId="5" borderId="7" xfId="16" applyFont="1" applyFill="1" applyBorder="1" applyAlignment="1">
      <alignment horizontal="center" vertical="center" wrapText="1"/>
    </xf>
    <xf numFmtId="0" fontId="14" fillId="4" borderId="7" xfId="0" applyFont="1" applyFill="1" applyBorder="1" applyAlignment="1">
      <alignment horizontal="center" vertical="center" wrapText="1" readingOrder="2"/>
    </xf>
    <xf numFmtId="0" fontId="14" fillId="4" borderId="24" xfId="0" applyFont="1" applyFill="1" applyBorder="1" applyAlignment="1">
      <alignment horizontal="center" vertical="center" wrapText="1" readingOrder="2"/>
    </xf>
    <xf numFmtId="0" fontId="9" fillId="4" borderId="25" xfId="0" applyFont="1" applyFill="1" applyBorder="1" applyAlignment="1">
      <alignment horizontal="center" vertical="center"/>
    </xf>
    <xf numFmtId="0" fontId="9" fillId="4" borderId="7" xfId="0" applyFont="1" applyFill="1" applyBorder="1" applyAlignment="1">
      <alignment horizontal="center" vertical="center"/>
    </xf>
    <xf numFmtId="0" fontId="10" fillId="4" borderId="57" xfId="0" applyFont="1" applyFill="1" applyBorder="1" applyAlignment="1">
      <alignment horizontal="right" vertical="center" wrapText="1" readingOrder="2"/>
    </xf>
    <xf numFmtId="0" fontId="10" fillId="4" borderId="58" xfId="0" applyFont="1" applyFill="1" applyBorder="1" applyAlignment="1">
      <alignment horizontal="right" vertical="center" wrapText="1" readingOrder="2"/>
    </xf>
    <xf numFmtId="0" fontId="24" fillId="0" borderId="58" xfId="0" applyFont="1" applyFill="1" applyBorder="1" applyAlignment="1">
      <alignment horizontal="left" vertical="center" wrapText="1"/>
    </xf>
    <xf numFmtId="0" fontId="24" fillId="0" borderId="56" xfId="0" applyFont="1" applyFill="1" applyBorder="1" applyAlignment="1">
      <alignment horizontal="left" vertical="center" wrapText="1"/>
    </xf>
    <xf numFmtId="0" fontId="14" fillId="4" borderId="20" xfId="0" applyFont="1" applyFill="1" applyBorder="1" applyAlignment="1">
      <alignment horizontal="right" vertical="top" wrapText="1" indent="2" readingOrder="2"/>
    </xf>
    <xf numFmtId="0" fontId="14" fillId="4" borderId="10" xfId="0" applyFont="1" applyFill="1" applyBorder="1" applyAlignment="1">
      <alignment horizontal="right" vertical="top" wrapText="1" indent="2" readingOrder="2"/>
    </xf>
    <xf numFmtId="0" fontId="14" fillId="4" borderId="15" xfId="0" applyFont="1" applyFill="1" applyBorder="1" applyAlignment="1">
      <alignment horizontal="right" vertical="top" wrapText="1" indent="2" readingOrder="2"/>
    </xf>
    <xf numFmtId="0" fontId="9" fillId="0" borderId="57" xfId="0" applyFont="1" applyFill="1" applyBorder="1" applyAlignment="1">
      <alignment horizontal="left" vertical="top" wrapText="1" indent="1" readingOrder="1"/>
    </xf>
    <xf numFmtId="0" fontId="9" fillId="0" borderId="55" xfId="0" applyFont="1" applyFill="1" applyBorder="1" applyAlignment="1">
      <alignment horizontal="left" vertical="top" wrapText="1" indent="1" readingOrder="1"/>
    </xf>
    <xf numFmtId="0" fontId="9" fillId="0" borderId="50" xfId="0" applyFont="1" applyFill="1" applyBorder="1" applyAlignment="1">
      <alignment horizontal="left" vertical="top" wrapText="1" indent="1" readingOrder="1"/>
    </xf>
    <xf numFmtId="0" fontId="40" fillId="0" borderId="20" xfId="0" applyFont="1" applyFill="1" applyBorder="1" applyAlignment="1">
      <alignment horizontal="right" vertical="top" wrapText="1" indent="2" readingOrder="2"/>
    </xf>
    <xf numFmtId="0" fontId="40" fillId="0" borderId="10" xfId="0" applyFont="1" applyFill="1" applyBorder="1" applyAlignment="1">
      <alignment horizontal="right" vertical="top" wrapText="1" indent="2" readingOrder="2"/>
    </xf>
    <xf numFmtId="0" fontId="40" fillId="0" borderId="15" xfId="0" applyFont="1" applyFill="1" applyBorder="1" applyAlignment="1">
      <alignment horizontal="right" vertical="top" wrapText="1" indent="2" readingOrder="2"/>
    </xf>
    <xf numFmtId="0" fontId="10" fillId="0" borderId="59" xfId="0" applyFont="1" applyFill="1" applyBorder="1" applyAlignment="1">
      <alignment horizontal="left" vertical="top" wrapText="1" indent="1" readingOrder="2"/>
    </xf>
    <xf numFmtId="0" fontId="10" fillId="0" borderId="32" xfId="0" applyFont="1" applyFill="1" applyBorder="1" applyAlignment="1">
      <alignment horizontal="left" vertical="top" wrapText="1" indent="1" readingOrder="2"/>
    </xf>
    <xf numFmtId="0" fontId="10" fillId="0" borderId="61" xfId="0" applyFont="1" applyFill="1" applyBorder="1" applyAlignment="1">
      <alignment horizontal="left" vertical="top" wrapText="1" indent="1" readingOrder="2"/>
    </xf>
    <xf numFmtId="0" fontId="40" fillId="4" borderId="20" xfId="0" applyFont="1" applyFill="1" applyBorder="1" applyAlignment="1">
      <alignment horizontal="right" vertical="top" wrapText="1" indent="2" readingOrder="2"/>
    </xf>
    <xf numFmtId="0" fontId="40" fillId="4" borderId="10" xfId="0" applyFont="1" applyFill="1" applyBorder="1" applyAlignment="1">
      <alignment horizontal="right" vertical="top" wrapText="1" indent="2" readingOrder="2"/>
    </xf>
    <xf numFmtId="0" fontId="40" fillId="4" borderId="15" xfId="0" applyFont="1" applyFill="1" applyBorder="1" applyAlignment="1">
      <alignment horizontal="right" vertical="top" wrapText="1" indent="2" readingOrder="2"/>
    </xf>
    <xf numFmtId="0" fontId="10" fillId="0" borderId="57" xfId="0" applyFont="1" applyFill="1" applyBorder="1" applyAlignment="1">
      <alignment horizontal="left" vertical="top" wrapText="1" indent="1" readingOrder="2"/>
    </xf>
    <xf numFmtId="0" fontId="10" fillId="0" borderId="55" xfId="0" applyFont="1" applyFill="1" applyBorder="1" applyAlignment="1">
      <alignment horizontal="left" vertical="top" wrapText="1" indent="1" readingOrder="2"/>
    </xf>
    <xf numFmtId="0" fontId="10" fillId="0" borderId="50" xfId="0" applyFont="1" applyFill="1" applyBorder="1" applyAlignment="1">
      <alignment horizontal="left" vertical="top" wrapText="1" indent="1" readingOrder="2"/>
    </xf>
    <xf numFmtId="0" fontId="33" fillId="0" borderId="57" xfId="0" applyFont="1" applyFill="1" applyBorder="1" applyAlignment="1">
      <alignment horizontal="right" vertical="top" wrapText="1" indent="1" readingOrder="2"/>
    </xf>
    <xf numFmtId="0" fontId="33" fillId="0" borderId="55" xfId="0" applyFont="1" applyFill="1" applyBorder="1" applyAlignment="1">
      <alignment horizontal="right" vertical="top" wrapText="1" indent="1" readingOrder="2"/>
    </xf>
    <xf numFmtId="0" fontId="33" fillId="0" borderId="50" xfId="0" applyFont="1" applyFill="1" applyBorder="1" applyAlignment="1">
      <alignment horizontal="right" vertical="top" wrapText="1" indent="1" readingOrder="2"/>
    </xf>
    <xf numFmtId="0" fontId="33" fillId="4" borderId="0" xfId="0" applyFont="1" applyFill="1" applyBorder="1" applyAlignment="1">
      <alignment horizontal="center" vertical="center" wrapText="1" readingOrder="2"/>
    </xf>
    <xf numFmtId="0" fontId="33" fillId="4" borderId="0" xfId="0" applyFont="1" applyFill="1" applyBorder="1" applyAlignment="1">
      <alignment horizontal="center" vertical="center" readingOrder="2"/>
    </xf>
    <xf numFmtId="0" fontId="14" fillId="4" borderId="0" xfId="0" applyFont="1" applyFill="1" applyBorder="1" applyAlignment="1">
      <alignment horizontal="center" vertical="center" wrapText="1" readingOrder="1"/>
    </xf>
    <xf numFmtId="0" fontId="14" fillId="5" borderId="56" xfId="0" applyFont="1" applyFill="1" applyBorder="1" applyAlignment="1">
      <alignment horizontal="center" vertical="center" wrapText="1" readingOrder="2"/>
    </xf>
    <xf numFmtId="0" fontId="14" fillId="5" borderId="39" xfId="0" applyFont="1" applyFill="1" applyBorder="1" applyAlignment="1">
      <alignment horizontal="center" vertical="center" wrapText="1" readingOrder="2"/>
    </xf>
    <xf numFmtId="0" fontId="14" fillId="5" borderId="27" xfId="0" applyFont="1" applyFill="1" applyBorder="1" applyAlignment="1">
      <alignment horizontal="center" vertical="center" wrapText="1" readingOrder="2"/>
    </xf>
    <xf numFmtId="0" fontId="14" fillId="5" borderId="28" xfId="0" applyFont="1" applyFill="1" applyBorder="1" applyAlignment="1">
      <alignment horizontal="center" vertical="center" wrapText="1" readingOrder="2"/>
    </xf>
    <xf numFmtId="0" fontId="25" fillId="5" borderId="27" xfId="0" applyFont="1" applyFill="1" applyBorder="1" applyAlignment="1">
      <alignment horizontal="center" vertical="center" wrapText="1" readingOrder="2"/>
    </xf>
    <xf numFmtId="0" fontId="39" fillId="0" borderId="28" xfId="0" applyFont="1" applyBorder="1" applyAlignment="1">
      <alignment horizontal="center" vertical="center" wrapText="1" readingOrder="2"/>
    </xf>
    <xf numFmtId="0" fontId="9" fillId="5" borderId="57" xfId="0" applyFont="1" applyFill="1" applyBorder="1" applyAlignment="1">
      <alignment horizontal="left" vertical="center" wrapText="1" indent="1" readingOrder="2"/>
    </xf>
    <xf numFmtId="0" fontId="9" fillId="5" borderId="50" xfId="0" applyFont="1" applyFill="1" applyBorder="1" applyAlignment="1">
      <alignment horizontal="left" vertical="center" wrapText="1" indent="1" readingOrder="2"/>
    </xf>
    <xf numFmtId="0" fontId="14" fillId="5" borderId="27" xfId="16" applyFont="1" applyFill="1" applyBorder="1" applyAlignment="1">
      <alignment horizontal="center" vertical="center" wrapText="1"/>
    </xf>
    <xf numFmtId="0" fontId="20" fillId="5" borderId="40" xfId="10" applyFont="1" applyFill="1" applyBorder="1">
      <alignment horizontal="right" vertical="center" wrapText="1"/>
    </xf>
    <xf numFmtId="0" fontId="20" fillId="5" borderId="44" xfId="10" applyFont="1" applyFill="1" applyBorder="1">
      <alignment horizontal="right" vertical="center" wrapText="1"/>
    </xf>
    <xf numFmtId="0" fontId="33" fillId="4" borderId="0" xfId="2" applyFont="1" applyFill="1" applyAlignment="1">
      <alignment horizontal="center" vertical="center" wrapText="1"/>
    </xf>
    <xf numFmtId="0" fontId="33" fillId="4" borderId="0" xfId="2" applyFont="1" applyFill="1" applyAlignment="1">
      <alignment horizontal="center" vertical="center"/>
    </xf>
    <xf numFmtId="0" fontId="33" fillId="4" borderId="0" xfId="2" applyFont="1" applyFill="1" applyAlignment="1">
      <alignment horizontal="center" vertical="center" wrapText="1" readingOrder="2"/>
    </xf>
    <xf numFmtId="0" fontId="33" fillId="4" borderId="0" xfId="2" applyFont="1" applyFill="1" applyAlignment="1">
      <alignment horizontal="center" vertical="center" readingOrder="2"/>
    </xf>
    <xf numFmtId="0" fontId="14" fillId="4" borderId="0" xfId="6" applyFont="1" applyFill="1" applyAlignment="1">
      <alignment horizontal="center" vertical="center" wrapText="1"/>
    </xf>
    <xf numFmtId="0" fontId="14" fillId="4" borderId="0" xfId="6" applyFont="1" applyFill="1" applyAlignment="1">
      <alignment horizontal="center" vertical="center"/>
    </xf>
    <xf numFmtId="0" fontId="14" fillId="5" borderId="64" xfId="10" applyFont="1" applyFill="1" applyBorder="1" applyAlignment="1">
      <alignment horizontal="right" vertical="center" wrapText="1"/>
    </xf>
    <xf numFmtId="1" fontId="25" fillId="5" borderId="53" xfId="14" applyFont="1" applyFill="1" applyBorder="1" applyAlignment="1">
      <alignment horizontal="left" vertical="center" wrapText="1"/>
    </xf>
    <xf numFmtId="0" fontId="26" fillId="0" borderId="0" xfId="6" applyFont="1" applyFill="1" applyAlignment="1">
      <alignment horizontal="center" vertical="center"/>
    </xf>
    <xf numFmtId="1" fontId="9" fillId="5" borderId="41" xfId="14" applyFont="1" applyFill="1" applyBorder="1" applyAlignment="1">
      <alignment horizontal="left" vertical="center" wrapText="1" indent="1"/>
    </xf>
    <xf numFmtId="1" fontId="37" fillId="5" borderId="63" xfId="14" applyFont="1" applyFill="1" applyBorder="1" applyAlignment="1">
      <alignment horizontal="left" vertical="center" wrapText="1" indent="1"/>
    </xf>
    <xf numFmtId="0" fontId="14" fillId="5" borderId="62" xfId="10" applyFont="1" applyFill="1" applyBorder="1">
      <alignment horizontal="right" vertical="center" wrapText="1"/>
    </xf>
    <xf numFmtId="0" fontId="14" fillId="5" borderId="40" xfId="10" applyFont="1" applyFill="1" applyBorder="1" applyAlignment="1">
      <alignment horizontal="right" vertical="center" wrapText="1" indent="1"/>
    </xf>
    <xf numFmtId="0" fontId="14" fillId="5" borderId="62" xfId="10" applyFont="1" applyFill="1" applyBorder="1" applyAlignment="1">
      <alignment horizontal="right" vertical="center" wrapText="1" indent="1"/>
    </xf>
    <xf numFmtId="0" fontId="35" fillId="0" borderId="11" xfId="44" applyNumberFormat="1" applyFont="1" applyFill="1" applyBorder="1" applyAlignment="1">
      <alignment horizontal="center" vertical="center"/>
    </xf>
    <xf numFmtId="0" fontId="35" fillId="0" borderId="32" xfId="44" applyNumberFormat="1" applyFont="1" applyFill="1" applyBorder="1" applyAlignment="1">
      <alignment horizontal="center" vertical="center"/>
    </xf>
    <xf numFmtId="0" fontId="35" fillId="0" borderId="10" xfId="44" applyNumberFormat="1" applyFont="1" applyFill="1" applyBorder="1" applyAlignment="1">
      <alignment horizontal="center" vertical="center"/>
    </xf>
    <xf numFmtId="0" fontId="33" fillId="3" borderId="0" xfId="2" applyFont="1" applyFill="1" applyAlignment="1">
      <alignment horizontal="center" vertical="center" wrapText="1"/>
    </xf>
    <xf numFmtId="0" fontId="33" fillId="3" borderId="0" xfId="2" applyFont="1" applyFill="1" applyAlignment="1">
      <alignment horizontal="center" vertical="center"/>
    </xf>
    <xf numFmtId="0" fontId="33" fillId="3" borderId="0" xfId="2" applyFont="1" applyFill="1" applyAlignment="1">
      <alignment horizontal="center" vertical="center" wrapText="1" readingOrder="2"/>
    </xf>
    <xf numFmtId="0" fontId="33" fillId="3" borderId="0" xfId="2" applyFont="1" applyFill="1" applyAlignment="1">
      <alignment horizontal="center" vertical="center" readingOrder="2"/>
    </xf>
    <xf numFmtId="0" fontId="14" fillId="3" borderId="0" xfId="6" applyFont="1" applyFill="1" applyAlignment="1">
      <alignment horizontal="center" vertical="center"/>
    </xf>
    <xf numFmtId="0" fontId="69" fillId="0" borderId="57" xfId="0" applyFont="1" applyBorder="1" applyAlignment="1">
      <alignment horizontal="center" vertical="center" wrapText="1"/>
    </xf>
    <xf numFmtId="0" fontId="69" fillId="0" borderId="55" xfId="0" applyFont="1" applyBorder="1" applyAlignment="1">
      <alignment horizontal="center" vertical="center" wrapText="1"/>
    </xf>
    <xf numFmtId="0" fontId="69" fillId="0" borderId="50" xfId="0" applyFont="1" applyBorder="1" applyAlignment="1">
      <alignment horizontal="center" vertical="center" wrapText="1"/>
    </xf>
    <xf numFmtId="0" fontId="14" fillId="0" borderId="56" xfId="0" applyFont="1" applyFill="1" applyBorder="1" applyAlignment="1">
      <alignment horizontal="center" vertical="center" wrapText="1"/>
    </xf>
    <xf numFmtId="0" fontId="14" fillId="0" borderId="54" xfId="0" applyFont="1" applyFill="1" applyBorder="1" applyAlignment="1">
      <alignment horizontal="center" vertical="center" wrapText="1"/>
    </xf>
    <xf numFmtId="0" fontId="14" fillId="0" borderId="39" xfId="0" applyFont="1" applyFill="1" applyBorder="1" applyAlignment="1">
      <alignment horizontal="center" vertical="center" wrapText="1"/>
    </xf>
    <xf numFmtId="0" fontId="14" fillId="0" borderId="20" xfId="39" applyFont="1" applyFill="1" applyBorder="1" applyAlignment="1">
      <alignment horizontal="center" vertical="center" wrapText="1" readingOrder="2"/>
    </xf>
    <xf numFmtId="0" fontId="14" fillId="0" borderId="10" xfId="39" applyFont="1" applyFill="1" applyBorder="1" applyAlignment="1">
      <alignment horizontal="center" vertical="center" wrapText="1" readingOrder="2"/>
    </xf>
    <xf numFmtId="0" fontId="14" fillId="0" borderId="15" xfId="39" applyFont="1" applyFill="1" applyBorder="1" applyAlignment="1">
      <alignment horizontal="center" vertical="center" wrapText="1" readingOrder="2"/>
    </xf>
    <xf numFmtId="0" fontId="9" fillId="0" borderId="57" xfId="39" applyFont="1" applyFill="1" applyBorder="1" applyAlignment="1">
      <alignment horizontal="center" vertical="center" wrapText="1" readingOrder="1"/>
    </xf>
    <xf numFmtId="0" fontId="9" fillId="0" borderId="55" xfId="39" applyFont="1" applyFill="1" applyBorder="1" applyAlignment="1">
      <alignment horizontal="center" vertical="center" wrapText="1" readingOrder="1"/>
    </xf>
    <xf numFmtId="0" fontId="9" fillId="0" borderId="50" xfId="39" applyFont="1" applyFill="1" applyBorder="1" applyAlignment="1">
      <alignment horizontal="center" vertical="center" wrapText="1" readingOrder="1"/>
    </xf>
    <xf numFmtId="0" fontId="9" fillId="0" borderId="57" xfId="0" applyFont="1" applyFill="1" applyBorder="1" applyAlignment="1">
      <alignment horizontal="center" vertical="center" wrapText="1"/>
    </xf>
    <xf numFmtId="0" fontId="9" fillId="0" borderId="55" xfId="0" applyFont="1" applyFill="1" applyBorder="1" applyAlignment="1">
      <alignment horizontal="center" vertical="center" wrapText="1"/>
    </xf>
    <xf numFmtId="0" fontId="9" fillId="0" borderId="50" xfId="0" applyFont="1" applyFill="1" applyBorder="1" applyAlignment="1">
      <alignment horizontal="center" vertical="center" wrapText="1"/>
    </xf>
    <xf numFmtId="0" fontId="28" fillId="5" borderId="26" xfId="17" applyFont="1" applyFill="1" applyBorder="1">
      <alignment horizontal="center" vertical="center" wrapText="1"/>
    </xf>
    <xf numFmtId="0" fontId="28" fillId="5" borderId="17" xfId="17" applyFont="1" applyFill="1" applyBorder="1">
      <alignment horizontal="center" vertical="center" wrapText="1"/>
    </xf>
    <xf numFmtId="0" fontId="20" fillId="5" borderId="17" xfId="16" applyFont="1" applyFill="1" applyBorder="1" applyAlignment="1">
      <alignment horizontal="center" vertical="center" wrapText="1"/>
    </xf>
    <xf numFmtId="0" fontId="20" fillId="5" borderId="20" xfId="16" applyFont="1" applyFill="1" applyBorder="1" applyAlignment="1">
      <alignment horizontal="center" vertical="center" wrapText="1"/>
    </xf>
    <xf numFmtId="0" fontId="20" fillId="5" borderId="10" xfId="16" applyFont="1" applyFill="1" applyBorder="1" applyAlignment="1">
      <alignment horizontal="center" vertical="center" wrapText="1"/>
    </xf>
    <xf numFmtId="0" fontId="20" fillId="5" borderId="15" xfId="16" applyFont="1" applyFill="1" applyBorder="1" applyAlignment="1">
      <alignment horizontal="center" vertical="center" wrapText="1"/>
    </xf>
    <xf numFmtId="0" fontId="14" fillId="0" borderId="0" xfId="6" applyFont="1" applyFill="1" applyBorder="1" applyAlignment="1">
      <alignment horizontal="center" vertical="center"/>
    </xf>
    <xf numFmtId="0" fontId="20" fillId="5" borderId="17" xfId="16" applyFont="1" applyFill="1" applyBorder="1">
      <alignment horizontal="center" vertical="center" wrapText="1"/>
    </xf>
    <xf numFmtId="0" fontId="20" fillId="5" borderId="21" xfId="16" applyFont="1" applyFill="1" applyBorder="1" applyAlignment="1">
      <alignment horizontal="center" vertical="center" wrapText="1"/>
    </xf>
    <xf numFmtId="0" fontId="20" fillId="5" borderId="11" xfId="16" applyFont="1" applyFill="1" applyBorder="1" applyAlignment="1">
      <alignment horizontal="center" vertical="center" wrapText="1"/>
    </xf>
    <xf numFmtId="0" fontId="20" fillId="5" borderId="16" xfId="16" applyFont="1" applyFill="1" applyBorder="1" applyAlignment="1">
      <alignment horizontal="center" vertical="center" wrapText="1"/>
    </xf>
    <xf numFmtId="0" fontId="33" fillId="0" borderId="0" xfId="0" applyFont="1" applyFill="1" applyAlignment="1">
      <alignment horizontal="center" wrapText="1"/>
    </xf>
    <xf numFmtId="0" fontId="33" fillId="0" borderId="0" xfId="0" applyFont="1" applyFill="1" applyAlignment="1">
      <alignment horizontal="center"/>
    </xf>
    <xf numFmtId="0" fontId="33" fillId="0" borderId="0" xfId="0" applyFont="1" applyFill="1" applyAlignment="1">
      <alignment horizontal="center" wrapText="1" readingOrder="2"/>
    </xf>
    <xf numFmtId="0" fontId="33" fillId="0" borderId="0" xfId="0" applyFont="1" applyFill="1" applyAlignment="1">
      <alignment horizontal="center" readingOrder="2"/>
    </xf>
    <xf numFmtId="0" fontId="14" fillId="0" borderId="0" xfId="0" applyFont="1" applyFill="1" applyAlignment="1">
      <alignment horizontal="center" vertical="center" wrapText="1"/>
    </xf>
    <xf numFmtId="0" fontId="14" fillId="0" borderId="0" xfId="0" applyFont="1" applyFill="1" applyAlignment="1">
      <alignment horizontal="center" vertical="center"/>
    </xf>
    <xf numFmtId="0" fontId="14" fillId="0" borderId="0" xfId="2" applyFont="1" applyFill="1" applyAlignment="1">
      <alignment horizontal="center" vertical="center" wrapText="1"/>
    </xf>
    <xf numFmtId="0" fontId="14" fillId="0" borderId="0" xfId="2" applyFont="1" applyFill="1" applyAlignment="1">
      <alignment horizontal="center" vertical="center"/>
    </xf>
    <xf numFmtId="0" fontId="14" fillId="5" borderId="40" xfId="10" applyFont="1" applyFill="1" applyBorder="1" applyAlignment="1">
      <alignment horizontal="right" vertical="center" wrapText="1"/>
    </xf>
    <xf numFmtId="0" fontId="14" fillId="5" borderId="42" xfId="10" applyFont="1" applyFill="1" applyBorder="1" applyAlignment="1">
      <alignment horizontal="right" vertical="center" wrapText="1"/>
    </xf>
    <xf numFmtId="0" fontId="14" fillId="5" borderId="44" xfId="10" applyFont="1" applyFill="1" applyBorder="1" applyAlignment="1">
      <alignment horizontal="right" vertical="center" wrapText="1"/>
    </xf>
    <xf numFmtId="0" fontId="25" fillId="5" borderId="29" xfId="16" applyFont="1" applyFill="1" applyBorder="1" applyAlignment="1">
      <alignment horizontal="center" vertical="center" wrapText="1"/>
    </xf>
    <xf numFmtId="0" fontId="25" fillId="5" borderId="29" xfId="36" applyFont="1" applyFill="1" applyBorder="1" applyAlignment="1">
      <alignment horizontal="center" vertical="center"/>
    </xf>
    <xf numFmtId="0" fontId="37" fillId="5" borderId="26" xfId="17" applyFont="1" applyFill="1" applyBorder="1">
      <alignment horizontal="center" vertical="center" wrapText="1"/>
    </xf>
    <xf numFmtId="0" fontId="14" fillId="5" borderId="56" xfId="10" applyFont="1" applyFill="1" applyBorder="1" applyAlignment="1">
      <alignment horizontal="center" vertical="center" wrapText="1"/>
    </xf>
    <xf numFmtId="0" fontId="14" fillId="5" borderId="39" xfId="10" applyFont="1" applyFill="1" applyBorder="1" applyAlignment="1">
      <alignment horizontal="center" vertical="center" wrapText="1"/>
    </xf>
    <xf numFmtId="0" fontId="14" fillId="5" borderId="57" xfId="6" applyFont="1" applyFill="1" applyBorder="1" applyAlignment="1">
      <alignment horizontal="center" vertical="center" wrapText="1"/>
    </xf>
    <xf numFmtId="0" fontId="14" fillId="5" borderId="58" xfId="6" applyFont="1" applyFill="1" applyBorder="1" applyAlignment="1">
      <alignment horizontal="center" vertical="center" wrapText="1"/>
    </xf>
    <xf numFmtId="0" fontId="14" fillId="5" borderId="56" xfId="6" applyFont="1" applyFill="1" applyBorder="1" applyAlignment="1">
      <alignment horizontal="center" vertical="center" wrapText="1"/>
    </xf>
    <xf numFmtId="1" fontId="25" fillId="5" borderId="57" xfId="14" applyFont="1" applyFill="1" applyBorder="1" applyAlignment="1">
      <alignment horizontal="center" vertical="center" wrapText="1"/>
    </xf>
    <xf numFmtId="1" fontId="25" fillId="5" borderId="50" xfId="14" applyFont="1" applyFill="1" applyBorder="1" applyAlignment="1">
      <alignment horizontal="center" vertical="center" wrapText="1"/>
    </xf>
    <xf numFmtId="0" fontId="33" fillId="0" borderId="0" xfId="2" applyFont="1" applyFill="1" applyBorder="1" applyAlignment="1">
      <alignment horizontal="center" vertical="center" wrapText="1"/>
    </xf>
    <xf numFmtId="0" fontId="33" fillId="0" borderId="0" xfId="2" applyFont="1" applyFill="1" applyBorder="1" applyAlignment="1">
      <alignment horizontal="center" vertical="center"/>
    </xf>
    <xf numFmtId="0" fontId="33" fillId="0" borderId="0" xfId="2" applyFont="1" applyFill="1" applyBorder="1" applyAlignment="1">
      <alignment horizontal="center" vertical="center" wrapText="1" readingOrder="2"/>
    </xf>
    <xf numFmtId="0" fontId="33" fillId="0" borderId="0" xfId="2" applyFont="1" applyFill="1" applyBorder="1" applyAlignment="1">
      <alignment horizontal="center" vertical="center" readingOrder="2"/>
    </xf>
    <xf numFmtId="0" fontId="14" fillId="0" borderId="0" xfId="6" applyFont="1" applyFill="1" applyBorder="1" applyAlignment="1">
      <alignment horizontal="center" vertical="center" wrapText="1"/>
    </xf>
    <xf numFmtId="1" fontId="9" fillId="5" borderId="41" xfId="14" applyFont="1" applyFill="1" applyBorder="1">
      <alignment horizontal="left" vertical="center" wrapText="1"/>
    </xf>
    <xf numFmtId="1" fontId="9" fillId="5" borderId="45" xfId="14" applyFont="1" applyFill="1" applyBorder="1">
      <alignment horizontal="left" vertical="center" wrapText="1"/>
    </xf>
    <xf numFmtId="0" fontId="14" fillId="0" borderId="12" xfId="39" applyFont="1" applyFill="1" applyBorder="1" applyAlignment="1">
      <alignment horizontal="center" vertical="center" wrapText="1" readingOrder="2"/>
    </xf>
    <xf numFmtId="0" fontId="9" fillId="0" borderId="13" xfId="45" applyFont="1" applyFill="1" applyBorder="1" applyAlignment="1">
      <alignment horizontal="center" vertical="center" wrapText="1"/>
    </xf>
    <xf numFmtId="0" fontId="9" fillId="0" borderId="11" xfId="45" applyFont="1" applyFill="1" applyBorder="1" applyAlignment="1">
      <alignment horizontal="center" vertical="center" wrapText="1"/>
    </xf>
    <xf numFmtId="0" fontId="14" fillId="5" borderId="18" xfId="39" applyFont="1" applyFill="1" applyBorder="1" applyAlignment="1">
      <alignment horizontal="center" vertical="center" wrapText="1" readingOrder="2"/>
    </xf>
    <xf numFmtId="0" fontId="14" fillId="5" borderId="54" xfId="39" applyFont="1" applyFill="1" applyBorder="1" applyAlignment="1">
      <alignment horizontal="center" vertical="center" wrapText="1" readingOrder="2"/>
    </xf>
    <xf numFmtId="0" fontId="14" fillId="5" borderId="12" xfId="39" applyFont="1" applyFill="1" applyBorder="1" applyAlignment="1">
      <alignment horizontal="center" vertical="center" wrapText="1" readingOrder="2"/>
    </xf>
    <xf numFmtId="0" fontId="9" fillId="5" borderId="19" xfId="45" applyFont="1" applyFill="1" applyBorder="1" applyAlignment="1">
      <alignment horizontal="center" vertical="center" wrapText="1"/>
    </xf>
    <xf numFmtId="0" fontId="9" fillId="5" borderId="55" xfId="45" applyFont="1" applyFill="1" applyBorder="1" applyAlignment="1">
      <alignment horizontal="center" vertical="center" wrapText="1"/>
    </xf>
    <xf numFmtId="0" fontId="9" fillId="5" borderId="13" xfId="45" applyFont="1" applyFill="1" applyBorder="1" applyAlignment="1">
      <alignment horizontal="center" vertical="center" wrapText="1"/>
    </xf>
    <xf numFmtId="0" fontId="9" fillId="5" borderId="11" xfId="45" applyFont="1" applyFill="1" applyBorder="1" applyAlignment="1">
      <alignment horizontal="center" vertical="center" wrapText="1"/>
    </xf>
    <xf numFmtId="0" fontId="14" fillId="0" borderId="18" xfId="39" applyFont="1" applyFill="1" applyBorder="1" applyAlignment="1">
      <alignment horizontal="center" vertical="center" wrapText="1" readingOrder="2"/>
    </xf>
    <xf numFmtId="0" fontId="9" fillId="0" borderId="19" xfId="45" applyFont="1" applyFill="1" applyBorder="1" applyAlignment="1">
      <alignment horizontal="center" vertical="center" wrapText="1"/>
    </xf>
    <xf numFmtId="0" fontId="14" fillId="5" borderId="20" xfId="36" applyFont="1" applyFill="1" applyBorder="1" applyAlignment="1">
      <alignment horizontal="center" vertical="center" readingOrder="2"/>
    </xf>
    <xf numFmtId="0" fontId="14" fillId="5" borderId="54" xfId="36" applyFont="1" applyFill="1" applyBorder="1" applyAlignment="1">
      <alignment horizontal="center" vertical="center" readingOrder="2"/>
    </xf>
    <xf numFmtId="0" fontId="14" fillId="5" borderId="15" xfId="36" applyFont="1" applyFill="1" applyBorder="1" applyAlignment="1">
      <alignment horizontal="center" vertical="center" readingOrder="2"/>
    </xf>
    <xf numFmtId="0" fontId="9" fillId="5" borderId="21" xfId="36" applyFont="1" applyFill="1" applyBorder="1" applyAlignment="1">
      <alignment horizontal="center" vertical="center"/>
    </xf>
    <xf numFmtId="0" fontId="9" fillId="5" borderId="55" xfId="36" applyFont="1" applyFill="1" applyBorder="1" applyAlignment="1">
      <alignment horizontal="center" vertical="center"/>
    </xf>
    <xf numFmtId="0" fontId="9" fillId="5" borderId="16" xfId="36" applyFont="1" applyFill="1" applyBorder="1" applyAlignment="1">
      <alignment horizontal="center" vertical="center"/>
    </xf>
    <xf numFmtId="0" fontId="14" fillId="5" borderId="10" xfId="39" applyFont="1" applyFill="1" applyBorder="1" applyAlignment="1">
      <alignment horizontal="center" vertical="center" wrapText="1" readingOrder="2"/>
    </xf>
    <xf numFmtId="0" fontId="14" fillId="0" borderId="0" xfId="6" applyFont="1" applyFill="1" applyBorder="1" applyAlignment="1">
      <alignment horizontal="right" vertical="center"/>
    </xf>
    <xf numFmtId="0" fontId="26" fillId="0" borderId="0" xfId="6" applyFont="1" applyFill="1" applyBorder="1" applyAlignment="1">
      <alignment horizontal="right" vertical="center"/>
    </xf>
    <xf numFmtId="0" fontId="9" fillId="0" borderId="0" xfId="6" applyFont="1" applyFill="1" applyBorder="1" applyAlignment="1">
      <alignment horizontal="left" vertical="center"/>
    </xf>
    <xf numFmtId="0" fontId="37" fillId="0" borderId="0" xfId="6" applyFont="1" applyFill="1" applyBorder="1" applyAlignment="1">
      <alignment horizontal="left" vertical="center"/>
    </xf>
    <xf numFmtId="1" fontId="9" fillId="5" borderId="41" xfId="14" applyFont="1" applyFill="1" applyBorder="1" applyAlignment="1">
      <alignment horizontal="left" vertical="center" wrapText="1"/>
    </xf>
    <xf numFmtId="1" fontId="37" fillId="5" borderId="43" xfId="14" applyFont="1" applyFill="1" applyBorder="1" applyAlignment="1">
      <alignment horizontal="left" vertical="center" wrapText="1"/>
    </xf>
    <xf numFmtId="1" fontId="37" fillId="5" borderId="45" xfId="14" applyFont="1" applyFill="1" applyBorder="1" applyAlignment="1">
      <alignment horizontal="left" vertical="center" wrapText="1"/>
    </xf>
    <xf numFmtId="0" fontId="20" fillId="5" borderId="27" xfId="16" applyFont="1" applyFill="1" applyBorder="1" applyAlignment="1">
      <alignment horizontal="center" vertical="center" wrapText="1" readingOrder="1"/>
    </xf>
    <xf numFmtId="0" fontId="20" fillId="5" borderId="29" xfId="16" applyFont="1" applyFill="1" applyBorder="1" applyAlignment="1">
      <alignment horizontal="center" vertical="center" wrapText="1" readingOrder="1"/>
    </xf>
    <xf numFmtId="0" fontId="20" fillId="5" borderId="28" xfId="16" applyFont="1" applyFill="1" applyBorder="1" applyAlignment="1">
      <alignment horizontal="center" vertical="center" wrapText="1" readingOrder="1"/>
    </xf>
    <xf numFmtId="0" fontId="14" fillId="5" borderId="37" xfId="10" applyFont="1" applyFill="1" applyBorder="1">
      <alignment horizontal="right" vertical="center" wrapText="1"/>
    </xf>
    <xf numFmtId="0" fontId="14" fillId="5" borderId="60" xfId="10" applyFont="1" applyFill="1" applyBorder="1">
      <alignment horizontal="right" vertical="center" wrapText="1"/>
    </xf>
    <xf numFmtId="0" fontId="20" fillId="5" borderId="22" xfId="16" applyFont="1" applyFill="1" applyBorder="1" applyAlignment="1">
      <alignment horizontal="center" vertical="center" wrapText="1"/>
    </xf>
    <xf numFmtId="1" fontId="25" fillId="5" borderId="38" xfId="14" applyFont="1" applyFill="1" applyBorder="1">
      <alignment horizontal="left" vertical="center" wrapText="1"/>
    </xf>
    <xf numFmtId="1" fontId="25" fillId="5" borderId="51" xfId="14" applyFont="1" applyFill="1" applyBorder="1">
      <alignment horizontal="left" vertical="center" wrapText="1"/>
    </xf>
    <xf numFmtId="0" fontId="28" fillId="5" borderId="22" xfId="36" applyFont="1" applyFill="1" applyBorder="1" applyAlignment="1">
      <alignment horizontal="center" vertical="center" wrapText="1"/>
    </xf>
    <xf numFmtId="0" fontId="28" fillId="5" borderId="27" xfId="36" applyFont="1" applyFill="1" applyBorder="1" applyAlignment="1">
      <alignment horizontal="center" vertical="center" wrapText="1"/>
    </xf>
    <xf numFmtId="0" fontId="9" fillId="5" borderId="22" xfId="36" applyFont="1" applyFill="1" applyBorder="1" applyAlignment="1">
      <alignment horizontal="center" vertical="center" wrapText="1"/>
    </xf>
    <xf numFmtId="1" fontId="25" fillId="5" borderId="52" xfId="14" applyFont="1" applyFill="1" applyBorder="1">
      <alignment horizontal="left" vertical="center" wrapText="1"/>
    </xf>
    <xf numFmtId="1" fontId="25" fillId="5" borderId="53" xfId="14" applyFont="1" applyFill="1" applyBorder="1">
      <alignment horizontal="left" vertical="center" wrapText="1"/>
    </xf>
    <xf numFmtId="0" fontId="20" fillId="5" borderId="25" xfId="16" applyFont="1" applyFill="1" applyBorder="1" applyAlignment="1">
      <alignment horizontal="center" vertical="center" wrapText="1" readingOrder="1"/>
    </xf>
    <xf numFmtId="0" fontId="20" fillId="5" borderId="24" xfId="16" applyFont="1" applyFill="1" applyBorder="1" applyAlignment="1">
      <alignment horizontal="center" vertical="center" wrapText="1" readingOrder="1"/>
    </xf>
    <xf numFmtId="0" fontId="14" fillId="5" borderId="22" xfId="36" applyFont="1" applyFill="1" applyBorder="1" applyAlignment="1">
      <alignment horizontal="center" vertical="center" wrapText="1"/>
    </xf>
    <xf numFmtId="0" fontId="20" fillId="5" borderId="24" xfId="16" applyFont="1" applyFill="1" applyBorder="1" applyAlignment="1">
      <alignment horizontal="center" vertical="center" wrapText="1"/>
    </xf>
    <xf numFmtId="0" fontId="9" fillId="5" borderId="57" xfId="45" applyFont="1" applyFill="1" applyBorder="1" applyAlignment="1">
      <alignment horizontal="center" vertical="center" wrapText="1"/>
    </xf>
    <xf numFmtId="0" fontId="9" fillId="5" borderId="50" xfId="45" applyFont="1" applyFill="1" applyBorder="1" applyAlignment="1">
      <alignment horizontal="center" vertical="center" wrapText="1"/>
    </xf>
    <xf numFmtId="0" fontId="14" fillId="5" borderId="56" xfId="39" applyFont="1" applyFill="1" applyBorder="1" applyAlignment="1">
      <alignment horizontal="center" vertical="center" wrapText="1" readingOrder="2"/>
    </xf>
    <xf numFmtId="0" fontId="14" fillId="5" borderId="39" xfId="39" applyFont="1" applyFill="1" applyBorder="1" applyAlignment="1">
      <alignment horizontal="center" vertical="center" wrapText="1" readingOrder="2"/>
    </xf>
    <xf numFmtId="0" fontId="14" fillId="5" borderId="26" xfId="36" applyFont="1" applyFill="1" applyBorder="1" applyAlignment="1">
      <alignment horizontal="center" vertical="center" wrapText="1"/>
    </xf>
    <xf numFmtId="0" fontId="14" fillId="5" borderId="17" xfId="36" applyFont="1" applyFill="1" applyBorder="1" applyAlignment="1">
      <alignment horizontal="center" vertical="center" wrapText="1"/>
    </xf>
    <xf numFmtId="1" fontId="25" fillId="5" borderId="35" xfId="14" applyFont="1" applyFill="1" applyBorder="1" applyAlignment="1">
      <alignment horizontal="left" vertical="center" wrapText="1"/>
    </xf>
    <xf numFmtId="1" fontId="25" fillId="5" borderId="36" xfId="14" applyFont="1" applyFill="1" applyBorder="1" applyAlignment="1">
      <alignment horizontal="left" vertical="center" wrapText="1"/>
    </xf>
    <xf numFmtId="0" fontId="14" fillId="5" borderId="33" xfId="10" applyFont="1" applyFill="1" applyBorder="1" applyAlignment="1">
      <alignment horizontal="right" vertical="center" wrapText="1"/>
    </xf>
    <xf numFmtId="0" fontId="14" fillId="5" borderId="34" xfId="10" applyFont="1" applyFill="1" applyBorder="1" applyAlignment="1">
      <alignment horizontal="right" vertical="center" wrapText="1"/>
    </xf>
    <xf numFmtId="0" fontId="20" fillId="5" borderId="28" xfId="16" applyFont="1" applyFill="1" applyBorder="1" applyAlignment="1">
      <alignment horizontal="center" vertical="center" wrapText="1"/>
    </xf>
  </cellXfs>
  <cellStyles count="155">
    <cellStyle name="Comma" xfId="1" builtinId="3"/>
    <cellStyle name="Comma 2" xfId="58"/>
    <cellStyle name="Comma 2 2" xfId="127"/>
    <cellStyle name="Comma 3" xfId="62"/>
    <cellStyle name="Comma 4" xfId="70"/>
    <cellStyle name="Comma 4 2" xfId="89"/>
    <cellStyle name="Comma 4 2 2" xfId="122"/>
    <cellStyle name="Comma 4 2 3" xfId="131"/>
    <cellStyle name="Comma 4 3" xfId="108"/>
    <cellStyle name="Comma 4 4" xfId="130"/>
    <cellStyle name="Comma 5" xfId="77"/>
    <cellStyle name="Comma 6" xfId="94"/>
    <cellStyle name="Comma 7" xfId="129"/>
    <cellStyle name="H1" xfId="2"/>
    <cellStyle name="H1 2" xfId="3"/>
    <cellStyle name="H1 2 2" xfId="4"/>
    <cellStyle name="H1 2 3" xfId="5"/>
    <cellStyle name="H1 2 3 2" xfId="49"/>
    <cellStyle name="H2" xfId="6"/>
    <cellStyle name="H2 2" xfId="7"/>
    <cellStyle name="H2 2 2" xfId="8"/>
    <cellStyle name="H2 2 3" xfId="9"/>
    <cellStyle name="H2 2 3 2" xfId="50"/>
    <cellStyle name="had" xfId="10"/>
    <cellStyle name="had 2" xfId="11"/>
    <cellStyle name="had 2 2" xfId="12"/>
    <cellStyle name="had 2 3" xfId="13"/>
    <cellStyle name="had 2 3 2" xfId="51"/>
    <cellStyle name="had0" xfId="14"/>
    <cellStyle name="Had1" xfId="15"/>
    <cellStyle name="Had2" xfId="16"/>
    <cellStyle name="Had3" xfId="17"/>
    <cellStyle name="Had3 2" xfId="18"/>
    <cellStyle name="Had3 2 2" xfId="19"/>
    <cellStyle name="Had3 2 3" xfId="20"/>
    <cellStyle name="Had3 2 3 2" xfId="52"/>
    <cellStyle name="inxa" xfId="21"/>
    <cellStyle name="inxe" xfId="22"/>
    <cellStyle name="Normal" xfId="0" builtinId="0"/>
    <cellStyle name="Normal 10" xfId="97"/>
    <cellStyle name="Normal 10 3" xfId="95"/>
    <cellStyle name="Normal 11" xfId="126"/>
    <cellStyle name="Normal 12" xfId="96"/>
    <cellStyle name="Normal 2" xfId="23"/>
    <cellStyle name="Normal 2 2" xfId="68"/>
    <cellStyle name="Normal 2 3" xfId="93"/>
    <cellStyle name="Normal 2 4" xfId="128"/>
    <cellStyle name="Normal 3" xfId="24"/>
    <cellStyle name="Normal 3 2" xfId="69"/>
    <cellStyle name="Normal 3 2 2" xfId="88"/>
    <cellStyle name="Normal 3 2 2 2" xfId="121"/>
    <cellStyle name="Normal 3 2 2 3" xfId="133"/>
    <cellStyle name="Normal 3 2 3" xfId="107"/>
    <cellStyle name="Normal 3 2 4" xfId="132"/>
    <cellStyle name="Normal 3 4" xfId="74"/>
    <cellStyle name="Normal 4" xfId="48"/>
    <cellStyle name="Normal 4 2" xfId="61"/>
    <cellStyle name="Normal 4 2 2" xfId="66"/>
    <cellStyle name="Normal 4 2 2 2" xfId="86"/>
    <cellStyle name="Normal 4 2 2 2 2" xfId="119"/>
    <cellStyle name="Normal 4 2 2 2 3" xfId="137"/>
    <cellStyle name="Normal 4 2 2 3" xfId="105"/>
    <cellStyle name="Normal 4 2 2 4" xfId="136"/>
    <cellStyle name="Normal 4 2 3" xfId="73"/>
    <cellStyle name="Normal 4 2 3 2" xfId="92"/>
    <cellStyle name="Normal 4 2 3 2 2" xfId="125"/>
    <cellStyle name="Normal 4 2 3 2 3" xfId="139"/>
    <cellStyle name="Normal 4 2 3 3" xfId="111"/>
    <cellStyle name="Normal 4 2 3 4" xfId="138"/>
    <cellStyle name="Normal 4 2 4" xfId="83"/>
    <cellStyle name="Normal 4 2 4 2" xfId="116"/>
    <cellStyle name="Normal 4 2 4 3" xfId="140"/>
    <cellStyle name="Normal 4 2 5" xfId="102"/>
    <cellStyle name="Normal 4 2 6" xfId="135"/>
    <cellStyle name="Normal 4 3" xfId="63"/>
    <cellStyle name="Normal 4 3 2" xfId="84"/>
    <cellStyle name="Normal 4 3 2 2" xfId="117"/>
    <cellStyle name="Normal 4 3 2 3" xfId="142"/>
    <cellStyle name="Normal 4 3 3" xfId="103"/>
    <cellStyle name="Normal 4 3 4" xfId="141"/>
    <cellStyle name="Normal 4 4" xfId="71"/>
    <cellStyle name="Normal 4 4 2" xfId="90"/>
    <cellStyle name="Normal 4 4 2 2" xfId="123"/>
    <cellStyle name="Normal 4 4 2 3" xfId="144"/>
    <cellStyle name="Normal 4 4 3" xfId="109"/>
    <cellStyle name="Normal 4 4 4" xfId="143"/>
    <cellStyle name="Normal 4 5" xfId="80"/>
    <cellStyle name="Normal 4 5 2" xfId="113"/>
    <cellStyle name="Normal 4 5 3" xfId="145"/>
    <cellStyle name="Normal 4 6" xfId="100"/>
    <cellStyle name="Normal 4 7" xfId="134"/>
    <cellStyle name="Normal 5" xfId="57"/>
    <cellStyle name="Normal 5 2" xfId="65"/>
    <cellStyle name="Normal 6" xfId="56"/>
    <cellStyle name="Normal 6 2" xfId="64"/>
    <cellStyle name="Normal 6 2 2" xfId="85"/>
    <cellStyle name="Normal 6 2 2 2" xfId="118"/>
    <cellStyle name="Normal 6 2 2 3" xfId="148"/>
    <cellStyle name="Normal 6 2 3" xfId="104"/>
    <cellStyle name="Normal 6 2 4" xfId="147"/>
    <cellStyle name="Normal 6 3" xfId="72"/>
    <cellStyle name="Normal 6 3 2" xfId="91"/>
    <cellStyle name="Normal 6 3 2 2" xfId="124"/>
    <cellStyle name="Normal 6 3 2 3" xfId="150"/>
    <cellStyle name="Normal 6 3 3" xfId="110"/>
    <cellStyle name="Normal 6 3 4" xfId="149"/>
    <cellStyle name="Normal 6 4" xfId="82"/>
    <cellStyle name="Normal 6 4 2" xfId="115"/>
    <cellStyle name="Normal 6 4 3" xfId="151"/>
    <cellStyle name="Normal 6 5" xfId="101"/>
    <cellStyle name="Normal 6 6" xfId="146"/>
    <cellStyle name="Normal 7" xfId="67"/>
    <cellStyle name="Normal 7 2" xfId="87"/>
    <cellStyle name="Normal 7 2 2" xfId="120"/>
    <cellStyle name="Normal 7 2 3" xfId="153"/>
    <cellStyle name="Normal 7 3" xfId="106"/>
    <cellStyle name="Normal 7 4" xfId="152"/>
    <cellStyle name="Normal 8" xfId="76"/>
    <cellStyle name="Normal 8 2" xfId="81"/>
    <cellStyle name="Normal 8 2 2" xfId="114"/>
    <cellStyle name="Normal 9" xfId="75"/>
    <cellStyle name="Normal 9 2" xfId="112"/>
    <cellStyle name="Normal 9 3" xfId="154"/>
    <cellStyle name="NotA" xfId="25"/>
    <cellStyle name="Note" xfId="26" builtinId="10" customBuiltin="1"/>
    <cellStyle name="Note 2" xfId="27"/>
    <cellStyle name="Note 3" xfId="59"/>
    <cellStyle name="Note 4" xfId="78"/>
    <cellStyle name="Note 5" xfId="98"/>
    <cellStyle name="T1" xfId="28"/>
    <cellStyle name="T1 2" xfId="29"/>
    <cellStyle name="T1 2 2" xfId="30"/>
    <cellStyle name="T1 2 3" xfId="31"/>
    <cellStyle name="T1 2 3 2" xfId="53"/>
    <cellStyle name="T2" xfId="32"/>
    <cellStyle name="T2 2" xfId="33"/>
    <cellStyle name="T2 2 2" xfId="34"/>
    <cellStyle name="T2 2 3" xfId="35"/>
    <cellStyle name="T2 2 3 2" xfId="54"/>
    <cellStyle name="Total" xfId="36" builtinId="25" customBuiltin="1"/>
    <cellStyle name="Total 2" xfId="37"/>
    <cellStyle name="Total 3" xfId="60"/>
    <cellStyle name="Total 4" xfId="79"/>
    <cellStyle name="Total 5" xfId="99"/>
    <cellStyle name="Total1" xfId="38"/>
    <cellStyle name="TXT1" xfId="39"/>
    <cellStyle name="TXT1 2" xfId="40"/>
    <cellStyle name="TXT1 2 2" xfId="41"/>
    <cellStyle name="TXT1 2 3" xfId="42"/>
    <cellStyle name="TXT1 2 3 2" xfId="55"/>
    <cellStyle name="TXT1_ATT50328" xfId="43"/>
    <cellStyle name="TXT2" xfId="44"/>
    <cellStyle name="TXT3" xfId="45"/>
    <cellStyle name="TXT4" xfId="46"/>
    <cellStyle name="TXT5" xfId="4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9" Type="http://schemas.openxmlformats.org/officeDocument/2006/relationships/customXml" Target="../customXml/item3.xml"/><Relationship Id="rId21" Type="http://schemas.openxmlformats.org/officeDocument/2006/relationships/worksheet" Target="worksheets/sheet20.xml"/><Relationship Id="rId34" Type="http://schemas.openxmlformats.org/officeDocument/2006/relationships/styles" Target="style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worksheet" Target="worksheets/sheet2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worksheet" Target="worksheets/sheet31.xml"/><Relationship Id="rId37" Type="http://schemas.openxmlformats.org/officeDocument/2006/relationships/customXml" Target="../customXml/item1.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calcChain" Target="calcChain.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worksheet" Target="worksheets/sheet30.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worksheet" Target="worksheets/sheet29.xml"/><Relationship Id="rId35" Type="http://schemas.openxmlformats.org/officeDocument/2006/relationships/sharedStrings" Target="sharedString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sz="1400">
                <a:cs typeface="+mn-cs"/>
              </a:defRPr>
            </a:pPr>
            <a:r>
              <a:rPr lang="ar-QA" sz="1600">
                <a:cs typeface="+mn-cs"/>
              </a:rPr>
              <a:t>الأفلام المعروضة  حسب النوع (عربية</a:t>
            </a:r>
            <a:r>
              <a:rPr lang="ar-QA" sz="1600" baseline="0">
                <a:cs typeface="+mn-cs"/>
              </a:rPr>
              <a:t> - أجنبية)</a:t>
            </a:r>
            <a:endParaRPr lang="en-US" sz="1600">
              <a:cs typeface="+mn-cs"/>
            </a:endParaRPr>
          </a:p>
          <a:p>
            <a:pPr rtl="0">
              <a:defRPr sz="1400">
                <a:cs typeface="+mn-cs"/>
              </a:defRPr>
            </a:pPr>
            <a:r>
              <a:rPr lang="en-US" sz="1200">
                <a:latin typeface="Arial" pitchFamily="34" charset="0"/>
                <a:cs typeface="Arial" pitchFamily="34" charset="0"/>
              </a:rPr>
              <a:t>FILMS  PRESENTED BY TYPE (ARABIC</a:t>
            </a:r>
            <a:r>
              <a:rPr lang="en-US" sz="1200" baseline="0">
                <a:latin typeface="Arial" pitchFamily="34" charset="0"/>
                <a:cs typeface="Arial" pitchFamily="34" charset="0"/>
              </a:rPr>
              <a:t> - FOREIGN)</a:t>
            </a:r>
            <a:endParaRPr lang="en-US" sz="1200">
              <a:latin typeface="Arial" pitchFamily="34" charset="0"/>
              <a:cs typeface="Arial" pitchFamily="34" charset="0"/>
            </a:endParaRPr>
          </a:p>
          <a:p>
            <a:pPr rtl="0">
              <a:defRPr sz="1400">
                <a:cs typeface="+mn-cs"/>
              </a:defRPr>
            </a:pPr>
            <a:r>
              <a:rPr lang="en-US" sz="1200">
                <a:latin typeface="Arial" pitchFamily="34" charset="0"/>
                <a:cs typeface="Arial" pitchFamily="34" charset="0"/>
              </a:rPr>
              <a:t>2013 - 2017</a:t>
            </a:r>
          </a:p>
        </c:rich>
      </c:tx>
      <c:layout>
        <c:manualLayout>
          <c:xMode val="edge"/>
          <c:yMode val="edge"/>
          <c:x val="0.29426671578028835"/>
          <c:y val="2.0905140583107891E-2"/>
        </c:manualLayout>
      </c:layout>
      <c:overlay val="0"/>
      <c:spPr>
        <a:noFill/>
      </c:spPr>
    </c:title>
    <c:autoTitleDeleted val="0"/>
    <c:plotArea>
      <c:layout>
        <c:manualLayout>
          <c:layoutTarget val="inner"/>
          <c:xMode val="edge"/>
          <c:yMode val="edge"/>
          <c:x val="8.148235736744508E-2"/>
          <c:y val="0.16657934190151114"/>
          <c:w val="0.74847222558718662"/>
          <c:h val="0.74564834325286844"/>
        </c:manualLayout>
      </c:layout>
      <c:lineChart>
        <c:grouping val="standard"/>
        <c:varyColors val="0"/>
        <c:ser>
          <c:idx val="3"/>
          <c:order val="0"/>
          <c:tx>
            <c:strRef>
              <c:f>'145'!$A$19</c:f>
              <c:strCache>
                <c:ptCount val="1"/>
                <c:pt idx="0">
                  <c:v>أفلام عربية
Arabic Films</c:v>
                </c:pt>
              </c:strCache>
            </c:strRef>
          </c:tx>
          <c:marker>
            <c:symbol val="none"/>
          </c:marker>
          <c:dLbls>
            <c:dLbl>
              <c:idx val="1"/>
              <c:delete val="1"/>
            </c:dLbl>
            <c:dLbl>
              <c:idx val="2"/>
              <c:delete val="1"/>
            </c:dLbl>
            <c:dLbl>
              <c:idx val="3"/>
              <c:delete val="1"/>
            </c:dLbl>
            <c:dLbl>
              <c:idx val="4"/>
              <c:layout/>
              <c:showLegendKey val="0"/>
              <c:showVal val="1"/>
              <c:showCatName val="0"/>
              <c:showSerName val="0"/>
              <c:showPercent val="0"/>
              <c:showBubbleSize val="0"/>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'145'!$B$6:$F$8</c:f>
              <c:strCache>
                <c:ptCount val="5"/>
                <c:pt idx="0">
                  <c:v>2013</c:v>
                </c:pt>
                <c:pt idx="1">
                  <c:v>2014</c:v>
                </c:pt>
                <c:pt idx="2">
                  <c:v>2015</c:v>
                </c:pt>
                <c:pt idx="3">
                  <c:v>2016</c:v>
                </c:pt>
                <c:pt idx="4">
                  <c:v>2017</c:v>
                </c:pt>
              </c:strCache>
            </c:strRef>
          </c:cat>
          <c:val>
            <c:numRef>
              <c:f>'145'!$B$13:$F$13</c:f>
              <c:numCache>
                <c:formatCode>General</c:formatCode>
                <c:ptCount val="5"/>
                <c:pt idx="0">
                  <c:v>79</c:v>
                </c:pt>
                <c:pt idx="1">
                  <c:v>46</c:v>
                </c:pt>
                <c:pt idx="2">
                  <c:v>70</c:v>
                </c:pt>
                <c:pt idx="3">
                  <c:v>75</c:v>
                </c:pt>
                <c:pt idx="4">
                  <c:v>118</c:v>
                </c:pt>
              </c:numCache>
            </c:numRef>
          </c:val>
          <c:smooth val="0"/>
        </c:ser>
        <c:ser>
          <c:idx val="4"/>
          <c:order val="1"/>
          <c:tx>
            <c:strRef>
              <c:f>'145'!$A$20</c:f>
              <c:strCache>
                <c:ptCount val="1"/>
                <c:pt idx="0">
                  <c:v>أفلام أجنبية
Foreign Films</c:v>
                </c:pt>
              </c:strCache>
            </c:strRef>
          </c:tx>
          <c:marker>
            <c:symbol val="none"/>
          </c:marker>
          <c:dLbls>
            <c:dLbl>
              <c:idx val="1"/>
              <c:delete val="1"/>
            </c:dLbl>
            <c:dLbl>
              <c:idx val="2"/>
              <c:delete val="1"/>
            </c:dLbl>
            <c:dLbl>
              <c:idx val="3"/>
              <c:delete val="1"/>
            </c:dLbl>
            <c:dLbl>
              <c:idx val="4"/>
              <c:layout/>
              <c:showLegendKey val="0"/>
              <c:showVal val="1"/>
              <c:showCatName val="0"/>
              <c:showSerName val="0"/>
              <c:showPercent val="0"/>
              <c:showBubbleSize val="0"/>
            </c:dLbl>
            <c:dLbl>
              <c:idx val="5"/>
              <c:layout>
                <c:manualLayout>
                  <c:x val="-1.2622222222222123E-2"/>
                  <c:y val="-3.2863849765258246E-2"/>
                </c:manualLayout>
              </c:layout>
              <c:dLblPos val="r"/>
              <c:showLegendKey val="0"/>
              <c:showVal val="1"/>
              <c:showCatName val="0"/>
              <c:showSerName val="0"/>
              <c:showPercent val="0"/>
              <c:showBubbleSize val="0"/>
            </c:dLbl>
            <c:txPr>
              <a:bodyPr/>
              <a:lstStyle/>
              <a:p>
                <a:pPr>
                  <a:defRPr>
                    <a:latin typeface="Arial" pitchFamily="34" charset="0"/>
                    <a:cs typeface="Arial" pitchFamily="34" charset="0"/>
                  </a:defRPr>
                </a:pPr>
                <a:endParaRPr lang="en-US"/>
              </a:p>
            </c:txPr>
            <c:dLblPos val="t"/>
            <c:showLegendKey val="0"/>
            <c:showVal val="1"/>
            <c:showCatName val="0"/>
            <c:showSerName val="0"/>
            <c:showPercent val="0"/>
            <c:showBubbleSize val="0"/>
            <c:showLeaderLines val="0"/>
          </c:dLbls>
          <c:cat>
            <c:strRef>
              <c:f>'145'!$B$6:$F$8</c:f>
              <c:strCache>
                <c:ptCount val="5"/>
                <c:pt idx="0">
                  <c:v>2013</c:v>
                </c:pt>
                <c:pt idx="1">
                  <c:v>2014</c:v>
                </c:pt>
                <c:pt idx="2">
                  <c:v>2015</c:v>
                </c:pt>
                <c:pt idx="3">
                  <c:v>2016</c:v>
                </c:pt>
                <c:pt idx="4">
                  <c:v>2017</c:v>
                </c:pt>
              </c:strCache>
            </c:strRef>
          </c:cat>
          <c:val>
            <c:numRef>
              <c:f>'145'!$B$14:$F$14</c:f>
              <c:numCache>
                <c:formatCode>_(* #,##0_);_(* \(#,##0\);_(* "-"_);_(@_)</c:formatCode>
                <c:ptCount val="5"/>
                <c:pt idx="0">
                  <c:v>1295</c:v>
                </c:pt>
                <c:pt idx="1">
                  <c:v>794</c:v>
                </c:pt>
                <c:pt idx="2">
                  <c:v>1135</c:v>
                </c:pt>
                <c:pt idx="3">
                  <c:v>1301</c:v>
                </c:pt>
                <c:pt idx="4">
                  <c:v>1765</c:v>
                </c:pt>
              </c:numCache>
            </c:numRef>
          </c:val>
          <c:smooth val="0"/>
        </c:ser>
        <c:dLbls>
          <c:showLegendKey val="0"/>
          <c:showVal val="1"/>
          <c:showCatName val="0"/>
          <c:showSerName val="0"/>
          <c:showPercent val="0"/>
          <c:showBubbleSize val="0"/>
        </c:dLbls>
        <c:marker val="1"/>
        <c:smooth val="0"/>
        <c:axId val="140898816"/>
        <c:axId val="112399424"/>
      </c:lineChart>
      <c:catAx>
        <c:axId val="140898816"/>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b="1">
                <a:latin typeface="Arial" pitchFamily="34" charset="0"/>
                <a:cs typeface="Arial" pitchFamily="34" charset="0"/>
              </a:defRPr>
            </a:pPr>
            <a:endParaRPr lang="en-US"/>
          </a:p>
        </c:txPr>
        <c:crossAx val="112399424"/>
        <c:crosses val="autoZero"/>
        <c:auto val="1"/>
        <c:lblAlgn val="ctr"/>
        <c:lblOffset val="100"/>
        <c:noMultiLvlLbl val="0"/>
      </c:catAx>
      <c:valAx>
        <c:axId val="112399424"/>
        <c:scaling>
          <c:orientation val="minMax"/>
        </c:scaling>
        <c:delete val="0"/>
        <c:axPos val="l"/>
        <c:majorGridlines>
          <c:spPr>
            <a:ln w="19050">
              <a:solidFill>
                <a:schemeClr val="bg1">
                  <a:lumMod val="85000"/>
                </a:schemeClr>
              </a:solidFill>
            </a:ln>
          </c:spPr>
        </c:majorGridlines>
        <c:numFmt formatCode="General" sourceLinked="1"/>
        <c:majorTickMark val="out"/>
        <c:minorTickMark val="none"/>
        <c:tickLblPos val="nextTo"/>
        <c:txPr>
          <a:bodyPr/>
          <a:lstStyle/>
          <a:p>
            <a:pPr>
              <a:defRPr b="1">
                <a:latin typeface="Arial" pitchFamily="34" charset="0"/>
                <a:cs typeface="Arial" pitchFamily="34" charset="0"/>
              </a:defRPr>
            </a:pPr>
            <a:endParaRPr lang="en-US"/>
          </a:p>
        </c:txPr>
        <c:crossAx val="140898816"/>
        <c:crosses val="autoZero"/>
        <c:crossBetween val="between"/>
      </c:valAx>
    </c:plotArea>
    <c:legend>
      <c:legendPos val="r"/>
      <c:layout>
        <c:manualLayout>
          <c:xMode val="edge"/>
          <c:yMode val="edge"/>
          <c:x val="0.85184187361195296"/>
          <c:y val="0.40648174846688767"/>
          <c:w val="0.12363139931740615"/>
          <c:h val="0.11749955798606122"/>
        </c:manualLayout>
      </c:layout>
      <c:overlay val="0"/>
      <c:txPr>
        <a:bodyPr/>
        <a:lstStyle/>
        <a:p>
          <a:pPr>
            <a:defRPr>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(41)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327970</xdr:colOff>
      <xdr:row>0</xdr:row>
      <xdr:rowOff>152400</xdr:rowOff>
    </xdr:from>
    <xdr:to>
      <xdr:col>0</xdr:col>
      <xdr:colOff>5023312</xdr:colOff>
      <xdr:row>7</xdr:row>
      <xdr:rowOff>47625</xdr:rowOff>
    </xdr:to>
    <xdr:sp macro="" textlink="">
      <xdr:nvSpPr>
        <xdr:cNvPr id="3" name="Text Box 3"/>
        <xdr:cNvSpPr txBox="1">
          <a:spLocks noChangeArrowheads="1"/>
        </xdr:cNvSpPr>
      </xdr:nvSpPr>
      <xdr:spPr bwMode="auto">
        <a:xfrm>
          <a:off x="9987330338" y="152400"/>
          <a:ext cx="4695342" cy="2628900"/>
        </a:xfrm>
        <a:prstGeom prst="rect">
          <a:avLst/>
        </a:prstGeom>
        <a:noFill/>
        <a:ln w="9525">
          <a:noFill/>
          <a:miter lim="800000"/>
          <a:headEnd/>
          <a:tailEnd/>
        </a:ln>
      </xdr:spPr>
      <xdr:txBody>
        <a:bodyPr vertOverflow="clip" wrap="square" lIns="246888" tIns="155448" rIns="246888" bIns="0" anchor="t" upright="1"/>
        <a:lstStyle/>
        <a:p>
          <a:pPr algn="ct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الاعلام والثقافة والسياحة</a:t>
          </a:r>
          <a:endParaRPr lang="ar-QA" sz="1800" b="1">
            <a:solidFill>
              <a:srgbClr val="0000FF"/>
            </a:solidFill>
            <a:effectLst/>
            <a:latin typeface="Arial Rounded MT Bold" pitchFamily="34" charset="0"/>
            <a:ea typeface="+mn-ea"/>
            <a:cs typeface="+mn-cs"/>
          </a:endParaRPr>
        </a:p>
        <a:p>
          <a:pPr algn="ctr"/>
          <a:endParaRPr lang="en-US"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VIII</a:t>
          </a:r>
        </a:p>
        <a:p>
          <a:pPr algn="ctr"/>
          <a:r>
            <a:rPr lang="en-US" sz="1800" b="1" i="0" u="none" strike="noStrike" baseline="0">
              <a:solidFill>
                <a:srgbClr val="0000FF"/>
              </a:solidFill>
              <a:latin typeface="Arial Rounded MT Bold" pitchFamily="34" charset="0"/>
              <a:cs typeface="Arial"/>
            </a:rPr>
            <a:t>MEDIA, CULTURE AND TOURISM</a:t>
          </a:r>
          <a:endParaRPr lang="en-US" sz="1800" b="1" i="0" u="none" strike="noStrike" baseline="0">
            <a:solidFill>
              <a:srgbClr val="0000FF"/>
            </a:solidFill>
            <a:latin typeface="Arial Rounded MT Bold" pitchFamily="34" charset="0"/>
            <a:ea typeface="+mn-ea"/>
            <a:cs typeface="Arial"/>
          </a:endParaRPr>
        </a:p>
      </xdr:txBody>
    </xdr:sp>
    <xdr:clientData/>
  </xdr:twoCellAnchor>
  <xdr:twoCellAnchor>
    <xdr:from>
      <xdr:col>0</xdr:col>
      <xdr:colOff>76199</xdr:colOff>
      <xdr:row>0</xdr:row>
      <xdr:rowOff>95249</xdr:rowOff>
    </xdr:from>
    <xdr:to>
      <xdr:col>0</xdr:col>
      <xdr:colOff>5086349</xdr:colOff>
      <xdr:row>6</xdr:row>
      <xdr:rowOff>457198</xdr:rowOff>
    </xdr:to>
    <xdr:pic>
      <xdr:nvPicPr>
        <xdr:cNvPr id="4" name="Picture 5" descr="ORNA430.WMF"/>
        <xdr:cNvPicPr>
          <a:picLocks noChangeAspect="1"/>
        </xdr:cNvPicPr>
      </xdr:nvPicPr>
      <xdr:blipFill>
        <a:blip xmlns:r="http://schemas.openxmlformats.org/officeDocument/2006/relationships" r:embed="rId1" cstate="print"/>
        <a:srcRect/>
        <a:stretch>
          <a:fillRect/>
        </a:stretch>
      </xdr:blipFill>
      <xdr:spPr bwMode="auto">
        <a:xfrm rot="16200000">
          <a:off x="9988491264" y="-1128714"/>
          <a:ext cx="2562224" cy="50101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1019175</xdr:colOff>
      <xdr:row>0</xdr:row>
      <xdr:rowOff>76200</xdr:rowOff>
    </xdr:from>
    <xdr:to>
      <xdr:col>10</xdr:col>
      <xdr:colOff>1703175</xdr:colOff>
      <xdr:row>2</xdr:row>
      <xdr:rowOff>303000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9750" y="76200"/>
          <a:ext cx="684000" cy="684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16</xdr:col>
      <xdr:colOff>714375</xdr:colOff>
      <xdr:row>0</xdr:row>
      <xdr:rowOff>66675</xdr:rowOff>
    </xdr:from>
    <xdr:to>
      <xdr:col>16</xdr:col>
      <xdr:colOff>1398375</xdr:colOff>
      <xdr:row>3</xdr:row>
      <xdr:rowOff>93450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382150" y="66675"/>
          <a:ext cx="684000" cy="684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16</xdr:col>
      <xdr:colOff>714375</xdr:colOff>
      <xdr:row>0</xdr:row>
      <xdr:rowOff>66675</xdr:rowOff>
    </xdr:from>
    <xdr:to>
      <xdr:col>16</xdr:col>
      <xdr:colOff>1398375</xdr:colOff>
      <xdr:row>3</xdr:row>
      <xdr:rowOff>93450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382150" y="66675"/>
          <a:ext cx="684000" cy="684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1000125</xdr:colOff>
      <xdr:row>0</xdr:row>
      <xdr:rowOff>76200</xdr:rowOff>
    </xdr:from>
    <xdr:to>
      <xdr:col>8</xdr:col>
      <xdr:colOff>1684125</xdr:colOff>
      <xdr:row>2</xdr:row>
      <xdr:rowOff>303000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7525" y="76200"/>
          <a:ext cx="684000" cy="68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542925</xdr:colOff>
      <xdr:row>0</xdr:row>
      <xdr:rowOff>95250</xdr:rowOff>
    </xdr:from>
    <xdr:to>
      <xdr:col>10</xdr:col>
      <xdr:colOff>1226925</xdr:colOff>
      <xdr:row>2</xdr:row>
      <xdr:rowOff>322050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9750" y="95250"/>
          <a:ext cx="684000" cy="6840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828675</xdr:colOff>
      <xdr:row>0</xdr:row>
      <xdr:rowOff>76200</xdr:rowOff>
    </xdr:from>
    <xdr:to>
      <xdr:col>4</xdr:col>
      <xdr:colOff>1512675</xdr:colOff>
      <xdr:row>3</xdr:row>
      <xdr:rowOff>102975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06875" y="76200"/>
          <a:ext cx="684000" cy="6840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15</xdr:col>
      <xdr:colOff>504825</xdr:colOff>
      <xdr:row>0</xdr:row>
      <xdr:rowOff>114300</xdr:rowOff>
    </xdr:from>
    <xdr:to>
      <xdr:col>15</xdr:col>
      <xdr:colOff>1188825</xdr:colOff>
      <xdr:row>2</xdr:row>
      <xdr:rowOff>341100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49050" y="114300"/>
          <a:ext cx="684000" cy="6840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771525</xdr:colOff>
      <xdr:row>0</xdr:row>
      <xdr:rowOff>114300</xdr:rowOff>
    </xdr:from>
    <xdr:to>
      <xdr:col>5</xdr:col>
      <xdr:colOff>1455525</xdr:colOff>
      <xdr:row>2</xdr:row>
      <xdr:rowOff>112500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125850" y="114300"/>
          <a:ext cx="684000" cy="684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571500</xdr:colOff>
      <xdr:row>0</xdr:row>
      <xdr:rowOff>95250</xdr:rowOff>
    </xdr:from>
    <xdr:to>
      <xdr:col>11</xdr:col>
      <xdr:colOff>1255500</xdr:colOff>
      <xdr:row>2</xdr:row>
      <xdr:rowOff>322050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49200" y="95250"/>
          <a:ext cx="684000" cy="684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933450</xdr:colOff>
      <xdr:row>0</xdr:row>
      <xdr:rowOff>76200</xdr:rowOff>
    </xdr:from>
    <xdr:to>
      <xdr:col>5</xdr:col>
      <xdr:colOff>1617450</xdr:colOff>
      <xdr:row>3</xdr:row>
      <xdr:rowOff>102975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097275" y="76200"/>
          <a:ext cx="684000" cy="68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2735775</xdr:colOff>
      <xdr:row>2</xdr:row>
      <xdr:rowOff>142875</xdr:rowOff>
    </xdr:from>
    <xdr:to>
      <xdr:col>2</xdr:col>
      <xdr:colOff>255375</xdr:colOff>
      <xdr:row>5</xdr:row>
      <xdr:rowOff>81825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783575" y="466725"/>
          <a:ext cx="720000" cy="72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10</xdr:col>
      <xdr:colOff>571500</xdr:colOff>
      <xdr:row>0</xdr:row>
      <xdr:rowOff>76200</xdr:rowOff>
    </xdr:from>
    <xdr:to>
      <xdr:col>10</xdr:col>
      <xdr:colOff>1255500</xdr:colOff>
      <xdr:row>3</xdr:row>
      <xdr:rowOff>102975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9750" y="76200"/>
          <a:ext cx="684000" cy="684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14</xdr:col>
      <xdr:colOff>1085850</xdr:colOff>
      <xdr:row>0</xdr:row>
      <xdr:rowOff>85725</xdr:rowOff>
    </xdr:from>
    <xdr:to>
      <xdr:col>14</xdr:col>
      <xdr:colOff>1769850</xdr:colOff>
      <xdr:row>3</xdr:row>
      <xdr:rowOff>112500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39450" y="85725"/>
          <a:ext cx="684000" cy="684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581025</xdr:colOff>
      <xdr:row>0</xdr:row>
      <xdr:rowOff>66675</xdr:rowOff>
    </xdr:from>
    <xdr:to>
      <xdr:col>4</xdr:col>
      <xdr:colOff>1265025</xdr:colOff>
      <xdr:row>2</xdr:row>
      <xdr:rowOff>293475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06875" y="66675"/>
          <a:ext cx="684000" cy="684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657225</xdr:colOff>
      <xdr:row>0</xdr:row>
      <xdr:rowOff>85725</xdr:rowOff>
    </xdr:from>
    <xdr:to>
      <xdr:col>13</xdr:col>
      <xdr:colOff>1341225</xdr:colOff>
      <xdr:row>3</xdr:row>
      <xdr:rowOff>112500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249050" y="85725"/>
          <a:ext cx="684000" cy="684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933450</xdr:colOff>
      <xdr:row>0</xdr:row>
      <xdr:rowOff>57150</xdr:rowOff>
    </xdr:from>
    <xdr:to>
      <xdr:col>10</xdr:col>
      <xdr:colOff>935250</xdr:colOff>
      <xdr:row>2</xdr:row>
      <xdr:rowOff>283950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30225" y="57150"/>
          <a:ext cx="684000" cy="684000"/>
        </a:xfrm>
        <a:prstGeom prst="rect">
          <a:avLst/>
        </a:prstGeom>
      </xdr:spPr>
    </xdr:pic>
    <xdr:clientData/>
  </xdr:twoCellAnchor>
  <xdr:twoCellAnchor editAs="oneCell">
    <xdr:from>
      <xdr:col>10</xdr:col>
      <xdr:colOff>914400</xdr:colOff>
      <xdr:row>0</xdr:row>
      <xdr:rowOff>66675</xdr:rowOff>
    </xdr:from>
    <xdr:to>
      <xdr:col>10</xdr:col>
      <xdr:colOff>1598400</xdr:colOff>
      <xdr:row>2</xdr:row>
      <xdr:rowOff>293475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9275" y="66675"/>
          <a:ext cx="684000" cy="684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771525</xdr:colOff>
      <xdr:row>0</xdr:row>
      <xdr:rowOff>85725</xdr:rowOff>
    </xdr:from>
    <xdr:to>
      <xdr:col>4</xdr:col>
      <xdr:colOff>773325</xdr:colOff>
      <xdr:row>2</xdr:row>
      <xdr:rowOff>198225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16400" y="85725"/>
          <a:ext cx="684000" cy="684000"/>
        </a:xfrm>
        <a:prstGeom prst="rect">
          <a:avLst/>
        </a:prstGeom>
      </xdr:spPr>
    </xdr:pic>
    <xdr:clientData/>
  </xdr:twoCellAnchor>
  <xdr:twoCellAnchor editAs="oneCell">
    <xdr:from>
      <xdr:col>4</xdr:col>
      <xdr:colOff>742950</xdr:colOff>
      <xdr:row>0</xdr:row>
      <xdr:rowOff>95250</xdr:rowOff>
    </xdr:from>
    <xdr:to>
      <xdr:col>4</xdr:col>
      <xdr:colOff>1426950</xdr:colOff>
      <xdr:row>2</xdr:row>
      <xdr:rowOff>322050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744975" y="95250"/>
          <a:ext cx="684000" cy="684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14</xdr:col>
      <xdr:colOff>1047750</xdr:colOff>
      <xdr:row>0</xdr:row>
      <xdr:rowOff>76200</xdr:rowOff>
    </xdr:from>
    <xdr:to>
      <xdr:col>14</xdr:col>
      <xdr:colOff>1049550</xdr:colOff>
      <xdr:row>3</xdr:row>
      <xdr:rowOff>102975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01350" y="76200"/>
          <a:ext cx="684000" cy="684000"/>
        </a:xfrm>
        <a:prstGeom prst="rect">
          <a:avLst/>
        </a:prstGeom>
      </xdr:spPr>
    </xdr:pic>
    <xdr:clientData/>
  </xdr:twoCellAnchor>
  <xdr:twoCellAnchor editAs="oneCell">
    <xdr:from>
      <xdr:col>14</xdr:col>
      <xdr:colOff>1019175</xdr:colOff>
      <xdr:row>0</xdr:row>
      <xdr:rowOff>66675</xdr:rowOff>
    </xdr:from>
    <xdr:to>
      <xdr:col>14</xdr:col>
      <xdr:colOff>1703175</xdr:colOff>
      <xdr:row>3</xdr:row>
      <xdr:rowOff>64875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29925" y="66675"/>
          <a:ext cx="684000" cy="65542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5</xdr:col>
      <xdr:colOff>1676400</xdr:colOff>
      <xdr:row>0</xdr:row>
      <xdr:rowOff>85725</xdr:rowOff>
    </xdr:from>
    <xdr:to>
      <xdr:col>5</xdr:col>
      <xdr:colOff>2360400</xdr:colOff>
      <xdr:row>3</xdr:row>
      <xdr:rowOff>112500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106800" y="85725"/>
          <a:ext cx="684000" cy="684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8</xdr:col>
      <xdr:colOff>1162050</xdr:colOff>
      <xdr:row>0</xdr:row>
      <xdr:rowOff>95250</xdr:rowOff>
    </xdr:from>
    <xdr:to>
      <xdr:col>8</xdr:col>
      <xdr:colOff>1163850</xdr:colOff>
      <xdr:row>3</xdr:row>
      <xdr:rowOff>55350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950675" y="95250"/>
          <a:ext cx="1800" cy="684000"/>
        </a:xfrm>
        <a:prstGeom prst="rect">
          <a:avLst/>
        </a:prstGeom>
      </xdr:spPr>
    </xdr:pic>
    <xdr:clientData/>
  </xdr:twoCellAnchor>
  <xdr:twoCellAnchor editAs="oneCell">
    <xdr:from>
      <xdr:col>8</xdr:col>
      <xdr:colOff>1133475</xdr:colOff>
      <xdr:row>0</xdr:row>
      <xdr:rowOff>114300</xdr:rowOff>
    </xdr:from>
    <xdr:to>
      <xdr:col>8</xdr:col>
      <xdr:colOff>1135275</xdr:colOff>
      <xdr:row>3</xdr:row>
      <xdr:rowOff>74400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97050" y="114300"/>
          <a:ext cx="684000" cy="684000"/>
        </a:xfrm>
        <a:prstGeom prst="rect">
          <a:avLst/>
        </a:prstGeom>
      </xdr:spPr>
    </xdr:pic>
    <xdr:clientData/>
  </xdr:twoCellAnchor>
  <xdr:twoCellAnchor editAs="oneCell">
    <xdr:from>
      <xdr:col>8</xdr:col>
      <xdr:colOff>495300</xdr:colOff>
      <xdr:row>0</xdr:row>
      <xdr:rowOff>66675</xdr:rowOff>
    </xdr:from>
    <xdr:to>
      <xdr:col>8</xdr:col>
      <xdr:colOff>1179300</xdr:colOff>
      <xdr:row>3</xdr:row>
      <xdr:rowOff>26775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87525" y="66675"/>
          <a:ext cx="684000" cy="684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6</xdr:col>
      <xdr:colOff>971550</xdr:colOff>
      <xdr:row>0</xdr:row>
      <xdr:rowOff>57150</xdr:rowOff>
    </xdr:from>
    <xdr:to>
      <xdr:col>6</xdr:col>
      <xdr:colOff>1655550</xdr:colOff>
      <xdr:row>2</xdr:row>
      <xdr:rowOff>283950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78150" y="57150"/>
          <a:ext cx="684000" cy="684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76200</xdr:rowOff>
    </xdr:from>
    <xdr:to>
      <xdr:col>6</xdr:col>
      <xdr:colOff>1331700</xdr:colOff>
      <xdr:row>3</xdr:row>
      <xdr:rowOff>102975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506725" y="76200"/>
          <a:ext cx="684000" cy="684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7</xdr:col>
      <xdr:colOff>647700</xdr:colOff>
      <xdr:row>0</xdr:row>
      <xdr:rowOff>66675</xdr:rowOff>
    </xdr:from>
    <xdr:to>
      <xdr:col>7</xdr:col>
      <xdr:colOff>1331700</xdr:colOff>
      <xdr:row>3</xdr:row>
      <xdr:rowOff>17250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68550" y="66675"/>
          <a:ext cx="684000" cy="684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304800</xdr:colOff>
      <xdr:row>0</xdr:row>
      <xdr:rowOff>95250</xdr:rowOff>
    </xdr:from>
    <xdr:to>
      <xdr:col>11</xdr:col>
      <xdr:colOff>988800</xdr:colOff>
      <xdr:row>3</xdr:row>
      <xdr:rowOff>122025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49200" y="95250"/>
          <a:ext cx="684000" cy="684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15</xdr:col>
      <xdr:colOff>314325</xdr:colOff>
      <xdr:row>0</xdr:row>
      <xdr:rowOff>47625</xdr:rowOff>
    </xdr:from>
    <xdr:to>
      <xdr:col>15</xdr:col>
      <xdr:colOff>998325</xdr:colOff>
      <xdr:row>3</xdr:row>
      <xdr:rowOff>74400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515625" y="47625"/>
          <a:ext cx="684000" cy="7125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11</xdr:col>
      <xdr:colOff>695325</xdr:colOff>
      <xdr:row>0</xdr:row>
      <xdr:rowOff>57150</xdr:rowOff>
    </xdr:from>
    <xdr:to>
      <xdr:col>11</xdr:col>
      <xdr:colOff>1379325</xdr:colOff>
      <xdr:row>3</xdr:row>
      <xdr:rowOff>83925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449200" y="57150"/>
          <a:ext cx="684000" cy="684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0.00546</cdr:x>
      <cdr:y>0.00833</cdr:y>
    </cdr:from>
    <cdr:to>
      <cdr:x>0.079</cdr:x>
      <cdr:y>0.12054</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1104900</xdr:colOff>
      <xdr:row>0</xdr:row>
      <xdr:rowOff>85725</xdr:rowOff>
    </xdr:from>
    <xdr:to>
      <xdr:col>5</xdr:col>
      <xdr:colOff>1788900</xdr:colOff>
      <xdr:row>2</xdr:row>
      <xdr:rowOff>160125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4125850" y="85725"/>
          <a:ext cx="684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1400175</xdr:colOff>
      <xdr:row>0</xdr:row>
      <xdr:rowOff>57150</xdr:rowOff>
    </xdr:from>
    <xdr:to>
      <xdr:col>3</xdr:col>
      <xdr:colOff>2084175</xdr:colOff>
      <xdr:row>2</xdr:row>
      <xdr:rowOff>283950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5316475" y="57150"/>
          <a:ext cx="684000" cy="684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733425</xdr:colOff>
      <xdr:row>0</xdr:row>
      <xdr:rowOff>95250</xdr:rowOff>
    </xdr:from>
    <xdr:to>
      <xdr:col>6</xdr:col>
      <xdr:colOff>1417425</xdr:colOff>
      <xdr:row>2</xdr:row>
      <xdr:rowOff>322050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516250" y="95250"/>
          <a:ext cx="684000" cy="684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990600</xdr:colOff>
      <xdr:row>0</xdr:row>
      <xdr:rowOff>57150</xdr:rowOff>
    </xdr:from>
    <xdr:to>
      <xdr:col>10</xdr:col>
      <xdr:colOff>1674600</xdr:colOff>
      <xdr:row>3</xdr:row>
      <xdr:rowOff>36300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49275" y="57150"/>
          <a:ext cx="684000" cy="68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rightToLeft="1" view="pageBreakPreview" zoomScaleNormal="100" zoomScaleSheetLayoutView="100" workbookViewId="0">
      <selection activeCell="M14" sqref="M14"/>
    </sheetView>
  </sheetViews>
  <sheetFormatPr defaultRowHeight="12.75"/>
  <cols>
    <col min="1" max="1" width="77" style="1" customWidth="1"/>
    <col min="2" max="2" width="11.28515625" style="2" customWidth="1"/>
    <col min="3" max="16384" width="9.140625" style="1"/>
  </cols>
  <sheetData>
    <row r="1" spans="1:5" customFormat="1"/>
    <row r="2" spans="1:5" customFormat="1" ht="66" customHeight="1">
      <c r="A2" s="51"/>
    </row>
    <row r="3" spans="1:5" customFormat="1" ht="35.25">
      <c r="A3" s="52"/>
    </row>
    <row r="4" spans="1:5" customFormat="1" ht="26.25">
      <c r="A4" s="53"/>
    </row>
    <row r="5" spans="1:5" customFormat="1" ht="20.25">
      <c r="A5" s="54"/>
    </row>
    <row r="6" spans="1:5" customFormat="1"/>
    <row r="7" spans="1:5" customFormat="1" ht="42" customHeight="1"/>
    <row r="8" spans="1:5" s="28" customFormat="1" ht="19.5" customHeight="1">
      <c r="A8" s="48"/>
      <c r="B8" s="47"/>
      <c r="E8" s="3"/>
    </row>
    <row r="9" spans="1:5" s="28" customFormat="1" ht="19.5" customHeight="1">
      <c r="A9" s="48"/>
      <c r="B9" s="47"/>
      <c r="E9" s="3"/>
    </row>
    <row r="10" spans="1:5" s="28" customFormat="1" ht="19.5" customHeight="1">
      <c r="A10" s="48"/>
      <c r="B10" s="47"/>
      <c r="E10" s="3"/>
    </row>
    <row r="11" spans="1:5" s="28" customFormat="1" ht="19.5" customHeight="1">
      <c r="A11" s="48"/>
      <c r="B11" s="47"/>
      <c r="E11" s="3"/>
    </row>
    <row r="12" spans="1:5" s="28" customFormat="1" ht="19.5" customHeight="1">
      <c r="A12" s="48"/>
      <c r="B12" s="47"/>
      <c r="E12" s="3"/>
    </row>
    <row r="13" spans="1:5" s="28" customFormat="1" ht="19.5" customHeight="1">
      <c r="A13" s="48"/>
      <c r="B13" s="47"/>
      <c r="E13" s="3"/>
    </row>
    <row r="14" spans="1:5" s="28" customFormat="1" ht="19.5" customHeight="1">
      <c r="A14" s="48"/>
      <c r="B14" s="47"/>
      <c r="E14" s="3"/>
    </row>
    <row r="15" spans="1:5" s="28" customFormat="1" ht="19.5" customHeight="1">
      <c r="A15" s="48"/>
      <c r="B15" s="47"/>
      <c r="E15" s="3"/>
    </row>
    <row r="17" spans="1:5" s="28" customFormat="1" ht="19.5" customHeight="1">
      <c r="A17" s="48"/>
      <c r="B17" s="47"/>
      <c r="E17" s="3"/>
    </row>
  </sheetData>
  <printOptions horizontalCentered="1" verticalCentered="1"/>
  <pageMargins left="0" right="0" top="0" bottom="0" header="0" footer="0"/>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zoomScaleNormal="100" workbookViewId="0">
      <selection activeCell="M14" sqref="M14"/>
    </sheetView>
  </sheetViews>
  <sheetFormatPr defaultRowHeight="12.75"/>
  <cols>
    <col min="1" max="1" width="18.5703125" style="19" customWidth="1"/>
    <col min="2" max="2" width="8.5703125" style="19" bestFit="1" customWidth="1"/>
    <col min="3" max="3" width="7.5703125" style="19" bestFit="1" customWidth="1"/>
    <col min="4" max="4" width="7.140625" style="19" bestFit="1" customWidth="1"/>
    <col min="5" max="5" width="8.5703125" style="19" bestFit="1" customWidth="1"/>
    <col min="6" max="6" width="7.5703125" style="19" bestFit="1" customWidth="1"/>
    <col min="7" max="7" width="7.140625" style="19" bestFit="1" customWidth="1"/>
    <col min="8" max="8" width="8.5703125" style="19" bestFit="1" customWidth="1"/>
    <col min="9" max="9" width="7.5703125" style="19" customWidth="1"/>
    <col min="10" max="10" width="7.140625" style="19" customWidth="1"/>
    <col min="11" max="11" width="8.5703125" style="19" bestFit="1" customWidth="1"/>
    <col min="12" max="12" width="7.5703125" style="19" customWidth="1"/>
    <col min="13" max="13" width="7.140625" style="19" customWidth="1"/>
    <col min="14" max="14" width="8.5703125" style="19" bestFit="1" customWidth="1"/>
    <col min="15" max="15" width="8.7109375" style="19" bestFit="1" customWidth="1"/>
    <col min="16" max="16" width="7.140625" style="19" customWidth="1"/>
    <col min="17" max="17" width="21.85546875" style="19" customWidth="1"/>
    <col min="18" max="16384" width="9.140625" style="163"/>
  </cols>
  <sheetData>
    <row r="1" spans="1:17" ht="18" customHeight="1">
      <c r="A1" s="657" t="s">
        <v>509</v>
      </c>
      <c r="B1" s="658"/>
      <c r="C1" s="658"/>
      <c r="D1" s="658"/>
      <c r="E1" s="658"/>
      <c r="F1" s="658"/>
      <c r="G1" s="658"/>
      <c r="H1" s="658"/>
      <c r="I1" s="658"/>
      <c r="J1" s="658"/>
      <c r="K1" s="658"/>
      <c r="L1" s="658"/>
      <c r="M1" s="658"/>
      <c r="N1" s="658"/>
      <c r="O1" s="658"/>
      <c r="P1" s="658"/>
      <c r="Q1" s="658"/>
    </row>
    <row r="2" spans="1:17" ht="18">
      <c r="A2" s="659" t="s">
        <v>683</v>
      </c>
      <c r="B2" s="660"/>
      <c r="C2" s="660"/>
      <c r="D2" s="660"/>
      <c r="E2" s="660"/>
      <c r="F2" s="660"/>
      <c r="G2" s="660"/>
      <c r="H2" s="660"/>
      <c r="I2" s="660"/>
      <c r="J2" s="660"/>
      <c r="K2" s="660"/>
      <c r="L2" s="660"/>
      <c r="M2" s="660"/>
      <c r="N2" s="660"/>
      <c r="O2" s="660"/>
      <c r="P2" s="660"/>
      <c r="Q2" s="660"/>
    </row>
    <row r="3" spans="1:17" ht="15.75" customHeight="1">
      <c r="A3" s="662" t="s">
        <v>545</v>
      </c>
      <c r="B3" s="662"/>
      <c r="C3" s="662"/>
      <c r="D3" s="662"/>
      <c r="E3" s="662"/>
      <c r="F3" s="662"/>
      <c r="G3" s="662"/>
      <c r="H3" s="662"/>
      <c r="I3" s="662"/>
      <c r="J3" s="662"/>
      <c r="K3" s="662"/>
      <c r="L3" s="662"/>
      <c r="M3" s="662"/>
      <c r="N3" s="662"/>
      <c r="O3" s="662"/>
      <c r="P3" s="662"/>
      <c r="Q3" s="662"/>
    </row>
    <row r="4" spans="1:17" ht="15.75">
      <c r="A4" s="662" t="s">
        <v>683</v>
      </c>
      <c r="B4" s="662"/>
      <c r="C4" s="662"/>
      <c r="D4" s="662"/>
      <c r="E4" s="662"/>
      <c r="F4" s="662"/>
      <c r="G4" s="662"/>
      <c r="H4" s="662"/>
      <c r="I4" s="662"/>
      <c r="J4" s="662"/>
      <c r="K4" s="662"/>
      <c r="L4" s="662"/>
      <c r="M4" s="662"/>
      <c r="N4" s="662"/>
      <c r="O4" s="662"/>
      <c r="P4" s="662"/>
      <c r="Q4" s="662"/>
    </row>
    <row r="5" spans="1:17" ht="20.100000000000001" customHeight="1">
      <c r="A5" s="27" t="s">
        <v>403</v>
      </c>
      <c r="B5" s="163"/>
      <c r="C5" s="163"/>
      <c r="D5" s="163"/>
      <c r="E5" s="163"/>
      <c r="F5" s="163"/>
      <c r="G5" s="163"/>
      <c r="H5" s="163"/>
      <c r="I5" s="163"/>
      <c r="J5" s="163"/>
      <c r="K5" s="163"/>
      <c r="L5" s="163"/>
      <c r="M5" s="163"/>
      <c r="N5" s="163"/>
      <c r="O5" s="163"/>
      <c r="P5" s="163"/>
      <c r="Q5" s="64" t="s">
        <v>404</v>
      </c>
    </row>
    <row r="6" spans="1:17" s="5" customFormat="1" ht="29.25" customHeight="1">
      <c r="A6" s="709" t="s">
        <v>77</v>
      </c>
      <c r="B6" s="712">
        <v>2013</v>
      </c>
      <c r="C6" s="713"/>
      <c r="D6" s="713"/>
      <c r="E6" s="712">
        <v>2014</v>
      </c>
      <c r="F6" s="713"/>
      <c r="G6" s="713"/>
      <c r="H6" s="712">
        <v>2015</v>
      </c>
      <c r="I6" s="713"/>
      <c r="J6" s="713"/>
      <c r="K6" s="712">
        <v>2016</v>
      </c>
      <c r="L6" s="713"/>
      <c r="M6" s="713"/>
      <c r="N6" s="712">
        <v>2017</v>
      </c>
      <c r="O6" s="713"/>
      <c r="P6" s="713"/>
      <c r="Q6" s="706" t="s">
        <v>78</v>
      </c>
    </row>
    <row r="7" spans="1:17" s="5" customFormat="1" ht="32.25" customHeight="1">
      <c r="A7" s="710"/>
      <c r="B7" s="605" t="s">
        <v>743</v>
      </c>
      <c r="C7" s="605" t="s">
        <v>745</v>
      </c>
      <c r="D7" s="605" t="s">
        <v>748</v>
      </c>
      <c r="E7" s="605" t="s">
        <v>743</v>
      </c>
      <c r="F7" s="605" t="s">
        <v>745</v>
      </c>
      <c r="G7" s="605" t="s">
        <v>748</v>
      </c>
      <c r="H7" s="605" t="s">
        <v>743</v>
      </c>
      <c r="I7" s="605" t="s">
        <v>745</v>
      </c>
      <c r="J7" s="605" t="s">
        <v>748</v>
      </c>
      <c r="K7" s="605" t="s">
        <v>743</v>
      </c>
      <c r="L7" s="605" t="s">
        <v>745</v>
      </c>
      <c r="M7" s="605" t="s">
        <v>748</v>
      </c>
      <c r="N7" s="605" t="s">
        <v>743</v>
      </c>
      <c r="O7" s="605" t="s">
        <v>745</v>
      </c>
      <c r="P7" s="605" t="s">
        <v>748</v>
      </c>
      <c r="Q7" s="707"/>
    </row>
    <row r="8" spans="1:17" s="5" customFormat="1" ht="33.75" customHeight="1">
      <c r="A8" s="711"/>
      <c r="B8" s="606" t="s">
        <v>744</v>
      </c>
      <c r="C8" s="606" t="s">
        <v>746</v>
      </c>
      <c r="D8" s="606" t="s">
        <v>747</v>
      </c>
      <c r="E8" s="606" t="s">
        <v>744</v>
      </c>
      <c r="F8" s="606" t="s">
        <v>746</v>
      </c>
      <c r="G8" s="606" t="s">
        <v>747</v>
      </c>
      <c r="H8" s="606" t="s">
        <v>744</v>
      </c>
      <c r="I8" s="606" t="s">
        <v>746</v>
      </c>
      <c r="J8" s="606" t="s">
        <v>747</v>
      </c>
      <c r="K8" s="606" t="s">
        <v>744</v>
      </c>
      <c r="L8" s="606" t="s">
        <v>746</v>
      </c>
      <c r="M8" s="606" t="s">
        <v>747</v>
      </c>
      <c r="N8" s="606" t="s">
        <v>744</v>
      </c>
      <c r="O8" s="606" t="s">
        <v>746</v>
      </c>
      <c r="P8" s="606" t="s">
        <v>747</v>
      </c>
      <c r="Q8" s="708"/>
    </row>
    <row r="9" spans="1:17" s="6" customFormat="1" ht="30.75" customHeight="1" thickBot="1">
      <c r="A9" s="149" t="s">
        <v>63</v>
      </c>
      <c r="B9" s="39">
        <v>14885</v>
      </c>
      <c r="C9" s="39">
        <v>24001</v>
      </c>
      <c r="D9" s="39">
        <v>49</v>
      </c>
      <c r="E9" s="39">
        <v>15320</v>
      </c>
      <c r="F9" s="39">
        <v>24452</v>
      </c>
      <c r="G9" s="39">
        <v>66</v>
      </c>
      <c r="H9" s="41">
        <v>5746</v>
      </c>
      <c r="I9" s="41">
        <v>15697</v>
      </c>
      <c r="J9" s="41">
        <v>62</v>
      </c>
      <c r="K9" s="41">
        <v>15000</v>
      </c>
      <c r="L9" s="41">
        <v>19011</v>
      </c>
      <c r="M9" s="41">
        <v>57</v>
      </c>
      <c r="N9" s="41">
        <v>13010</v>
      </c>
      <c r="O9" s="41">
        <v>11014</v>
      </c>
      <c r="P9" s="41">
        <v>44</v>
      </c>
      <c r="Q9" s="87" t="s">
        <v>119</v>
      </c>
    </row>
    <row r="10" spans="1:17" s="6" customFormat="1" ht="30.75" customHeight="1" thickBot="1">
      <c r="A10" s="70" t="s">
        <v>65</v>
      </c>
      <c r="B10" s="40">
        <v>1715</v>
      </c>
      <c r="C10" s="40">
        <v>3900</v>
      </c>
      <c r="D10" s="40">
        <v>10</v>
      </c>
      <c r="E10" s="40">
        <v>1732</v>
      </c>
      <c r="F10" s="40">
        <v>3970</v>
      </c>
      <c r="G10" s="40">
        <v>13</v>
      </c>
      <c r="H10" s="42">
        <v>1548</v>
      </c>
      <c r="I10" s="42">
        <v>5984</v>
      </c>
      <c r="J10" s="42">
        <v>12</v>
      </c>
      <c r="K10" s="42">
        <v>1645</v>
      </c>
      <c r="L10" s="42">
        <v>4011</v>
      </c>
      <c r="M10" s="42">
        <v>10</v>
      </c>
      <c r="N10" s="42">
        <v>2064</v>
      </c>
      <c r="O10" s="42">
        <v>3205</v>
      </c>
      <c r="P10" s="42">
        <v>9</v>
      </c>
      <c r="Q10" s="88" t="s">
        <v>66</v>
      </c>
    </row>
    <row r="11" spans="1:17" s="6" customFormat="1" ht="30.75" customHeight="1" thickBot="1">
      <c r="A11" s="261" t="s">
        <v>67</v>
      </c>
      <c r="B11" s="58">
        <v>467</v>
      </c>
      <c r="C11" s="58">
        <v>413</v>
      </c>
      <c r="D11" s="58">
        <v>10</v>
      </c>
      <c r="E11" s="58">
        <v>482</v>
      </c>
      <c r="F11" s="58">
        <v>477</v>
      </c>
      <c r="G11" s="58">
        <v>14</v>
      </c>
      <c r="H11" s="43">
        <v>2654</v>
      </c>
      <c r="I11" s="43">
        <v>3654</v>
      </c>
      <c r="J11" s="43">
        <v>8</v>
      </c>
      <c r="K11" s="43">
        <v>454</v>
      </c>
      <c r="L11" s="43">
        <v>489</v>
      </c>
      <c r="M11" s="43">
        <v>12</v>
      </c>
      <c r="N11" s="43">
        <v>305</v>
      </c>
      <c r="O11" s="43">
        <v>339</v>
      </c>
      <c r="P11" s="43">
        <v>10</v>
      </c>
      <c r="Q11" s="89" t="s">
        <v>68</v>
      </c>
    </row>
    <row r="12" spans="1:17" s="6" customFormat="1" ht="30.75" customHeight="1" thickBot="1">
      <c r="A12" s="70" t="s">
        <v>69</v>
      </c>
      <c r="B12" s="40">
        <v>2001</v>
      </c>
      <c r="C12" s="40">
        <v>4997</v>
      </c>
      <c r="D12" s="40">
        <v>24</v>
      </c>
      <c r="E12" s="40">
        <v>2205</v>
      </c>
      <c r="F12" s="40">
        <v>5120</v>
      </c>
      <c r="G12" s="40">
        <v>25</v>
      </c>
      <c r="H12" s="42">
        <v>8954</v>
      </c>
      <c r="I12" s="42">
        <v>11984</v>
      </c>
      <c r="J12" s="42">
        <v>21</v>
      </c>
      <c r="K12" s="42">
        <v>2112</v>
      </c>
      <c r="L12" s="42">
        <v>5234</v>
      </c>
      <c r="M12" s="42">
        <v>21</v>
      </c>
      <c r="N12" s="42">
        <v>2300</v>
      </c>
      <c r="O12" s="42">
        <v>4230</v>
      </c>
      <c r="P12" s="42">
        <v>20</v>
      </c>
      <c r="Q12" s="88" t="s">
        <v>70</v>
      </c>
    </row>
    <row r="13" spans="1:17" s="6" customFormat="1" ht="30.75" customHeight="1" thickBot="1">
      <c r="A13" s="261" t="s">
        <v>71</v>
      </c>
      <c r="B13" s="58">
        <v>2304</v>
      </c>
      <c r="C13" s="58">
        <v>3415</v>
      </c>
      <c r="D13" s="58">
        <v>31</v>
      </c>
      <c r="E13" s="58">
        <v>3214</v>
      </c>
      <c r="F13" s="58">
        <v>3522</v>
      </c>
      <c r="G13" s="58">
        <v>33</v>
      </c>
      <c r="H13" s="43">
        <v>5698</v>
      </c>
      <c r="I13" s="43">
        <v>6542</v>
      </c>
      <c r="J13" s="43">
        <v>15</v>
      </c>
      <c r="K13" s="43">
        <v>4001</v>
      </c>
      <c r="L13" s="43">
        <v>1904</v>
      </c>
      <c r="M13" s="43">
        <v>37</v>
      </c>
      <c r="N13" s="43">
        <v>2015</v>
      </c>
      <c r="O13" s="43">
        <v>963</v>
      </c>
      <c r="P13" s="43">
        <v>34</v>
      </c>
      <c r="Q13" s="89" t="s">
        <v>72</v>
      </c>
    </row>
    <row r="14" spans="1:17" s="6" customFormat="1" ht="30.75" customHeight="1" thickBot="1">
      <c r="A14" s="70" t="s">
        <v>73</v>
      </c>
      <c r="B14" s="40">
        <v>842</v>
      </c>
      <c r="C14" s="40">
        <v>4804</v>
      </c>
      <c r="D14" s="40">
        <v>14</v>
      </c>
      <c r="E14" s="40">
        <v>910</v>
      </c>
      <c r="F14" s="40">
        <v>5430</v>
      </c>
      <c r="G14" s="40">
        <v>17</v>
      </c>
      <c r="H14" s="42">
        <v>4587</v>
      </c>
      <c r="I14" s="42">
        <v>5698</v>
      </c>
      <c r="J14" s="42">
        <v>15</v>
      </c>
      <c r="K14" s="42">
        <v>1011</v>
      </c>
      <c r="L14" s="42">
        <v>6206</v>
      </c>
      <c r="M14" s="42">
        <v>17</v>
      </c>
      <c r="N14" s="42">
        <v>945</v>
      </c>
      <c r="O14" s="42">
        <v>4985</v>
      </c>
      <c r="P14" s="42">
        <v>15</v>
      </c>
      <c r="Q14" s="88" t="s">
        <v>74</v>
      </c>
    </row>
    <row r="15" spans="1:17" s="6" customFormat="1" ht="30.75" customHeight="1">
      <c r="A15" s="260" t="s">
        <v>133</v>
      </c>
      <c r="B15" s="44">
        <v>9600</v>
      </c>
      <c r="C15" s="44">
        <v>18320</v>
      </c>
      <c r="D15" s="44">
        <v>14</v>
      </c>
      <c r="E15" s="44">
        <v>9500</v>
      </c>
      <c r="F15" s="44">
        <v>1900</v>
      </c>
      <c r="G15" s="44">
        <v>15</v>
      </c>
      <c r="H15" s="44">
        <v>8700</v>
      </c>
      <c r="I15" s="44">
        <v>17400</v>
      </c>
      <c r="J15" s="44">
        <v>9</v>
      </c>
      <c r="K15" s="44">
        <v>9571</v>
      </c>
      <c r="L15" s="44">
        <v>21210</v>
      </c>
      <c r="M15" s="44">
        <v>8</v>
      </c>
      <c r="N15" s="454">
        <v>9680</v>
      </c>
      <c r="O15" s="454">
        <v>22100</v>
      </c>
      <c r="P15" s="454">
        <v>9</v>
      </c>
      <c r="Q15" s="90" t="s">
        <v>134</v>
      </c>
    </row>
    <row r="16" spans="1:17" s="7" customFormat="1" ht="33.75" customHeight="1">
      <c r="A16" s="647" t="s">
        <v>778</v>
      </c>
      <c r="B16" s="656" t="s">
        <v>780</v>
      </c>
      <c r="C16" s="656" t="s">
        <v>780</v>
      </c>
      <c r="D16" s="656" t="s">
        <v>780</v>
      </c>
      <c r="E16" s="656" t="s">
        <v>780</v>
      </c>
      <c r="F16" s="656" t="s">
        <v>780</v>
      </c>
      <c r="G16" s="656" t="s">
        <v>780</v>
      </c>
      <c r="H16" s="656" t="s">
        <v>780</v>
      </c>
      <c r="I16" s="656" t="s">
        <v>780</v>
      </c>
      <c r="J16" s="656" t="s">
        <v>780</v>
      </c>
      <c r="K16" s="656" t="s">
        <v>780</v>
      </c>
      <c r="L16" s="656" t="s">
        <v>780</v>
      </c>
      <c r="M16" s="656" t="s">
        <v>780</v>
      </c>
      <c r="N16" s="653">
        <v>177332</v>
      </c>
      <c r="O16" s="653">
        <v>177332</v>
      </c>
      <c r="P16" s="653">
        <v>168</v>
      </c>
      <c r="Q16" s="654" t="s">
        <v>119</v>
      </c>
    </row>
    <row r="17" spans="1:17" ht="32.25" customHeight="1">
      <c r="A17" s="650" t="s">
        <v>2</v>
      </c>
      <c r="B17" s="655">
        <f>SUM(B9:B16)</f>
        <v>31814</v>
      </c>
      <c r="C17" s="655">
        <f t="shared" ref="C17:P17" si="0">SUM(C9:C16)</f>
        <v>59850</v>
      </c>
      <c r="D17" s="655">
        <f t="shared" si="0"/>
        <v>152</v>
      </c>
      <c r="E17" s="655">
        <f t="shared" si="0"/>
        <v>33363</v>
      </c>
      <c r="F17" s="655">
        <f t="shared" si="0"/>
        <v>44871</v>
      </c>
      <c r="G17" s="655">
        <f t="shared" si="0"/>
        <v>183</v>
      </c>
      <c r="H17" s="655">
        <f t="shared" si="0"/>
        <v>37887</v>
      </c>
      <c r="I17" s="655">
        <f t="shared" si="0"/>
        <v>66959</v>
      </c>
      <c r="J17" s="655">
        <f t="shared" si="0"/>
        <v>142</v>
      </c>
      <c r="K17" s="655">
        <f t="shared" si="0"/>
        <v>33794</v>
      </c>
      <c r="L17" s="655">
        <f t="shared" si="0"/>
        <v>58065</v>
      </c>
      <c r="M17" s="655">
        <f t="shared" si="0"/>
        <v>162</v>
      </c>
      <c r="N17" s="655">
        <f t="shared" si="0"/>
        <v>207651</v>
      </c>
      <c r="O17" s="655">
        <f t="shared" si="0"/>
        <v>224168</v>
      </c>
      <c r="P17" s="655">
        <f t="shared" si="0"/>
        <v>309</v>
      </c>
      <c r="Q17" s="652" t="s">
        <v>3</v>
      </c>
    </row>
    <row r="18" spans="1:17">
      <c r="A18" s="18" t="s">
        <v>779</v>
      </c>
      <c r="Q18" s="18" t="s">
        <v>781</v>
      </c>
    </row>
    <row r="31" spans="1:17" ht="29.25" customHeight="1"/>
  </sheetData>
  <mergeCells count="11">
    <mergeCell ref="Q6:Q8"/>
    <mergeCell ref="A1:Q1"/>
    <mergeCell ref="A2:Q2"/>
    <mergeCell ref="A3:Q3"/>
    <mergeCell ref="A4:Q4"/>
    <mergeCell ref="A6:A8"/>
    <mergeCell ref="B6:D6"/>
    <mergeCell ref="E6:G6"/>
    <mergeCell ref="H6:J6"/>
    <mergeCell ref="K6:M6"/>
    <mergeCell ref="N6:P6"/>
  </mergeCells>
  <printOptions horizontalCentered="1" verticalCentered="1"/>
  <pageMargins left="0" right="0" top="0" bottom="0" header="0" footer="0"/>
  <pageSetup paperSize="9" scale="8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rightToLeft="1" view="pageBreakPreview" zoomScaleNormal="75" zoomScaleSheetLayoutView="100" workbookViewId="0">
      <selection activeCell="M14" sqref="M14"/>
    </sheetView>
  </sheetViews>
  <sheetFormatPr defaultRowHeight="12.75"/>
  <cols>
    <col min="1" max="1" width="23.28515625" style="18" customWidth="1"/>
    <col min="2" max="7" width="13.28515625" style="18" customWidth="1"/>
    <col min="8" max="8" width="11.5703125" style="18" customWidth="1"/>
    <col min="9" max="9" width="26.5703125" style="18" customWidth="1"/>
    <col min="10" max="16384" width="9.140625" style="163"/>
  </cols>
  <sheetData>
    <row r="1" spans="1:9" s="12" customFormat="1" ht="18">
      <c r="A1" s="657" t="s">
        <v>519</v>
      </c>
      <c r="B1" s="658"/>
      <c r="C1" s="658"/>
      <c r="D1" s="658"/>
      <c r="E1" s="658"/>
      <c r="F1" s="658"/>
      <c r="G1" s="658"/>
      <c r="H1" s="658"/>
      <c r="I1" s="658"/>
    </row>
    <row r="2" spans="1:9" s="12" customFormat="1" ht="18">
      <c r="A2" s="659">
        <v>2017</v>
      </c>
      <c r="B2" s="660"/>
      <c r="C2" s="660"/>
      <c r="D2" s="660"/>
      <c r="E2" s="660"/>
      <c r="F2" s="660"/>
      <c r="G2" s="660"/>
      <c r="H2" s="660"/>
      <c r="I2" s="660"/>
    </row>
    <row r="3" spans="1:9" s="13" customFormat="1" ht="37.5" customHeight="1">
      <c r="A3" s="661" t="s">
        <v>687</v>
      </c>
      <c r="B3" s="661"/>
      <c r="C3" s="661"/>
      <c r="D3" s="661"/>
      <c r="E3" s="661"/>
      <c r="F3" s="661"/>
      <c r="G3" s="661"/>
      <c r="H3" s="661"/>
      <c r="I3" s="661"/>
    </row>
    <row r="4" spans="1:9" s="13" customFormat="1" ht="15.75">
      <c r="A4" s="662">
        <v>2017</v>
      </c>
      <c r="B4" s="662"/>
      <c r="C4" s="662"/>
      <c r="D4" s="662"/>
      <c r="E4" s="662"/>
      <c r="F4" s="662"/>
      <c r="G4" s="662"/>
      <c r="H4" s="662"/>
      <c r="I4" s="662"/>
    </row>
    <row r="5" spans="1:9" ht="20.100000000000001" customHeight="1">
      <c r="A5" s="27" t="s">
        <v>405</v>
      </c>
      <c r="B5" s="303"/>
      <c r="C5" s="303"/>
      <c r="D5" s="163"/>
      <c r="E5" s="163"/>
      <c r="F5" s="163"/>
      <c r="G5" s="163"/>
      <c r="H5" s="163"/>
      <c r="I5" s="64" t="s">
        <v>406</v>
      </c>
    </row>
    <row r="6" spans="1:9" s="5" customFormat="1" ht="65.25" customHeight="1">
      <c r="A6" s="304" t="s">
        <v>688</v>
      </c>
      <c r="B6" s="345" t="s">
        <v>264</v>
      </c>
      <c r="C6" s="345" t="s">
        <v>265</v>
      </c>
      <c r="D6" s="345" t="s">
        <v>266</v>
      </c>
      <c r="E6" s="345" t="s">
        <v>267</v>
      </c>
      <c r="F6" s="345" t="s">
        <v>268</v>
      </c>
      <c r="G6" s="345" t="s">
        <v>271</v>
      </c>
      <c r="H6" s="239" t="s">
        <v>233</v>
      </c>
      <c r="I6" s="305" t="s">
        <v>689</v>
      </c>
    </row>
    <row r="7" spans="1:9" s="6" customFormat="1" ht="24.95" customHeight="1" thickBot="1">
      <c r="A7" s="149" t="s">
        <v>4</v>
      </c>
      <c r="B7" s="306">
        <v>117</v>
      </c>
      <c r="C7" s="307">
        <v>155</v>
      </c>
      <c r="D7" s="306">
        <v>181</v>
      </c>
      <c r="E7" s="306">
        <v>147</v>
      </c>
      <c r="F7" s="306">
        <v>131</v>
      </c>
      <c r="G7" s="306">
        <v>13</v>
      </c>
      <c r="H7" s="518">
        <f>SUM(B7:G7)</f>
        <v>744</v>
      </c>
      <c r="I7" s="81" t="s">
        <v>13</v>
      </c>
    </row>
    <row r="8" spans="1:9" s="6" customFormat="1" ht="24.95" customHeight="1" thickBot="1">
      <c r="A8" s="70" t="s">
        <v>5</v>
      </c>
      <c r="B8" s="308">
        <v>98</v>
      </c>
      <c r="C8" s="309">
        <v>147</v>
      </c>
      <c r="D8" s="308">
        <v>160</v>
      </c>
      <c r="E8" s="308">
        <v>131</v>
      </c>
      <c r="F8" s="308">
        <v>125</v>
      </c>
      <c r="G8" s="309">
        <v>11</v>
      </c>
      <c r="H8" s="519">
        <f t="shared" ref="H8:H18" si="0">SUM(B8:G8)</f>
        <v>672</v>
      </c>
      <c r="I8" s="82" t="s">
        <v>14</v>
      </c>
    </row>
    <row r="9" spans="1:9" s="6" customFormat="1" ht="24.95" customHeight="1" thickBot="1">
      <c r="A9" s="261" t="s">
        <v>6</v>
      </c>
      <c r="B9" s="310">
        <v>115</v>
      </c>
      <c r="C9" s="311">
        <v>163</v>
      </c>
      <c r="D9" s="310">
        <v>178</v>
      </c>
      <c r="E9" s="310">
        <v>141</v>
      </c>
      <c r="F9" s="310">
        <v>134</v>
      </c>
      <c r="G9" s="306">
        <v>13</v>
      </c>
      <c r="H9" s="518">
        <f t="shared" si="0"/>
        <v>744</v>
      </c>
      <c r="I9" s="83" t="s">
        <v>15</v>
      </c>
    </row>
    <row r="10" spans="1:9" s="6" customFormat="1" ht="24.95" customHeight="1" thickBot="1">
      <c r="A10" s="70" t="s">
        <v>7</v>
      </c>
      <c r="B10" s="308">
        <v>112</v>
      </c>
      <c r="C10" s="308">
        <v>160</v>
      </c>
      <c r="D10" s="308">
        <v>162</v>
      </c>
      <c r="E10" s="308">
        <v>145</v>
      </c>
      <c r="F10" s="308">
        <v>129</v>
      </c>
      <c r="G10" s="309">
        <v>12</v>
      </c>
      <c r="H10" s="519">
        <f t="shared" si="0"/>
        <v>720</v>
      </c>
      <c r="I10" s="82" t="s">
        <v>16</v>
      </c>
    </row>
    <row r="11" spans="1:9" s="6" customFormat="1" ht="24.95" customHeight="1" thickBot="1">
      <c r="A11" s="261" t="s">
        <v>8</v>
      </c>
      <c r="B11" s="312">
        <v>130</v>
      </c>
      <c r="C11" s="312">
        <v>150</v>
      </c>
      <c r="D11" s="312">
        <v>177</v>
      </c>
      <c r="E11" s="312">
        <v>143</v>
      </c>
      <c r="F11" s="312">
        <v>131</v>
      </c>
      <c r="G11" s="306">
        <v>13</v>
      </c>
      <c r="H11" s="518">
        <f t="shared" si="0"/>
        <v>744</v>
      </c>
      <c r="I11" s="83" t="s">
        <v>17</v>
      </c>
    </row>
    <row r="12" spans="1:9" s="6" customFormat="1" ht="24.95" customHeight="1" thickBot="1">
      <c r="A12" s="70" t="s">
        <v>103</v>
      </c>
      <c r="B12" s="308">
        <v>247</v>
      </c>
      <c r="C12" s="308">
        <v>141</v>
      </c>
      <c r="D12" s="308">
        <v>111</v>
      </c>
      <c r="E12" s="308">
        <v>110</v>
      </c>
      <c r="F12" s="308">
        <v>99</v>
      </c>
      <c r="G12" s="309">
        <v>12</v>
      </c>
      <c r="H12" s="519">
        <f t="shared" si="0"/>
        <v>720</v>
      </c>
      <c r="I12" s="82" t="s">
        <v>18</v>
      </c>
    </row>
    <row r="13" spans="1:9" s="6" customFormat="1" ht="24.95" customHeight="1" thickBot="1">
      <c r="A13" s="261" t="s">
        <v>9</v>
      </c>
      <c r="B13" s="312">
        <v>118</v>
      </c>
      <c r="C13" s="312">
        <v>158</v>
      </c>
      <c r="D13" s="312">
        <v>178</v>
      </c>
      <c r="E13" s="312">
        <v>144</v>
      </c>
      <c r="F13" s="312">
        <v>133</v>
      </c>
      <c r="G13" s="306">
        <v>13</v>
      </c>
      <c r="H13" s="518">
        <f t="shared" si="0"/>
        <v>744</v>
      </c>
      <c r="I13" s="83" t="s">
        <v>511</v>
      </c>
    </row>
    <row r="14" spans="1:9" s="6" customFormat="1" ht="24.95" customHeight="1" thickBot="1">
      <c r="A14" s="70" t="s">
        <v>104</v>
      </c>
      <c r="B14" s="308">
        <v>119</v>
      </c>
      <c r="C14" s="308">
        <v>159</v>
      </c>
      <c r="D14" s="308">
        <v>177</v>
      </c>
      <c r="E14" s="308">
        <v>142</v>
      </c>
      <c r="F14" s="308">
        <v>134</v>
      </c>
      <c r="G14" s="309">
        <v>13</v>
      </c>
      <c r="H14" s="519">
        <f t="shared" si="0"/>
        <v>744</v>
      </c>
      <c r="I14" s="82" t="s">
        <v>20</v>
      </c>
    </row>
    <row r="15" spans="1:9" s="6" customFormat="1" ht="24.95" customHeight="1" thickBot="1">
      <c r="A15" s="261" t="s">
        <v>10</v>
      </c>
      <c r="B15" s="312">
        <v>117</v>
      </c>
      <c r="C15" s="312">
        <v>154</v>
      </c>
      <c r="D15" s="312">
        <v>164</v>
      </c>
      <c r="E15" s="312">
        <v>144</v>
      </c>
      <c r="F15" s="312">
        <v>129</v>
      </c>
      <c r="G15" s="306">
        <v>12</v>
      </c>
      <c r="H15" s="518">
        <f t="shared" si="0"/>
        <v>720</v>
      </c>
      <c r="I15" s="83" t="s">
        <v>21</v>
      </c>
    </row>
    <row r="16" spans="1:9" s="6" customFormat="1" ht="24.95" customHeight="1" thickBot="1">
      <c r="A16" s="70" t="s">
        <v>105</v>
      </c>
      <c r="B16" s="308">
        <v>120</v>
      </c>
      <c r="C16" s="308">
        <v>159</v>
      </c>
      <c r="D16" s="308">
        <v>175</v>
      </c>
      <c r="E16" s="308">
        <v>145</v>
      </c>
      <c r="F16" s="308">
        <v>132</v>
      </c>
      <c r="G16" s="309">
        <v>13</v>
      </c>
      <c r="H16" s="519">
        <f t="shared" si="0"/>
        <v>744</v>
      </c>
      <c r="I16" s="82" t="s">
        <v>106</v>
      </c>
    </row>
    <row r="17" spans="1:9" s="6" customFormat="1" ht="24.95" customHeight="1" thickBot="1">
      <c r="A17" s="261" t="s">
        <v>11</v>
      </c>
      <c r="B17" s="310">
        <v>116</v>
      </c>
      <c r="C17" s="310">
        <v>157</v>
      </c>
      <c r="D17" s="310">
        <v>163</v>
      </c>
      <c r="E17" s="310">
        <v>142</v>
      </c>
      <c r="F17" s="310">
        <v>130</v>
      </c>
      <c r="G17" s="306">
        <v>12</v>
      </c>
      <c r="H17" s="518">
        <f t="shared" si="0"/>
        <v>720</v>
      </c>
      <c r="I17" s="83" t="s">
        <v>22</v>
      </c>
    </row>
    <row r="18" spans="1:9" s="6" customFormat="1" ht="24.95" customHeight="1">
      <c r="A18" s="148" t="s">
        <v>12</v>
      </c>
      <c r="B18" s="520">
        <v>119</v>
      </c>
      <c r="C18" s="520">
        <v>158</v>
      </c>
      <c r="D18" s="520">
        <v>175</v>
      </c>
      <c r="E18" s="520">
        <v>146</v>
      </c>
      <c r="F18" s="520">
        <v>133</v>
      </c>
      <c r="G18" s="521">
        <v>13</v>
      </c>
      <c r="H18" s="522">
        <f t="shared" si="0"/>
        <v>744</v>
      </c>
      <c r="I18" s="209" t="s">
        <v>23</v>
      </c>
    </row>
    <row r="19" spans="1:9" s="6" customFormat="1" ht="24.95" customHeight="1">
      <c r="A19" s="523" t="s">
        <v>0</v>
      </c>
      <c r="B19" s="524">
        <f>SUM(B7:B18)</f>
        <v>1528</v>
      </c>
      <c r="C19" s="524">
        <f t="shared" ref="C19:G19" si="1">SUM(C7:C18)</f>
        <v>1861</v>
      </c>
      <c r="D19" s="524">
        <f t="shared" si="1"/>
        <v>2001</v>
      </c>
      <c r="E19" s="524">
        <f t="shared" si="1"/>
        <v>1680</v>
      </c>
      <c r="F19" s="524">
        <f t="shared" si="1"/>
        <v>1540</v>
      </c>
      <c r="G19" s="524">
        <f t="shared" si="1"/>
        <v>150</v>
      </c>
      <c r="H19" s="524">
        <f>SUM(H7:H18)</f>
        <v>8760</v>
      </c>
      <c r="I19" s="525" t="s">
        <v>131</v>
      </c>
    </row>
    <row r="20" spans="1:9" s="6" customFormat="1" ht="15.95" customHeight="1">
      <c r="A20" s="21"/>
      <c r="B20" s="21"/>
      <c r="C20" s="21"/>
      <c r="D20" s="21"/>
      <c r="E20" s="21"/>
      <c r="F20" s="21"/>
      <c r="G20" s="21"/>
      <c r="H20" s="21"/>
      <c r="I20" s="21"/>
    </row>
    <row r="21" spans="1:9">
      <c r="A21" s="17"/>
      <c r="B21" s="235"/>
      <c r="C21" s="235"/>
      <c r="D21" s="235"/>
      <c r="E21" s="235"/>
      <c r="F21" s="235"/>
      <c r="G21" s="235"/>
      <c r="H21" s="235"/>
      <c r="I21" s="235"/>
    </row>
    <row r="22" spans="1:9">
      <c r="A22" s="17"/>
      <c r="B22" s="236"/>
      <c r="C22" s="236"/>
      <c r="D22" s="236"/>
      <c r="E22" s="236"/>
      <c r="F22" s="236"/>
      <c r="G22" s="236"/>
      <c r="H22" s="236"/>
      <c r="I22" s="235"/>
    </row>
    <row r="23" spans="1:9">
      <c r="A23" s="17"/>
      <c r="B23" s="17"/>
      <c r="C23" s="17"/>
      <c r="D23" s="17"/>
      <c r="E23" s="17"/>
      <c r="F23" s="17"/>
      <c r="G23" s="17"/>
      <c r="H23" s="17"/>
      <c r="I23" s="17"/>
    </row>
    <row r="24" spans="1:9">
      <c r="A24" s="17"/>
      <c r="B24" s="17"/>
      <c r="C24" s="17"/>
      <c r="D24" s="17"/>
      <c r="E24" s="17"/>
      <c r="F24" s="17"/>
      <c r="G24" s="17"/>
      <c r="H24" s="17"/>
      <c r="I24" s="17"/>
    </row>
    <row r="25" spans="1:9">
      <c r="A25" s="17"/>
      <c r="B25" s="17"/>
      <c r="C25" s="17"/>
      <c r="D25" s="17"/>
      <c r="E25" s="17"/>
      <c r="F25" s="17"/>
      <c r="G25" s="17"/>
      <c r="H25" s="17"/>
      <c r="I25" s="17"/>
    </row>
    <row r="26" spans="1:9">
      <c r="A26" s="17"/>
      <c r="B26" s="17"/>
      <c r="C26" s="17"/>
      <c r="D26" s="17"/>
      <c r="E26" s="17"/>
      <c r="F26" s="17"/>
      <c r="G26" s="17"/>
      <c r="H26" s="17"/>
      <c r="I26" s="17"/>
    </row>
  </sheetData>
  <mergeCells count="4">
    <mergeCell ref="A1:I1"/>
    <mergeCell ref="A2:I2"/>
    <mergeCell ref="A3:I3"/>
    <mergeCell ref="A4:I4"/>
  </mergeCells>
  <printOptions horizontalCentered="1" verticalCentered="1"/>
  <pageMargins left="0" right="0" top="0" bottom="0" header="0" footer="0"/>
  <pageSetup paperSize="9" scale="9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showGridLines="0" rightToLeft="1" view="pageBreakPreview" zoomScaleNormal="75" zoomScaleSheetLayoutView="100" workbookViewId="0">
      <selection activeCell="M14" sqref="M14"/>
    </sheetView>
  </sheetViews>
  <sheetFormatPr defaultRowHeight="12.75"/>
  <cols>
    <col min="1" max="1" width="16.5703125" style="18" customWidth="1"/>
    <col min="2" max="6" width="11.5703125" style="18" customWidth="1"/>
    <col min="7" max="7" width="12.28515625" style="18" customWidth="1"/>
    <col min="8" max="10" width="11.5703125" style="18" customWidth="1"/>
    <col min="11" max="11" width="19.28515625" style="18" customWidth="1"/>
    <col min="12" max="16384" width="9.140625" style="163"/>
  </cols>
  <sheetData>
    <row r="1" spans="1:13" s="12" customFormat="1" ht="18">
      <c r="A1" s="657" t="s">
        <v>444</v>
      </c>
      <c r="B1" s="658"/>
      <c r="C1" s="658"/>
      <c r="D1" s="658"/>
      <c r="E1" s="658"/>
      <c r="F1" s="658"/>
      <c r="G1" s="658"/>
      <c r="H1" s="658"/>
      <c r="I1" s="658"/>
      <c r="J1" s="658"/>
      <c r="K1" s="658"/>
    </row>
    <row r="2" spans="1:13" s="12" customFormat="1" ht="18">
      <c r="A2" s="659">
        <v>2017</v>
      </c>
      <c r="B2" s="660"/>
      <c r="C2" s="660"/>
      <c r="D2" s="660"/>
      <c r="E2" s="660"/>
      <c r="F2" s="660"/>
      <c r="G2" s="660"/>
      <c r="H2" s="660"/>
      <c r="I2" s="660"/>
      <c r="J2" s="660"/>
      <c r="K2" s="660"/>
    </row>
    <row r="3" spans="1:13" s="13" customFormat="1" ht="37.5" customHeight="1">
      <c r="A3" s="661" t="s">
        <v>690</v>
      </c>
      <c r="B3" s="661"/>
      <c r="C3" s="661"/>
      <c r="D3" s="661"/>
      <c r="E3" s="661"/>
      <c r="F3" s="661"/>
      <c r="G3" s="661"/>
      <c r="H3" s="661"/>
      <c r="I3" s="661"/>
      <c r="J3" s="661"/>
      <c r="K3" s="661"/>
    </row>
    <row r="4" spans="1:13" s="13" customFormat="1" ht="15.75">
      <c r="A4" s="662">
        <v>2017</v>
      </c>
      <c r="B4" s="662"/>
      <c r="C4" s="662"/>
      <c r="D4" s="662"/>
      <c r="E4" s="662"/>
      <c r="F4" s="662"/>
      <c r="G4" s="662"/>
      <c r="H4" s="662"/>
      <c r="I4" s="662"/>
      <c r="J4" s="662"/>
      <c r="K4" s="662"/>
    </row>
    <row r="5" spans="1:13" ht="20.100000000000001" customHeight="1">
      <c r="A5" s="27" t="s">
        <v>407</v>
      </c>
      <c r="B5" s="199"/>
      <c r="C5" s="199"/>
      <c r="D5" s="163"/>
      <c r="E5" s="163"/>
      <c r="F5" s="163"/>
      <c r="G5" s="163"/>
      <c r="H5" s="163"/>
      <c r="I5" s="163"/>
      <c r="J5" s="163"/>
      <c r="K5" s="64" t="s">
        <v>408</v>
      </c>
    </row>
    <row r="6" spans="1:13" s="5" customFormat="1" ht="65.25" customHeight="1">
      <c r="A6" s="627" t="s">
        <v>445</v>
      </c>
      <c r="B6" s="626" t="s">
        <v>264</v>
      </c>
      <c r="C6" s="626" t="s">
        <v>265</v>
      </c>
      <c r="D6" s="626" t="s">
        <v>266</v>
      </c>
      <c r="E6" s="626" t="s">
        <v>370</v>
      </c>
      <c r="F6" s="626" t="s">
        <v>268</v>
      </c>
      <c r="G6" s="626" t="s">
        <v>269</v>
      </c>
      <c r="H6" s="626" t="s">
        <v>270</v>
      </c>
      <c r="I6" s="626" t="s">
        <v>271</v>
      </c>
      <c r="J6" s="626" t="s">
        <v>233</v>
      </c>
      <c r="K6" s="625" t="s">
        <v>691</v>
      </c>
    </row>
    <row r="7" spans="1:13" s="6" customFormat="1" ht="24.95" customHeight="1" thickBot="1">
      <c r="A7" s="623" t="s">
        <v>4</v>
      </c>
      <c r="B7" s="632">
        <v>68</v>
      </c>
      <c r="C7" s="632">
        <v>98</v>
      </c>
      <c r="D7" s="632">
        <v>49</v>
      </c>
      <c r="E7" s="632">
        <v>93</v>
      </c>
      <c r="F7" s="632">
        <v>140</v>
      </c>
      <c r="G7" s="632">
        <v>73</v>
      </c>
      <c r="H7" s="632">
        <v>186</v>
      </c>
      <c r="I7" s="632">
        <v>37</v>
      </c>
      <c r="J7" s="621">
        <f>SUM(B7:I7)</f>
        <v>744</v>
      </c>
      <c r="K7" s="81" t="s">
        <v>13</v>
      </c>
      <c r="L7" s="6">
        <v>744</v>
      </c>
      <c r="M7" s="226">
        <f>J7-L7</f>
        <v>0</v>
      </c>
    </row>
    <row r="8" spans="1:13" s="6" customFormat="1" ht="24.95" customHeight="1" thickBot="1">
      <c r="A8" s="615" t="s">
        <v>5</v>
      </c>
      <c r="B8" s="633">
        <v>62</v>
      </c>
      <c r="C8" s="633">
        <v>80</v>
      </c>
      <c r="D8" s="633">
        <v>40</v>
      </c>
      <c r="E8" s="633">
        <v>80</v>
      </c>
      <c r="F8" s="633">
        <v>134</v>
      </c>
      <c r="G8" s="633">
        <v>70</v>
      </c>
      <c r="H8" s="633">
        <v>170</v>
      </c>
      <c r="I8" s="633">
        <v>36</v>
      </c>
      <c r="J8" s="620">
        <f t="shared" ref="J8:J18" si="0">SUM(B8:I8)</f>
        <v>672</v>
      </c>
      <c r="K8" s="82" t="s">
        <v>14</v>
      </c>
      <c r="L8" s="6">
        <v>672</v>
      </c>
      <c r="M8" s="226">
        <f t="shared" ref="M8:M18" si="1">J8-L8</f>
        <v>0</v>
      </c>
    </row>
    <row r="9" spans="1:13" s="6" customFormat="1" ht="24.95" customHeight="1" thickBot="1">
      <c r="A9" s="622" t="s">
        <v>6</v>
      </c>
      <c r="B9" s="634">
        <v>68</v>
      </c>
      <c r="C9" s="634">
        <v>98</v>
      </c>
      <c r="D9" s="634">
        <v>48</v>
      </c>
      <c r="E9" s="634">
        <v>93</v>
      </c>
      <c r="F9" s="634">
        <v>140</v>
      </c>
      <c r="G9" s="634">
        <v>73</v>
      </c>
      <c r="H9" s="634">
        <v>186</v>
      </c>
      <c r="I9" s="634">
        <v>38</v>
      </c>
      <c r="J9" s="619">
        <f t="shared" si="0"/>
        <v>744</v>
      </c>
      <c r="K9" s="83" t="s">
        <v>15</v>
      </c>
      <c r="L9" s="6">
        <v>744</v>
      </c>
      <c r="M9" s="226">
        <f t="shared" si="1"/>
        <v>0</v>
      </c>
    </row>
    <row r="10" spans="1:13" s="6" customFormat="1" ht="24.95" customHeight="1" thickBot="1">
      <c r="A10" s="615" t="s">
        <v>7</v>
      </c>
      <c r="B10" s="633">
        <v>67</v>
      </c>
      <c r="C10" s="633">
        <v>94</v>
      </c>
      <c r="D10" s="633">
        <v>45</v>
      </c>
      <c r="E10" s="633">
        <v>91</v>
      </c>
      <c r="F10" s="633">
        <v>136</v>
      </c>
      <c r="G10" s="633">
        <v>72</v>
      </c>
      <c r="H10" s="633">
        <v>180</v>
      </c>
      <c r="I10" s="633">
        <v>35</v>
      </c>
      <c r="J10" s="620">
        <f t="shared" si="0"/>
        <v>720</v>
      </c>
      <c r="K10" s="82" t="s">
        <v>16</v>
      </c>
      <c r="L10" s="6">
        <v>720</v>
      </c>
      <c r="M10" s="226">
        <f t="shared" si="1"/>
        <v>0</v>
      </c>
    </row>
    <row r="11" spans="1:13" s="6" customFormat="1" ht="24.95" customHeight="1" thickBot="1">
      <c r="A11" s="622" t="s">
        <v>8</v>
      </c>
      <c r="B11" s="634">
        <v>68</v>
      </c>
      <c r="C11" s="634">
        <v>98</v>
      </c>
      <c r="D11" s="634">
        <v>48</v>
      </c>
      <c r="E11" s="634">
        <v>92</v>
      </c>
      <c r="F11" s="634">
        <v>142</v>
      </c>
      <c r="G11" s="634">
        <v>72</v>
      </c>
      <c r="H11" s="634">
        <v>180</v>
      </c>
      <c r="I11" s="634">
        <v>44</v>
      </c>
      <c r="J11" s="619">
        <f t="shared" si="0"/>
        <v>744</v>
      </c>
      <c r="K11" s="83" t="s">
        <v>17</v>
      </c>
      <c r="L11" s="6">
        <v>744</v>
      </c>
      <c r="M11" s="226">
        <f t="shared" si="1"/>
        <v>0</v>
      </c>
    </row>
    <row r="12" spans="1:13" s="6" customFormat="1" ht="24.95" customHeight="1" thickBot="1">
      <c r="A12" s="615" t="s">
        <v>103</v>
      </c>
      <c r="B12" s="633">
        <v>160</v>
      </c>
      <c r="C12" s="633">
        <v>90</v>
      </c>
      <c r="D12" s="633">
        <v>60</v>
      </c>
      <c r="E12" s="633">
        <v>0</v>
      </c>
      <c r="F12" s="633">
        <v>125</v>
      </c>
      <c r="G12" s="633">
        <v>64</v>
      </c>
      <c r="H12" s="633">
        <v>176</v>
      </c>
      <c r="I12" s="633">
        <v>45</v>
      </c>
      <c r="J12" s="620">
        <f t="shared" si="0"/>
        <v>720</v>
      </c>
      <c r="K12" s="82" t="s">
        <v>18</v>
      </c>
      <c r="L12" s="6">
        <v>720</v>
      </c>
      <c r="M12" s="226">
        <f t="shared" si="1"/>
        <v>0</v>
      </c>
    </row>
    <row r="13" spans="1:13" s="6" customFormat="1" ht="24.95" customHeight="1" thickBot="1">
      <c r="A13" s="622" t="s">
        <v>510</v>
      </c>
      <c r="B13" s="634">
        <v>68</v>
      </c>
      <c r="C13" s="634">
        <v>99</v>
      </c>
      <c r="D13" s="634">
        <v>48</v>
      </c>
      <c r="E13" s="634">
        <v>90</v>
      </c>
      <c r="F13" s="634">
        <v>140</v>
      </c>
      <c r="G13" s="634">
        <v>73</v>
      </c>
      <c r="H13" s="634">
        <v>186</v>
      </c>
      <c r="I13" s="634">
        <v>40</v>
      </c>
      <c r="J13" s="619">
        <f t="shared" si="0"/>
        <v>744</v>
      </c>
      <c r="K13" s="83" t="s">
        <v>511</v>
      </c>
      <c r="L13" s="6">
        <v>744</v>
      </c>
      <c r="M13" s="226">
        <f t="shared" si="1"/>
        <v>0</v>
      </c>
    </row>
    <row r="14" spans="1:13" s="6" customFormat="1" ht="24.95" customHeight="1" thickBot="1">
      <c r="A14" s="615" t="s">
        <v>104</v>
      </c>
      <c r="B14" s="633">
        <v>68</v>
      </c>
      <c r="C14" s="633">
        <v>95</v>
      </c>
      <c r="D14" s="633">
        <v>48</v>
      </c>
      <c r="E14" s="633">
        <v>94</v>
      </c>
      <c r="F14" s="633">
        <v>140</v>
      </c>
      <c r="G14" s="633">
        <v>73</v>
      </c>
      <c r="H14" s="633">
        <v>186</v>
      </c>
      <c r="I14" s="633">
        <v>40</v>
      </c>
      <c r="J14" s="620">
        <f t="shared" si="0"/>
        <v>744</v>
      </c>
      <c r="K14" s="82" t="s">
        <v>20</v>
      </c>
      <c r="L14" s="6">
        <v>744</v>
      </c>
      <c r="M14" s="226">
        <f t="shared" si="1"/>
        <v>0</v>
      </c>
    </row>
    <row r="15" spans="1:13" s="6" customFormat="1" ht="24.95" customHeight="1" thickBot="1">
      <c r="A15" s="622" t="s">
        <v>10</v>
      </c>
      <c r="B15" s="634">
        <v>68</v>
      </c>
      <c r="C15" s="634">
        <v>92</v>
      </c>
      <c r="D15" s="634">
        <v>44</v>
      </c>
      <c r="E15" s="634">
        <v>90</v>
      </c>
      <c r="F15" s="634">
        <v>136</v>
      </c>
      <c r="G15" s="634">
        <v>73</v>
      </c>
      <c r="H15" s="634">
        <v>177</v>
      </c>
      <c r="I15" s="634">
        <v>40</v>
      </c>
      <c r="J15" s="619">
        <f t="shared" si="0"/>
        <v>720</v>
      </c>
      <c r="K15" s="83" t="s">
        <v>21</v>
      </c>
      <c r="L15" s="6">
        <v>720</v>
      </c>
      <c r="M15" s="226">
        <f t="shared" si="1"/>
        <v>0</v>
      </c>
    </row>
    <row r="16" spans="1:13" s="6" customFormat="1" ht="24.95" customHeight="1" thickBot="1">
      <c r="A16" s="615" t="s">
        <v>105</v>
      </c>
      <c r="B16" s="633">
        <v>68</v>
      </c>
      <c r="C16" s="633">
        <v>99</v>
      </c>
      <c r="D16" s="633">
        <v>48</v>
      </c>
      <c r="E16" s="633">
        <v>96</v>
      </c>
      <c r="F16" s="633">
        <v>142</v>
      </c>
      <c r="G16" s="633">
        <v>72</v>
      </c>
      <c r="H16" s="633">
        <v>179</v>
      </c>
      <c r="I16" s="633">
        <v>40</v>
      </c>
      <c r="J16" s="620">
        <f t="shared" si="0"/>
        <v>744</v>
      </c>
      <c r="K16" s="82" t="s">
        <v>106</v>
      </c>
      <c r="L16" s="6">
        <v>744</v>
      </c>
      <c r="M16" s="226">
        <f t="shared" si="1"/>
        <v>0</v>
      </c>
    </row>
    <row r="17" spans="1:13" s="6" customFormat="1" ht="24.95" customHeight="1" thickBot="1">
      <c r="A17" s="622" t="s">
        <v>11</v>
      </c>
      <c r="B17" s="634">
        <v>67</v>
      </c>
      <c r="C17" s="634">
        <v>97</v>
      </c>
      <c r="D17" s="634">
        <v>45</v>
      </c>
      <c r="E17" s="634">
        <v>91</v>
      </c>
      <c r="F17" s="634">
        <v>136</v>
      </c>
      <c r="G17" s="634">
        <v>70</v>
      </c>
      <c r="H17" s="634">
        <v>180</v>
      </c>
      <c r="I17" s="634">
        <v>34</v>
      </c>
      <c r="J17" s="619">
        <f t="shared" si="0"/>
        <v>720</v>
      </c>
      <c r="K17" s="83" t="s">
        <v>22</v>
      </c>
      <c r="L17" s="6">
        <v>720</v>
      </c>
      <c r="M17" s="226">
        <f t="shared" si="1"/>
        <v>0</v>
      </c>
    </row>
    <row r="18" spans="1:13" s="6" customFormat="1" ht="24.95" customHeight="1">
      <c r="A18" s="617" t="s">
        <v>12</v>
      </c>
      <c r="B18" s="635">
        <v>68</v>
      </c>
      <c r="C18" s="635">
        <v>99</v>
      </c>
      <c r="D18" s="635">
        <v>48</v>
      </c>
      <c r="E18" s="635">
        <v>94</v>
      </c>
      <c r="F18" s="635">
        <v>145</v>
      </c>
      <c r="G18" s="635">
        <v>70</v>
      </c>
      <c r="H18" s="635">
        <v>174</v>
      </c>
      <c r="I18" s="635">
        <v>46</v>
      </c>
      <c r="J18" s="618">
        <f t="shared" si="0"/>
        <v>744</v>
      </c>
      <c r="K18" s="209" t="s">
        <v>23</v>
      </c>
      <c r="L18" s="6">
        <v>744</v>
      </c>
      <c r="M18" s="226">
        <f t="shared" si="1"/>
        <v>0</v>
      </c>
    </row>
    <row r="19" spans="1:13" s="6" customFormat="1" ht="24.95" customHeight="1">
      <c r="A19" s="523" t="s">
        <v>0</v>
      </c>
      <c r="B19" s="624">
        <f>SUM(B7:B18)</f>
        <v>900</v>
      </c>
      <c r="C19" s="624">
        <f t="shared" ref="C19:I19" si="2">SUM(C7:C18)</f>
        <v>1139</v>
      </c>
      <c r="D19" s="624">
        <f t="shared" si="2"/>
        <v>571</v>
      </c>
      <c r="E19" s="624">
        <f t="shared" si="2"/>
        <v>1004</v>
      </c>
      <c r="F19" s="624">
        <f t="shared" si="2"/>
        <v>1656</v>
      </c>
      <c r="G19" s="624">
        <f t="shared" si="2"/>
        <v>855</v>
      </c>
      <c r="H19" s="624">
        <f t="shared" si="2"/>
        <v>2160</v>
      </c>
      <c r="I19" s="624">
        <f t="shared" si="2"/>
        <v>475</v>
      </c>
      <c r="J19" s="624">
        <f>SUM(J7:J18)</f>
        <v>8760</v>
      </c>
      <c r="K19" s="616" t="s">
        <v>131</v>
      </c>
      <c r="L19" s="6">
        <f>SUM(L7:L18)</f>
        <v>8760</v>
      </c>
    </row>
    <row r="20" spans="1:13" s="6" customFormat="1" ht="15.95" customHeight="1">
      <c r="A20" s="21"/>
      <c r="B20" s="21"/>
      <c r="C20" s="21"/>
      <c r="D20" s="21"/>
      <c r="E20" s="21"/>
      <c r="F20" s="21"/>
      <c r="G20" s="21"/>
      <c r="H20" s="21"/>
      <c r="I20" s="21"/>
      <c r="J20" s="21"/>
      <c r="K20" s="21"/>
    </row>
    <row r="21" spans="1:13">
      <c r="A21" s="17"/>
      <c r="B21" s="235"/>
      <c r="C21" s="235"/>
      <c r="D21" s="235"/>
      <c r="E21" s="235"/>
      <c r="F21" s="235"/>
      <c r="G21" s="235"/>
      <c r="H21" s="235"/>
      <c r="I21" s="235"/>
      <c r="J21" s="235"/>
      <c r="K21" s="235"/>
    </row>
    <row r="22" spans="1:13">
      <c r="A22" s="17"/>
      <c r="B22" s="236"/>
      <c r="C22" s="236"/>
      <c r="D22" s="236"/>
      <c r="E22" s="236"/>
      <c r="F22" s="236"/>
      <c r="G22" s="236"/>
      <c r="H22" s="236"/>
      <c r="I22" s="236"/>
      <c r="J22" s="236"/>
      <c r="K22" s="235"/>
    </row>
    <row r="23" spans="1:13">
      <c r="A23" s="17"/>
      <c r="B23" s="17"/>
      <c r="C23" s="17"/>
      <c r="D23" s="17"/>
      <c r="E23" s="17"/>
      <c r="F23" s="17"/>
      <c r="G23" s="17"/>
      <c r="H23" s="17"/>
      <c r="I23" s="17"/>
      <c r="J23" s="17"/>
      <c r="K23" s="17"/>
    </row>
    <row r="24" spans="1:13">
      <c r="A24" s="17"/>
      <c r="B24" s="17"/>
      <c r="C24" s="17"/>
      <c r="D24" s="17"/>
      <c r="E24" s="17"/>
      <c r="F24" s="17"/>
      <c r="G24" s="17"/>
      <c r="H24" s="17"/>
      <c r="I24" s="17"/>
      <c r="J24" s="17"/>
      <c r="K24" s="17"/>
    </row>
    <row r="25" spans="1:13">
      <c r="A25" s="17"/>
      <c r="B25" s="17"/>
      <c r="C25" s="17"/>
      <c r="D25" s="17"/>
      <c r="E25" s="17"/>
      <c r="F25" s="17"/>
      <c r="G25" s="17"/>
      <c r="H25" s="17"/>
      <c r="I25" s="17"/>
      <c r="J25" s="17"/>
      <c r="K25" s="17"/>
    </row>
    <row r="26" spans="1:13">
      <c r="A26" s="17"/>
      <c r="B26" s="17"/>
      <c r="C26" s="17"/>
      <c r="D26" s="17"/>
      <c r="E26" s="17"/>
      <c r="F26" s="17"/>
      <c r="G26" s="17"/>
      <c r="H26" s="17"/>
      <c r="I26" s="17"/>
      <c r="J26" s="17"/>
      <c r="K26" s="17"/>
    </row>
  </sheetData>
  <mergeCells count="4">
    <mergeCell ref="A1:K1"/>
    <mergeCell ref="A2:K2"/>
    <mergeCell ref="A3:K3"/>
    <mergeCell ref="A4:K4"/>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rightToLeft="1" view="pageBreakPreview" zoomScaleNormal="100" zoomScaleSheetLayoutView="100" workbookViewId="0">
      <selection activeCell="M14" sqref="M14"/>
    </sheetView>
  </sheetViews>
  <sheetFormatPr defaultColWidth="9.140625" defaultRowHeight="14.25"/>
  <cols>
    <col min="1" max="1" width="23.7109375" style="201" customWidth="1"/>
    <col min="2" max="4" width="13.7109375" style="201" customWidth="1"/>
    <col min="5" max="5" width="23.7109375" style="201" customWidth="1"/>
    <col min="6" max="16384" width="9.140625" style="200"/>
  </cols>
  <sheetData>
    <row r="1" spans="1:5" ht="18">
      <c r="A1" s="743" t="s">
        <v>393</v>
      </c>
      <c r="B1" s="744"/>
      <c r="C1" s="744"/>
      <c r="D1" s="744"/>
      <c r="E1" s="744"/>
    </row>
    <row r="2" spans="1:5" ht="18">
      <c r="A2" s="743" t="s">
        <v>394</v>
      </c>
      <c r="B2" s="744"/>
      <c r="C2" s="744"/>
      <c r="D2" s="744"/>
      <c r="E2" s="744"/>
    </row>
    <row r="3" spans="1:5" ht="15.75">
      <c r="A3" s="745" t="s">
        <v>371</v>
      </c>
      <c r="B3" s="745"/>
      <c r="C3" s="745"/>
      <c r="D3" s="745"/>
      <c r="E3" s="745"/>
    </row>
    <row r="4" spans="1:5" ht="15.75">
      <c r="A4" s="745" t="s">
        <v>395</v>
      </c>
      <c r="B4" s="745"/>
      <c r="C4" s="745"/>
      <c r="D4" s="745"/>
      <c r="E4" s="745"/>
    </row>
    <row r="5" spans="1:5" s="163" customFormat="1" ht="15" customHeight="1">
      <c r="A5" s="271" t="s">
        <v>409</v>
      </c>
      <c r="B5" s="207"/>
      <c r="C5" s="208"/>
      <c r="D5" s="208"/>
      <c r="E5" s="290" t="s">
        <v>410</v>
      </c>
    </row>
    <row r="6" spans="1:5" ht="15.75">
      <c r="A6" s="746" t="s">
        <v>327</v>
      </c>
      <c r="B6" s="748" t="s">
        <v>328</v>
      </c>
      <c r="C6" s="533" t="s">
        <v>329</v>
      </c>
      <c r="D6" s="750" t="s">
        <v>330</v>
      </c>
      <c r="E6" s="752" t="s">
        <v>541</v>
      </c>
    </row>
    <row r="7" spans="1:5" ht="27.75" customHeight="1">
      <c r="A7" s="747"/>
      <c r="B7" s="749"/>
      <c r="C7" s="534" t="s">
        <v>331</v>
      </c>
      <c r="D7" s="751"/>
      <c r="E7" s="753"/>
    </row>
    <row r="8" spans="1:5" ht="21" customHeight="1" thickBot="1">
      <c r="A8" s="740" t="s">
        <v>551</v>
      </c>
      <c r="B8" s="204" t="s">
        <v>332</v>
      </c>
      <c r="C8" s="397">
        <v>303</v>
      </c>
      <c r="D8" s="348" t="s">
        <v>333</v>
      </c>
      <c r="E8" s="725" t="s">
        <v>552</v>
      </c>
    </row>
    <row r="9" spans="1:5" ht="21" customHeight="1" thickBot="1">
      <c r="A9" s="741"/>
      <c r="B9" s="202" t="s">
        <v>334</v>
      </c>
      <c r="C9" s="410">
        <v>303</v>
      </c>
      <c r="D9" s="349" t="s">
        <v>335</v>
      </c>
      <c r="E9" s="726"/>
    </row>
    <row r="10" spans="1:5" ht="21" customHeight="1" thickBot="1">
      <c r="A10" s="741"/>
      <c r="B10" s="203" t="s">
        <v>336</v>
      </c>
      <c r="C10" s="193">
        <v>7106</v>
      </c>
      <c r="D10" s="350" t="s">
        <v>337</v>
      </c>
      <c r="E10" s="726"/>
    </row>
    <row r="11" spans="1:5" ht="21" customHeight="1">
      <c r="A11" s="742"/>
      <c r="B11" s="205" t="s">
        <v>338</v>
      </c>
      <c r="C11" s="411">
        <v>303</v>
      </c>
      <c r="D11" s="351" t="s">
        <v>339</v>
      </c>
      <c r="E11" s="727"/>
    </row>
    <row r="12" spans="1:5" ht="21" customHeight="1" thickBot="1">
      <c r="A12" s="734" t="s">
        <v>341</v>
      </c>
      <c r="B12" s="204" t="s">
        <v>332</v>
      </c>
      <c r="C12" s="397">
        <v>32</v>
      </c>
      <c r="D12" s="348" t="s">
        <v>333</v>
      </c>
      <c r="E12" s="731" t="s">
        <v>340</v>
      </c>
    </row>
    <row r="13" spans="1:5" ht="21" customHeight="1" thickBot="1">
      <c r="A13" s="735"/>
      <c r="B13" s="202" t="s">
        <v>334</v>
      </c>
      <c r="C13" s="410">
        <v>32</v>
      </c>
      <c r="D13" s="349" t="s">
        <v>335</v>
      </c>
      <c r="E13" s="732"/>
    </row>
    <row r="14" spans="1:5" ht="21" customHeight="1" thickBot="1">
      <c r="A14" s="735"/>
      <c r="B14" s="203" t="s">
        <v>336</v>
      </c>
      <c r="C14" s="193">
        <v>213</v>
      </c>
      <c r="D14" s="350" t="s">
        <v>337</v>
      </c>
      <c r="E14" s="732"/>
    </row>
    <row r="15" spans="1:5" ht="21" customHeight="1">
      <c r="A15" s="736"/>
      <c r="B15" s="205" t="s">
        <v>338</v>
      </c>
      <c r="C15" s="411">
        <v>32</v>
      </c>
      <c r="D15" s="351" t="s">
        <v>339</v>
      </c>
      <c r="E15" s="733"/>
    </row>
    <row r="16" spans="1:5" ht="21" customHeight="1" thickBot="1">
      <c r="A16" s="728" t="s">
        <v>342</v>
      </c>
      <c r="B16" s="204" t="s">
        <v>332</v>
      </c>
      <c r="C16" s="397">
        <v>0</v>
      </c>
      <c r="D16" s="348" t="s">
        <v>333</v>
      </c>
      <c r="E16" s="731" t="s">
        <v>340</v>
      </c>
    </row>
    <row r="17" spans="1:5" ht="21" customHeight="1" thickBot="1">
      <c r="A17" s="729"/>
      <c r="B17" s="202" t="s">
        <v>334</v>
      </c>
      <c r="C17" s="410">
        <v>0</v>
      </c>
      <c r="D17" s="349" t="s">
        <v>335</v>
      </c>
      <c r="E17" s="732"/>
    </row>
    <row r="18" spans="1:5" ht="21" customHeight="1" thickBot="1">
      <c r="A18" s="729"/>
      <c r="B18" s="203" t="s">
        <v>336</v>
      </c>
      <c r="C18" s="193">
        <v>0</v>
      </c>
      <c r="D18" s="350" t="s">
        <v>337</v>
      </c>
      <c r="E18" s="732"/>
    </row>
    <row r="19" spans="1:5" ht="21" customHeight="1">
      <c r="A19" s="730"/>
      <c r="B19" s="205" t="s">
        <v>338</v>
      </c>
      <c r="C19" s="411">
        <v>0</v>
      </c>
      <c r="D19" s="351" t="s">
        <v>339</v>
      </c>
      <c r="E19" s="733"/>
    </row>
    <row r="20" spans="1:5" ht="21" customHeight="1" thickBot="1">
      <c r="A20" s="722" t="s">
        <v>343</v>
      </c>
      <c r="B20" s="204" t="s">
        <v>332</v>
      </c>
      <c r="C20" s="397">
        <v>31</v>
      </c>
      <c r="D20" s="348" t="s">
        <v>333</v>
      </c>
      <c r="E20" s="725" t="s">
        <v>508</v>
      </c>
    </row>
    <row r="21" spans="1:5" ht="21" customHeight="1" thickBot="1">
      <c r="A21" s="723"/>
      <c r="B21" s="202" t="s">
        <v>334</v>
      </c>
      <c r="C21" s="410">
        <v>31</v>
      </c>
      <c r="D21" s="349" t="s">
        <v>335</v>
      </c>
      <c r="E21" s="726"/>
    </row>
    <row r="22" spans="1:5" ht="21" customHeight="1" thickBot="1">
      <c r="A22" s="723"/>
      <c r="B22" s="203" t="s">
        <v>336</v>
      </c>
      <c r="C22" s="193">
        <v>213</v>
      </c>
      <c r="D22" s="350" t="s">
        <v>337</v>
      </c>
      <c r="E22" s="726"/>
    </row>
    <row r="23" spans="1:5" ht="21" customHeight="1">
      <c r="A23" s="724"/>
      <c r="B23" s="205" t="s">
        <v>338</v>
      </c>
      <c r="C23" s="411">
        <v>31</v>
      </c>
      <c r="D23" s="351" t="s">
        <v>339</v>
      </c>
      <c r="E23" s="727"/>
    </row>
    <row r="24" spans="1:5" ht="21" customHeight="1" thickBot="1">
      <c r="A24" s="728" t="s">
        <v>344</v>
      </c>
      <c r="B24" s="204" t="s">
        <v>332</v>
      </c>
      <c r="C24" s="397">
        <v>31</v>
      </c>
      <c r="D24" s="348" t="s">
        <v>333</v>
      </c>
      <c r="E24" s="731" t="s">
        <v>340</v>
      </c>
    </row>
    <row r="25" spans="1:5" ht="21" customHeight="1" thickBot="1">
      <c r="A25" s="729"/>
      <c r="B25" s="202" t="s">
        <v>334</v>
      </c>
      <c r="C25" s="410">
        <v>31</v>
      </c>
      <c r="D25" s="349" t="s">
        <v>335</v>
      </c>
      <c r="E25" s="732"/>
    </row>
    <row r="26" spans="1:5" ht="21" customHeight="1" thickBot="1">
      <c r="A26" s="729"/>
      <c r="B26" s="203" t="s">
        <v>336</v>
      </c>
      <c r="C26" s="193">
        <v>213</v>
      </c>
      <c r="D26" s="350" t="s">
        <v>337</v>
      </c>
      <c r="E26" s="732"/>
    </row>
    <row r="27" spans="1:5" ht="21" customHeight="1">
      <c r="A27" s="730"/>
      <c r="B27" s="205" t="s">
        <v>338</v>
      </c>
      <c r="C27" s="411">
        <v>31</v>
      </c>
      <c r="D27" s="351" t="s">
        <v>339</v>
      </c>
      <c r="E27" s="733"/>
    </row>
    <row r="28" spans="1:5" ht="21" customHeight="1" thickBot="1">
      <c r="A28" s="734" t="s">
        <v>342</v>
      </c>
      <c r="B28" s="204" t="s">
        <v>332</v>
      </c>
      <c r="C28" s="397">
        <v>0</v>
      </c>
      <c r="D28" s="348" t="s">
        <v>333</v>
      </c>
      <c r="E28" s="737" t="s">
        <v>340</v>
      </c>
    </row>
    <row r="29" spans="1:5" ht="21" customHeight="1" thickBot="1">
      <c r="A29" s="735"/>
      <c r="B29" s="202" t="s">
        <v>334</v>
      </c>
      <c r="C29" s="410">
        <v>0</v>
      </c>
      <c r="D29" s="349" t="s">
        <v>335</v>
      </c>
      <c r="E29" s="738"/>
    </row>
    <row r="30" spans="1:5" ht="21" customHeight="1" thickBot="1">
      <c r="A30" s="735"/>
      <c r="B30" s="203" t="s">
        <v>336</v>
      </c>
      <c r="C30" s="193">
        <v>0</v>
      </c>
      <c r="D30" s="350" t="s">
        <v>337</v>
      </c>
      <c r="E30" s="738"/>
    </row>
    <row r="31" spans="1:5" ht="21" customHeight="1">
      <c r="A31" s="736"/>
      <c r="B31" s="205" t="s">
        <v>338</v>
      </c>
      <c r="C31" s="411">
        <v>0</v>
      </c>
      <c r="D31" s="351" t="s">
        <v>339</v>
      </c>
      <c r="E31" s="739"/>
    </row>
    <row r="32" spans="1:5" ht="21" customHeight="1">
      <c r="A32" s="714" t="s">
        <v>0</v>
      </c>
      <c r="B32" s="715"/>
      <c r="C32" s="227">
        <f>SUM(C8:C31)</f>
        <v>8936</v>
      </c>
      <c r="D32" s="716" t="s">
        <v>1</v>
      </c>
      <c r="E32" s="717"/>
    </row>
    <row r="33" spans="1:5" ht="27.75" customHeight="1">
      <c r="A33" s="718" t="s">
        <v>553</v>
      </c>
      <c r="B33" s="719"/>
      <c r="C33" s="206"/>
      <c r="D33" s="720" t="s">
        <v>554</v>
      </c>
      <c r="E33" s="721"/>
    </row>
  </sheetData>
  <mergeCells count="24">
    <mergeCell ref="A1:E1"/>
    <mergeCell ref="A2:E2"/>
    <mergeCell ref="A3:E3"/>
    <mergeCell ref="A4:E4"/>
    <mergeCell ref="A6:A7"/>
    <mergeCell ref="B6:B7"/>
    <mergeCell ref="D6:D7"/>
    <mergeCell ref="E6:E7"/>
    <mergeCell ref="A8:A11"/>
    <mergeCell ref="E8:E11"/>
    <mergeCell ref="A12:A15"/>
    <mergeCell ref="E12:E15"/>
    <mergeCell ref="A16:A19"/>
    <mergeCell ref="E16:E19"/>
    <mergeCell ref="A32:B32"/>
    <mergeCell ref="D32:E32"/>
    <mergeCell ref="A33:B33"/>
    <mergeCell ref="D33:E33"/>
    <mergeCell ref="A20:A23"/>
    <mergeCell ref="E20:E23"/>
    <mergeCell ref="A24:A27"/>
    <mergeCell ref="E24:E27"/>
    <mergeCell ref="A28:A31"/>
    <mergeCell ref="E28:E31"/>
  </mergeCells>
  <printOptions horizontalCentered="1" verticalCentered="1"/>
  <pageMargins left="0" right="0" top="0" bottom="0" header="0" footer="0"/>
  <pageSetup paperSize="9" scale="95" orientation="portrait" r:id="rId1"/>
  <colBreaks count="1" manualBreakCount="1">
    <brk id="5"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showGridLines="0" rightToLeft="1" view="pageBreakPreview" topLeftCell="A10" zoomScaleNormal="75" zoomScaleSheetLayoutView="100" workbookViewId="0">
      <selection activeCell="M14" sqref="M14"/>
    </sheetView>
  </sheetViews>
  <sheetFormatPr defaultRowHeight="12.75"/>
  <cols>
    <col min="1" max="1" width="16.5703125" style="18" customWidth="1"/>
    <col min="2" max="4" width="7.28515625" style="18" customWidth="1"/>
    <col min="5" max="5" width="8.7109375" style="18" customWidth="1"/>
    <col min="6" max="14" width="7.28515625" style="18" customWidth="1"/>
    <col min="15" max="15" width="8.85546875" style="18" customWidth="1"/>
    <col min="16" max="16" width="19.28515625" style="18" customWidth="1"/>
    <col min="17" max="16384" width="9.140625" style="163"/>
  </cols>
  <sheetData>
    <row r="1" spans="1:16" s="12" customFormat="1" ht="18">
      <c r="A1" s="657" t="s">
        <v>555</v>
      </c>
      <c r="B1" s="658"/>
      <c r="C1" s="658"/>
      <c r="D1" s="658"/>
      <c r="E1" s="658"/>
      <c r="F1" s="658"/>
      <c r="G1" s="658"/>
      <c r="H1" s="658"/>
      <c r="I1" s="658"/>
      <c r="J1" s="658"/>
      <c r="K1" s="658"/>
      <c r="L1" s="658"/>
      <c r="M1" s="658"/>
      <c r="N1" s="658"/>
      <c r="O1" s="658"/>
      <c r="P1" s="658"/>
    </row>
    <row r="2" spans="1:16" s="12" customFormat="1" ht="18">
      <c r="A2" s="659">
        <v>2017</v>
      </c>
      <c r="B2" s="660"/>
      <c r="C2" s="660"/>
      <c r="D2" s="660"/>
      <c r="E2" s="660"/>
      <c r="F2" s="660"/>
      <c r="G2" s="660"/>
      <c r="H2" s="660"/>
      <c r="I2" s="660"/>
      <c r="J2" s="660"/>
      <c r="K2" s="660"/>
      <c r="L2" s="660"/>
      <c r="M2" s="660"/>
      <c r="N2" s="660"/>
      <c r="O2" s="660"/>
      <c r="P2" s="660"/>
    </row>
    <row r="3" spans="1:16" s="13" customFormat="1" ht="37.5" customHeight="1">
      <c r="A3" s="661" t="s">
        <v>446</v>
      </c>
      <c r="B3" s="661"/>
      <c r="C3" s="661"/>
      <c r="D3" s="661"/>
      <c r="E3" s="661"/>
      <c r="F3" s="661"/>
      <c r="G3" s="661"/>
      <c r="H3" s="661"/>
      <c r="I3" s="661"/>
      <c r="J3" s="661"/>
      <c r="K3" s="661"/>
      <c r="L3" s="661"/>
      <c r="M3" s="661"/>
      <c r="N3" s="661"/>
      <c r="O3" s="661"/>
      <c r="P3" s="661"/>
    </row>
    <row r="4" spans="1:16" s="13" customFormat="1" ht="15.75">
      <c r="A4" s="662">
        <v>2017</v>
      </c>
      <c r="B4" s="662"/>
      <c r="C4" s="662"/>
      <c r="D4" s="662"/>
      <c r="E4" s="662"/>
      <c r="F4" s="662"/>
      <c r="G4" s="662"/>
      <c r="H4" s="662"/>
      <c r="I4" s="662"/>
      <c r="J4" s="662"/>
      <c r="K4" s="662"/>
      <c r="L4" s="662"/>
      <c r="M4" s="662"/>
      <c r="N4" s="662"/>
      <c r="O4" s="662"/>
      <c r="P4" s="662"/>
    </row>
    <row r="5" spans="1:16" ht="20.100000000000001" customHeight="1">
      <c r="A5" s="27" t="s">
        <v>411</v>
      </c>
      <c r="B5" s="514"/>
      <c r="C5" s="514"/>
      <c r="D5" s="514"/>
      <c r="E5" s="514"/>
      <c r="F5" s="514"/>
      <c r="G5" s="163"/>
      <c r="H5" s="163"/>
      <c r="I5" s="163"/>
      <c r="J5" s="163"/>
      <c r="K5" s="163"/>
      <c r="L5" s="163"/>
      <c r="M5" s="163"/>
      <c r="N5" s="163"/>
      <c r="O5" s="163"/>
      <c r="P5" s="64" t="s">
        <v>412</v>
      </c>
    </row>
    <row r="6" spans="1:16" s="5" customFormat="1" ht="39" customHeight="1" thickBot="1">
      <c r="A6" s="755" t="s">
        <v>523</v>
      </c>
      <c r="B6" s="754" t="s">
        <v>264</v>
      </c>
      <c r="C6" s="754"/>
      <c r="D6" s="754" t="s">
        <v>266</v>
      </c>
      <c r="E6" s="754"/>
      <c r="F6" s="754" t="s">
        <v>504</v>
      </c>
      <c r="G6" s="754"/>
      <c r="H6" s="754" t="s">
        <v>268</v>
      </c>
      <c r="I6" s="754"/>
      <c r="J6" s="754" t="s">
        <v>505</v>
      </c>
      <c r="K6" s="754"/>
      <c r="L6" s="754" t="s">
        <v>271</v>
      </c>
      <c r="M6" s="754"/>
      <c r="N6" s="754" t="s">
        <v>233</v>
      </c>
      <c r="O6" s="754"/>
      <c r="P6" s="702" t="s">
        <v>540</v>
      </c>
    </row>
    <row r="7" spans="1:16" s="5" customFormat="1" ht="39" customHeight="1">
      <c r="A7" s="756"/>
      <c r="B7" s="38" t="s">
        <v>220</v>
      </c>
      <c r="C7" s="38" t="s">
        <v>221</v>
      </c>
      <c r="D7" s="38" t="s">
        <v>220</v>
      </c>
      <c r="E7" s="38" t="s">
        <v>221</v>
      </c>
      <c r="F7" s="38" t="s">
        <v>220</v>
      </c>
      <c r="G7" s="38" t="s">
        <v>221</v>
      </c>
      <c r="H7" s="38" t="s">
        <v>220</v>
      </c>
      <c r="I7" s="38" t="s">
        <v>221</v>
      </c>
      <c r="J7" s="38" t="s">
        <v>220</v>
      </c>
      <c r="K7" s="38" t="s">
        <v>221</v>
      </c>
      <c r="L7" s="38" t="s">
        <v>220</v>
      </c>
      <c r="M7" s="38" t="s">
        <v>221</v>
      </c>
      <c r="N7" s="38" t="s">
        <v>752</v>
      </c>
      <c r="O7" s="38" t="s">
        <v>753</v>
      </c>
      <c r="P7" s="704"/>
    </row>
    <row r="8" spans="1:16" s="6" customFormat="1" ht="24.95" customHeight="1" thickBot="1">
      <c r="A8" s="149" t="s">
        <v>4</v>
      </c>
      <c r="B8" s="353">
        <v>40</v>
      </c>
      <c r="C8" s="353">
        <v>22</v>
      </c>
      <c r="D8" s="353">
        <v>35</v>
      </c>
      <c r="E8" s="353">
        <v>719</v>
      </c>
      <c r="F8" s="353">
        <v>0</v>
      </c>
      <c r="G8" s="353">
        <v>0</v>
      </c>
      <c r="H8" s="353">
        <v>0</v>
      </c>
      <c r="I8" s="353">
        <v>2</v>
      </c>
      <c r="J8" s="353">
        <v>40</v>
      </c>
      <c r="K8" s="353">
        <v>8</v>
      </c>
      <c r="L8" s="353">
        <v>41</v>
      </c>
      <c r="M8" s="353">
        <v>0</v>
      </c>
      <c r="N8" s="628">
        <v>36</v>
      </c>
      <c r="O8" s="628">
        <v>753</v>
      </c>
      <c r="P8" s="81" t="s">
        <v>13</v>
      </c>
    </row>
    <row r="9" spans="1:16" s="6" customFormat="1" ht="24.95" customHeight="1" thickBot="1">
      <c r="A9" s="70" t="s">
        <v>5</v>
      </c>
      <c r="B9" s="354">
        <v>40</v>
      </c>
      <c r="C9" s="354">
        <v>22</v>
      </c>
      <c r="D9" s="354">
        <v>10</v>
      </c>
      <c r="E9" s="354">
        <v>638</v>
      </c>
      <c r="F9" s="354">
        <v>0</v>
      </c>
      <c r="G9" s="354">
        <v>0</v>
      </c>
      <c r="H9" s="354">
        <v>0</v>
      </c>
      <c r="I9" s="354">
        <v>2</v>
      </c>
      <c r="J9" s="354">
        <v>40</v>
      </c>
      <c r="K9" s="354">
        <v>8</v>
      </c>
      <c r="L9" s="354">
        <v>30</v>
      </c>
      <c r="M9" s="354">
        <v>0</v>
      </c>
      <c r="N9" s="629">
        <v>0</v>
      </c>
      <c r="O9" s="629">
        <v>672</v>
      </c>
      <c r="P9" s="82" t="s">
        <v>14</v>
      </c>
    </row>
    <row r="10" spans="1:16" s="6" customFormat="1" ht="24.95" customHeight="1" thickBot="1">
      <c r="A10" s="261" t="s">
        <v>6</v>
      </c>
      <c r="B10" s="355">
        <v>40</v>
      </c>
      <c r="C10" s="355">
        <v>22</v>
      </c>
      <c r="D10" s="355">
        <v>0</v>
      </c>
      <c r="E10" s="355">
        <v>710</v>
      </c>
      <c r="F10" s="355">
        <v>0</v>
      </c>
      <c r="G10" s="355">
        <v>0</v>
      </c>
      <c r="H10" s="355">
        <v>0</v>
      </c>
      <c r="I10" s="355">
        <v>2</v>
      </c>
      <c r="J10" s="355">
        <v>40</v>
      </c>
      <c r="K10" s="355">
        <v>8</v>
      </c>
      <c r="L10" s="355">
        <v>40</v>
      </c>
      <c r="M10" s="355">
        <v>0</v>
      </c>
      <c r="N10" s="630">
        <v>0</v>
      </c>
      <c r="O10" s="630">
        <v>744</v>
      </c>
      <c r="P10" s="83" t="s">
        <v>15</v>
      </c>
    </row>
    <row r="11" spans="1:16" s="6" customFormat="1" ht="24.95" customHeight="1" thickBot="1">
      <c r="A11" s="70" t="s">
        <v>7</v>
      </c>
      <c r="B11" s="354">
        <v>40</v>
      </c>
      <c r="C11" s="354">
        <v>22</v>
      </c>
      <c r="D11" s="354">
        <v>13</v>
      </c>
      <c r="E11" s="354">
        <v>685</v>
      </c>
      <c r="F11" s="354">
        <v>0</v>
      </c>
      <c r="G11" s="354">
        <v>0</v>
      </c>
      <c r="H11" s="354">
        <v>0</v>
      </c>
      <c r="I11" s="354">
        <v>2</v>
      </c>
      <c r="J11" s="354">
        <v>40</v>
      </c>
      <c r="K11" s="354">
        <v>8</v>
      </c>
      <c r="L11" s="354">
        <v>5</v>
      </c>
      <c r="M11" s="354">
        <v>1</v>
      </c>
      <c r="N11" s="629">
        <v>38</v>
      </c>
      <c r="O11" s="629">
        <v>719</v>
      </c>
      <c r="P11" s="82" t="s">
        <v>16</v>
      </c>
    </row>
    <row r="12" spans="1:16" s="6" customFormat="1" ht="24.95" customHeight="1" thickBot="1">
      <c r="A12" s="261" t="s">
        <v>8</v>
      </c>
      <c r="B12" s="355">
        <v>40</v>
      </c>
      <c r="C12" s="355">
        <v>109</v>
      </c>
      <c r="D12" s="355">
        <v>10</v>
      </c>
      <c r="E12" s="355">
        <v>710</v>
      </c>
      <c r="F12" s="355">
        <v>0</v>
      </c>
      <c r="G12" s="355">
        <v>0</v>
      </c>
      <c r="H12" s="355">
        <v>0</v>
      </c>
      <c r="I12" s="355">
        <v>2</v>
      </c>
      <c r="J12" s="355">
        <v>40</v>
      </c>
      <c r="K12" s="355">
        <v>8</v>
      </c>
      <c r="L12" s="355">
        <v>30</v>
      </c>
      <c r="M12" s="355">
        <v>0</v>
      </c>
      <c r="N12" s="630">
        <v>0</v>
      </c>
      <c r="O12" s="630">
        <v>831</v>
      </c>
      <c r="P12" s="83" t="s">
        <v>17</v>
      </c>
    </row>
    <row r="13" spans="1:16" s="6" customFormat="1" ht="24.95" customHeight="1" thickBot="1">
      <c r="A13" s="70" t="s">
        <v>103</v>
      </c>
      <c r="B13" s="354">
        <v>0</v>
      </c>
      <c r="C13" s="354">
        <v>450</v>
      </c>
      <c r="D13" s="354">
        <v>2</v>
      </c>
      <c r="E13" s="354">
        <v>113</v>
      </c>
      <c r="F13" s="354">
        <v>0</v>
      </c>
      <c r="G13" s="354">
        <v>0</v>
      </c>
      <c r="H13" s="354">
        <v>0</v>
      </c>
      <c r="I13" s="354">
        <v>60</v>
      </c>
      <c r="J13" s="354">
        <v>0</v>
      </c>
      <c r="K13" s="354">
        <v>5</v>
      </c>
      <c r="L13" s="354">
        <v>20</v>
      </c>
      <c r="M13" s="354">
        <v>1</v>
      </c>
      <c r="N13" s="629">
        <f t="shared" ref="N13" si="0">B13+D13+F13+H13+J13+L13</f>
        <v>22</v>
      </c>
      <c r="O13" s="629">
        <f t="shared" ref="O13" si="1">C13+E13+G13+I13+K13+M13</f>
        <v>629</v>
      </c>
      <c r="P13" s="82" t="s">
        <v>18</v>
      </c>
    </row>
    <row r="14" spans="1:16" s="6" customFormat="1" ht="24.95" customHeight="1" thickBot="1">
      <c r="A14" s="261" t="s">
        <v>9</v>
      </c>
      <c r="B14" s="355">
        <v>40</v>
      </c>
      <c r="C14" s="355">
        <v>22</v>
      </c>
      <c r="D14" s="355">
        <v>50</v>
      </c>
      <c r="E14" s="355">
        <v>713</v>
      </c>
      <c r="F14" s="355">
        <v>0</v>
      </c>
      <c r="G14" s="355">
        <v>0</v>
      </c>
      <c r="H14" s="355">
        <v>0</v>
      </c>
      <c r="I14" s="355">
        <v>2</v>
      </c>
      <c r="J14" s="355">
        <v>0</v>
      </c>
      <c r="K14" s="355">
        <v>5</v>
      </c>
      <c r="L14" s="355">
        <v>30</v>
      </c>
      <c r="M14" s="355">
        <v>0</v>
      </c>
      <c r="N14" s="630">
        <v>0</v>
      </c>
      <c r="O14" s="630">
        <v>744</v>
      </c>
      <c r="P14" s="83" t="s">
        <v>19</v>
      </c>
    </row>
    <row r="15" spans="1:16" s="6" customFormat="1" ht="24.95" customHeight="1" thickBot="1">
      <c r="A15" s="70" t="s">
        <v>104</v>
      </c>
      <c r="B15" s="354">
        <v>40</v>
      </c>
      <c r="C15" s="354">
        <v>22</v>
      </c>
      <c r="D15" s="354">
        <v>48</v>
      </c>
      <c r="E15" s="354">
        <v>689</v>
      </c>
      <c r="F15" s="354">
        <v>0</v>
      </c>
      <c r="G15" s="354">
        <v>0</v>
      </c>
      <c r="H15" s="354">
        <v>0</v>
      </c>
      <c r="I15" s="354">
        <v>2</v>
      </c>
      <c r="J15" s="354">
        <v>0</v>
      </c>
      <c r="K15" s="354">
        <v>5</v>
      </c>
      <c r="L15" s="354">
        <v>42</v>
      </c>
      <c r="M15" s="354">
        <v>0</v>
      </c>
      <c r="N15" s="629">
        <v>10</v>
      </c>
      <c r="O15" s="629">
        <v>720</v>
      </c>
      <c r="P15" s="82" t="s">
        <v>20</v>
      </c>
    </row>
    <row r="16" spans="1:16" s="6" customFormat="1" ht="24.95" customHeight="1" thickBot="1">
      <c r="A16" s="261" t="s">
        <v>10</v>
      </c>
      <c r="B16" s="355">
        <v>40</v>
      </c>
      <c r="C16" s="355">
        <v>22</v>
      </c>
      <c r="D16" s="355">
        <v>56</v>
      </c>
      <c r="E16" s="355">
        <v>697</v>
      </c>
      <c r="F16" s="355">
        <v>0</v>
      </c>
      <c r="G16" s="355">
        <v>10</v>
      </c>
      <c r="H16" s="355">
        <v>0</v>
      </c>
      <c r="I16" s="355">
        <v>2</v>
      </c>
      <c r="J16" s="355">
        <v>40</v>
      </c>
      <c r="K16" s="355">
        <v>8</v>
      </c>
      <c r="L16" s="355">
        <v>30</v>
      </c>
      <c r="M16" s="355">
        <v>1</v>
      </c>
      <c r="N16" s="630">
        <v>46</v>
      </c>
      <c r="O16" s="630">
        <v>742</v>
      </c>
      <c r="P16" s="83" t="s">
        <v>21</v>
      </c>
    </row>
    <row r="17" spans="1:16" s="6" customFormat="1" ht="24.95" customHeight="1" thickBot="1">
      <c r="A17" s="70" t="s">
        <v>105</v>
      </c>
      <c r="B17" s="354">
        <v>40</v>
      </c>
      <c r="C17" s="354">
        <v>22</v>
      </c>
      <c r="D17" s="354">
        <v>5</v>
      </c>
      <c r="E17" s="354">
        <v>687</v>
      </c>
      <c r="F17" s="354">
        <v>0</v>
      </c>
      <c r="G17" s="354">
        <v>23</v>
      </c>
      <c r="H17" s="354">
        <v>0</v>
      </c>
      <c r="I17" s="354">
        <v>2</v>
      </c>
      <c r="J17" s="354">
        <v>40</v>
      </c>
      <c r="K17" s="354">
        <v>8</v>
      </c>
      <c r="L17" s="354">
        <v>27</v>
      </c>
      <c r="M17" s="354">
        <v>0</v>
      </c>
      <c r="N17" s="629">
        <v>52</v>
      </c>
      <c r="O17" s="629">
        <v>743</v>
      </c>
      <c r="P17" s="82" t="s">
        <v>106</v>
      </c>
    </row>
    <row r="18" spans="1:16" s="6" customFormat="1" ht="24.95" customHeight="1" thickBot="1">
      <c r="A18" s="261" t="s">
        <v>11</v>
      </c>
      <c r="B18" s="355">
        <v>40</v>
      </c>
      <c r="C18" s="355">
        <v>22</v>
      </c>
      <c r="D18" s="355">
        <v>30</v>
      </c>
      <c r="E18" s="355">
        <v>661</v>
      </c>
      <c r="F18" s="355">
        <v>0</v>
      </c>
      <c r="G18" s="355">
        <v>22</v>
      </c>
      <c r="H18" s="355">
        <v>0</v>
      </c>
      <c r="I18" s="355">
        <v>2</v>
      </c>
      <c r="J18" s="355">
        <v>40</v>
      </c>
      <c r="K18" s="355">
        <v>8</v>
      </c>
      <c r="L18" s="355">
        <v>50</v>
      </c>
      <c r="M18" s="355">
        <v>0</v>
      </c>
      <c r="N18" s="630">
        <v>40</v>
      </c>
      <c r="O18" s="630">
        <v>717</v>
      </c>
      <c r="P18" s="83" t="s">
        <v>22</v>
      </c>
    </row>
    <row r="19" spans="1:16" s="6" customFormat="1" ht="24.95" customHeight="1">
      <c r="A19" s="91" t="s">
        <v>12</v>
      </c>
      <c r="B19" s="356">
        <v>40</v>
      </c>
      <c r="C19" s="356">
        <v>22</v>
      </c>
      <c r="D19" s="356">
        <v>56</v>
      </c>
      <c r="E19" s="356">
        <v>671</v>
      </c>
      <c r="F19" s="356">
        <v>0</v>
      </c>
      <c r="G19" s="356">
        <v>21</v>
      </c>
      <c r="H19" s="356">
        <v>0</v>
      </c>
      <c r="I19" s="356">
        <v>2</v>
      </c>
      <c r="J19" s="356">
        <v>0</v>
      </c>
      <c r="K19" s="356">
        <v>24</v>
      </c>
      <c r="L19" s="356">
        <v>20</v>
      </c>
      <c r="M19" s="356">
        <v>0</v>
      </c>
      <c r="N19" s="631">
        <v>56</v>
      </c>
      <c r="O19" s="631">
        <v>741</v>
      </c>
      <c r="P19" s="92" t="s">
        <v>23</v>
      </c>
    </row>
    <row r="20" spans="1:16" s="6" customFormat="1" ht="24.95" customHeight="1">
      <c r="A20" s="93" t="s">
        <v>0</v>
      </c>
      <c r="B20" s="357">
        <v>20</v>
      </c>
      <c r="C20" s="357">
        <v>786</v>
      </c>
      <c r="D20" s="357">
        <v>15</v>
      </c>
      <c r="E20" s="357">
        <v>7698</v>
      </c>
      <c r="F20" s="357">
        <f t="shared" ref="F20:I20" si="2">SUM(F8:F19)</f>
        <v>0</v>
      </c>
      <c r="G20" s="357">
        <f t="shared" si="2"/>
        <v>76</v>
      </c>
      <c r="H20" s="357">
        <f t="shared" si="2"/>
        <v>0</v>
      </c>
      <c r="I20" s="357">
        <f t="shared" si="2"/>
        <v>82</v>
      </c>
      <c r="J20" s="357">
        <v>20</v>
      </c>
      <c r="K20" s="357">
        <v>108</v>
      </c>
      <c r="L20" s="357">
        <v>5</v>
      </c>
      <c r="M20" s="357">
        <v>9</v>
      </c>
      <c r="N20" s="357">
        <v>0</v>
      </c>
      <c r="O20" s="357">
        <v>8760</v>
      </c>
      <c r="P20" s="94" t="s">
        <v>131</v>
      </c>
    </row>
    <row r="21" spans="1:16" s="6" customFormat="1" ht="15.95" customHeight="1">
      <c r="A21" s="21"/>
      <c r="B21" s="21"/>
      <c r="C21" s="21"/>
      <c r="D21" s="21"/>
      <c r="E21" s="21"/>
      <c r="F21" s="21"/>
      <c r="G21" s="21"/>
      <c r="H21" s="21"/>
      <c r="I21" s="21"/>
      <c r="J21" s="21"/>
      <c r="K21" s="21"/>
      <c r="L21" s="21"/>
      <c r="M21" s="21"/>
      <c r="N21" s="636"/>
      <c r="O21" s="21"/>
      <c r="P21" s="21"/>
    </row>
    <row r="22" spans="1:16" s="6" customFormat="1" ht="15.95" customHeight="1">
      <c r="A22" s="18"/>
      <c r="B22" s="18"/>
      <c r="C22" s="18"/>
      <c r="D22" s="18"/>
      <c r="E22" s="18"/>
      <c r="F22" s="18"/>
      <c r="G22" s="18"/>
      <c r="H22" s="18"/>
      <c r="I22" s="18"/>
      <c r="J22" s="18"/>
      <c r="K22" s="18"/>
      <c r="L22" s="18"/>
      <c r="M22" s="18"/>
      <c r="N22" s="18"/>
      <c r="O22" s="18"/>
      <c r="P22" s="18"/>
    </row>
    <row r="23" spans="1:16" s="6" customFormat="1" ht="15.95" customHeight="1">
      <c r="A23" s="18"/>
      <c r="B23" s="18"/>
      <c r="C23" s="18"/>
      <c r="D23" s="18"/>
      <c r="E23" s="18"/>
      <c r="F23" s="18"/>
      <c r="G23" s="18"/>
      <c r="H23" s="18"/>
      <c r="I23" s="18"/>
      <c r="J23" s="18"/>
      <c r="K23" s="18"/>
      <c r="L23" s="18"/>
      <c r="M23" s="18"/>
      <c r="N23" s="18"/>
      <c r="O23" s="18"/>
      <c r="P23" s="18"/>
    </row>
    <row r="24" spans="1:16" s="6" customFormat="1" ht="15.95" customHeight="1">
      <c r="A24" s="18"/>
      <c r="B24" s="18"/>
      <c r="C24" s="18"/>
      <c r="D24" s="18"/>
      <c r="E24" s="18"/>
      <c r="F24" s="18"/>
      <c r="G24" s="18"/>
      <c r="H24" s="18"/>
      <c r="I24" s="18"/>
      <c r="J24" s="18"/>
      <c r="K24" s="18"/>
      <c r="L24" s="18"/>
      <c r="M24" s="18"/>
      <c r="N24" s="18"/>
      <c r="O24" s="18"/>
      <c r="P24" s="18"/>
    </row>
    <row r="25" spans="1:16" s="6" customFormat="1" ht="15.95" customHeight="1">
      <c r="A25" s="18"/>
      <c r="B25" s="18"/>
      <c r="C25" s="18"/>
      <c r="D25" s="18"/>
      <c r="E25" s="18"/>
      <c r="F25" s="18"/>
      <c r="G25" s="18"/>
      <c r="H25" s="18"/>
      <c r="I25" s="18"/>
      <c r="J25" s="18"/>
      <c r="K25" s="18"/>
      <c r="L25" s="18"/>
      <c r="M25" s="18"/>
      <c r="N25" s="18"/>
      <c r="O25" s="18"/>
      <c r="P25" s="18"/>
    </row>
    <row r="26" spans="1:16" s="6" customFormat="1" ht="15.95" customHeight="1">
      <c r="A26" s="18"/>
      <c r="B26" s="18"/>
      <c r="C26" s="18"/>
      <c r="D26" s="18"/>
      <c r="E26" s="18"/>
      <c r="F26" s="18"/>
      <c r="G26" s="18"/>
      <c r="H26" s="18"/>
      <c r="I26" s="18"/>
      <c r="J26" s="18"/>
      <c r="K26" s="18"/>
      <c r="L26" s="18"/>
      <c r="M26" s="18"/>
      <c r="N26" s="18"/>
      <c r="O26" s="18"/>
      <c r="P26" s="18"/>
    </row>
    <row r="27" spans="1:16" s="6" customFormat="1" ht="15.95" customHeight="1">
      <c r="A27" s="18"/>
      <c r="B27" s="18"/>
      <c r="C27" s="18"/>
      <c r="D27" s="18"/>
      <c r="E27" s="18"/>
      <c r="F27" s="18"/>
      <c r="G27" s="18"/>
      <c r="H27" s="18"/>
      <c r="I27" s="18"/>
      <c r="J27" s="18"/>
      <c r="K27" s="18"/>
      <c r="L27" s="18"/>
      <c r="M27" s="18"/>
      <c r="N27" s="18"/>
      <c r="O27" s="18"/>
      <c r="P27" s="18"/>
    </row>
    <row r="28" spans="1:16" s="11" customFormat="1" ht="15.95" customHeight="1">
      <c r="A28" s="18"/>
      <c r="B28" s="18"/>
      <c r="C28" s="18"/>
      <c r="D28" s="18"/>
      <c r="E28" s="18"/>
      <c r="F28" s="18"/>
      <c r="G28" s="18"/>
      <c r="H28" s="18"/>
      <c r="I28" s="18"/>
      <c r="J28" s="18"/>
      <c r="K28" s="18"/>
      <c r="L28" s="18"/>
      <c r="M28" s="18"/>
      <c r="N28" s="18"/>
      <c r="O28" s="18"/>
      <c r="P28" s="18"/>
    </row>
    <row r="29" spans="1:16" s="11" customFormat="1" ht="15.95" customHeight="1">
      <c r="A29" s="18"/>
      <c r="B29" s="18"/>
      <c r="C29" s="18"/>
      <c r="D29" s="18"/>
      <c r="E29" s="18"/>
      <c r="F29" s="18"/>
      <c r="G29" s="18"/>
      <c r="H29" s="18"/>
      <c r="I29" s="18"/>
      <c r="J29" s="18"/>
      <c r="K29" s="18"/>
      <c r="L29" s="18"/>
      <c r="M29" s="18"/>
      <c r="N29" s="18"/>
      <c r="O29" s="18"/>
      <c r="P29" s="18"/>
    </row>
    <row r="30" spans="1:16" s="11" customFormat="1" ht="15.95" customHeight="1">
      <c r="A30" s="18"/>
      <c r="B30" s="18"/>
      <c r="C30" s="18"/>
      <c r="D30" s="18"/>
      <c r="E30" s="18"/>
      <c r="F30" s="18"/>
      <c r="G30" s="18"/>
      <c r="H30" s="18"/>
      <c r="I30" s="18"/>
      <c r="J30" s="18"/>
      <c r="K30" s="18"/>
      <c r="L30" s="18"/>
      <c r="M30" s="18"/>
      <c r="N30" s="18"/>
      <c r="O30" s="18"/>
      <c r="P30" s="18"/>
    </row>
    <row r="31" spans="1:16" s="11" customFormat="1" ht="29.25" customHeight="1">
      <c r="A31" s="18"/>
      <c r="B31" s="18"/>
      <c r="C31" s="18"/>
      <c r="D31" s="18"/>
      <c r="E31" s="18"/>
      <c r="F31" s="18"/>
      <c r="G31" s="18"/>
      <c r="H31" s="18"/>
      <c r="I31" s="18"/>
      <c r="J31" s="18"/>
      <c r="K31" s="18"/>
      <c r="L31" s="18"/>
      <c r="M31" s="18"/>
      <c r="N31" s="18"/>
      <c r="O31" s="18"/>
      <c r="P31" s="18"/>
    </row>
    <row r="32" spans="1:16" s="14" customFormat="1" ht="25.15" customHeight="1">
      <c r="A32" s="18"/>
      <c r="B32" s="18"/>
      <c r="C32" s="18"/>
      <c r="D32" s="18"/>
      <c r="E32" s="18"/>
      <c r="F32" s="18"/>
      <c r="G32" s="18"/>
      <c r="H32" s="18"/>
      <c r="I32" s="18"/>
      <c r="J32" s="18"/>
      <c r="K32" s="18"/>
      <c r="L32" s="18"/>
      <c r="M32" s="18"/>
      <c r="N32" s="18"/>
      <c r="O32" s="18"/>
      <c r="P32" s="18"/>
    </row>
  </sheetData>
  <mergeCells count="13">
    <mergeCell ref="N6:O6"/>
    <mergeCell ref="P6:P7"/>
    <mergeCell ref="A1:P1"/>
    <mergeCell ref="A2:P2"/>
    <mergeCell ref="A3:P3"/>
    <mergeCell ref="A4:P4"/>
    <mergeCell ref="A6:A7"/>
    <mergeCell ref="B6:C6"/>
    <mergeCell ref="D6:E6"/>
    <mergeCell ref="F6:G6"/>
    <mergeCell ref="H6:I6"/>
    <mergeCell ref="J6:K6"/>
    <mergeCell ref="L6:M6"/>
  </mergeCells>
  <printOptions horizontalCentered="1" verticalCentered="1"/>
  <pageMargins left="0" right="0" top="0" bottom="0" header="0" footer="0"/>
  <pageSetup paperSize="9" scale="95" orientation="landscape" horizontalDpi="4294967295" verticalDpi="4294967295"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rightToLeft="1" view="pageBreakPreview" zoomScaleNormal="100" zoomScaleSheetLayoutView="100" workbookViewId="0">
      <selection activeCell="M14" sqref="M14"/>
    </sheetView>
  </sheetViews>
  <sheetFormatPr defaultRowHeight="12.75"/>
  <cols>
    <col min="1" max="1" width="19.42578125" customWidth="1"/>
    <col min="2" max="5" width="12.42578125" customWidth="1"/>
    <col min="6" max="6" width="23.28515625" customWidth="1"/>
  </cols>
  <sheetData>
    <row r="1" spans="1:6" ht="36" customHeight="1">
      <c r="A1" s="757" t="s">
        <v>772</v>
      </c>
      <c r="B1" s="758"/>
      <c r="C1" s="758"/>
      <c r="D1" s="758"/>
      <c r="E1" s="758"/>
      <c r="F1" s="758"/>
    </row>
    <row r="2" spans="1:6" ht="18">
      <c r="A2" s="759">
        <v>2017</v>
      </c>
      <c r="B2" s="760"/>
      <c r="C2" s="760"/>
      <c r="D2" s="760"/>
      <c r="E2" s="760"/>
      <c r="F2" s="760"/>
    </row>
    <row r="3" spans="1:6" ht="48" customHeight="1">
      <c r="A3" s="761" t="s">
        <v>773</v>
      </c>
      <c r="B3" s="761"/>
      <c r="C3" s="761"/>
      <c r="D3" s="761"/>
      <c r="E3" s="761"/>
      <c r="F3" s="761"/>
    </row>
    <row r="4" spans="1:6" ht="15.75">
      <c r="A4" s="762">
        <v>2017</v>
      </c>
      <c r="B4" s="762"/>
      <c r="C4" s="762"/>
      <c r="D4" s="762"/>
      <c r="E4" s="762"/>
      <c r="F4" s="762"/>
    </row>
    <row r="5" spans="1:6" ht="15.75">
      <c r="A5" s="526" t="s">
        <v>413</v>
      </c>
      <c r="B5" s="527"/>
      <c r="C5" s="528"/>
      <c r="D5" s="528"/>
      <c r="E5" s="528"/>
      <c r="F5" s="529" t="s">
        <v>414</v>
      </c>
    </row>
    <row r="6" spans="1:6" ht="76.5" customHeight="1">
      <c r="A6" s="511" t="s">
        <v>710</v>
      </c>
      <c r="B6" s="239" t="s">
        <v>614</v>
      </c>
      <c r="C6" s="239" t="s">
        <v>613</v>
      </c>
      <c r="D6" s="239" t="s">
        <v>271</v>
      </c>
      <c r="E6" s="239" t="s">
        <v>233</v>
      </c>
      <c r="F6" s="513" t="s">
        <v>692</v>
      </c>
    </row>
    <row r="7" spans="1:6" ht="26.25" customHeight="1" thickBot="1">
      <c r="A7" s="149" t="s">
        <v>4</v>
      </c>
      <c r="B7" s="495">
        <v>250</v>
      </c>
      <c r="C7" s="495">
        <v>291</v>
      </c>
      <c r="D7" s="535">
        <v>11.06</v>
      </c>
      <c r="E7" s="259">
        <f>SUM(B7:D7)</f>
        <v>552.05999999999995</v>
      </c>
      <c r="F7" s="81" t="s">
        <v>13</v>
      </c>
    </row>
    <row r="8" spans="1:6" ht="26.25" customHeight="1" thickBot="1">
      <c r="A8" s="70" t="s">
        <v>5</v>
      </c>
      <c r="B8" s="494">
        <v>260</v>
      </c>
      <c r="C8" s="494">
        <v>271</v>
      </c>
      <c r="D8" s="536">
        <v>3.43</v>
      </c>
      <c r="E8" s="504">
        <f t="shared" ref="E8:E19" si="0">SUM(B8:D8)</f>
        <v>534.42999999999995</v>
      </c>
      <c r="F8" s="82" t="s">
        <v>14</v>
      </c>
    </row>
    <row r="9" spans="1:6" ht="26.25" customHeight="1" thickBot="1">
      <c r="A9" s="261" t="s">
        <v>6</v>
      </c>
      <c r="B9" s="493">
        <v>311</v>
      </c>
      <c r="C9" s="493">
        <v>326</v>
      </c>
      <c r="D9" s="537">
        <v>1.26</v>
      </c>
      <c r="E9" s="259">
        <f t="shared" si="0"/>
        <v>638.26</v>
      </c>
      <c r="F9" s="83" t="s">
        <v>15</v>
      </c>
    </row>
    <row r="10" spans="1:6" ht="26.25" customHeight="1" thickBot="1">
      <c r="A10" s="70" t="s">
        <v>7</v>
      </c>
      <c r="B10" s="494">
        <v>218</v>
      </c>
      <c r="C10" s="494">
        <v>332</v>
      </c>
      <c r="D10" s="536">
        <v>3.03</v>
      </c>
      <c r="E10" s="504">
        <f t="shared" si="0"/>
        <v>553.03</v>
      </c>
      <c r="F10" s="82" t="s">
        <v>16</v>
      </c>
    </row>
    <row r="11" spans="1:6" ht="26.25" customHeight="1" thickBot="1">
      <c r="A11" s="261" t="s">
        <v>8</v>
      </c>
      <c r="B11" s="493">
        <v>171</v>
      </c>
      <c r="C11" s="493">
        <v>400</v>
      </c>
      <c r="D11" s="537">
        <v>3.13</v>
      </c>
      <c r="E11" s="259">
        <f t="shared" si="0"/>
        <v>574.13</v>
      </c>
      <c r="F11" s="83" t="s">
        <v>17</v>
      </c>
    </row>
    <row r="12" spans="1:6" ht="26.25" customHeight="1" thickBot="1">
      <c r="A12" s="70" t="s">
        <v>103</v>
      </c>
      <c r="B12" s="494">
        <v>48</v>
      </c>
      <c r="C12" s="494">
        <v>99</v>
      </c>
      <c r="D12" s="536">
        <v>2.2599999999999998</v>
      </c>
      <c r="E12" s="504">
        <f t="shared" si="0"/>
        <v>149.26</v>
      </c>
      <c r="F12" s="82" t="s">
        <v>18</v>
      </c>
    </row>
    <row r="13" spans="1:6" ht="26.25" customHeight="1" thickBot="1">
      <c r="A13" s="261" t="s">
        <v>510</v>
      </c>
      <c r="B13" s="493">
        <v>9</v>
      </c>
      <c r="C13" s="493">
        <v>57</v>
      </c>
      <c r="D13" s="539">
        <v>0</v>
      </c>
      <c r="E13" s="259">
        <f t="shared" si="0"/>
        <v>66</v>
      </c>
      <c r="F13" s="83" t="s">
        <v>511</v>
      </c>
    </row>
    <row r="14" spans="1:6" ht="26.25" customHeight="1" thickBot="1">
      <c r="A14" s="70" t="s">
        <v>104</v>
      </c>
      <c r="B14" s="494">
        <v>9</v>
      </c>
      <c r="C14" s="494">
        <v>80</v>
      </c>
      <c r="D14" s="536">
        <v>0.16</v>
      </c>
      <c r="E14" s="504">
        <f t="shared" si="0"/>
        <v>89.16</v>
      </c>
      <c r="F14" s="82" t="s">
        <v>20</v>
      </c>
    </row>
    <row r="15" spans="1:6" ht="26.25" customHeight="1" thickBot="1">
      <c r="A15" s="261" t="s">
        <v>10</v>
      </c>
      <c r="B15" s="493">
        <v>197</v>
      </c>
      <c r="C15" s="493">
        <v>320</v>
      </c>
      <c r="D15" s="537">
        <v>1.31</v>
      </c>
      <c r="E15" s="259">
        <f t="shared" si="0"/>
        <v>518.30999999999995</v>
      </c>
      <c r="F15" s="83" t="s">
        <v>21</v>
      </c>
    </row>
    <row r="16" spans="1:6" ht="26.25" customHeight="1" thickBot="1">
      <c r="A16" s="70" t="s">
        <v>105</v>
      </c>
      <c r="B16" s="494">
        <v>123</v>
      </c>
      <c r="C16" s="494">
        <v>235</v>
      </c>
      <c r="D16" s="536">
        <v>1.37</v>
      </c>
      <c r="E16" s="504">
        <f t="shared" si="0"/>
        <v>359.37</v>
      </c>
      <c r="F16" s="82" t="s">
        <v>106</v>
      </c>
    </row>
    <row r="17" spans="1:6" ht="26.25" customHeight="1" thickBot="1">
      <c r="A17" s="261" t="s">
        <v>11</v>
      </c>
      <c r="B17" s="493">
        <v>122</v>
      </c>
      <c r="C17" s="493">
        <v>250</v>
      </c>
      <c r="D17" s="537">
        <v>1.22</v>
      </c>
      <c r="E17" s="259">
        <f t="shared" si="0"/>
        <v>373.22</v>
      </c>
      <c r="F17" s="83" t="s">
        <v>22</v>
      </c>
    </row>
    <row r="18" spans="1:6" ht="26.25" customHeight="1">
      <c r="A18" s="91" t="s">
        <v>12</v>
      </c>
      <c r="B18" s="492">
        <v>177</v>
      </c>
      <c r="C18" s="492">
        <v>260</v>
      </c>
      <c r="D18" s="538">
        <v>2.4</v>
      </c>
      <c r="E18" s="506">
        <f t="shared" si="0"/>
        <v>439.4</v>
      </c>
      <c r="F18" s="92" t="s">
        <v>23</v>
      </c>
    </row>
    <row r="19" spans="1:6" ht="26.25" customHeight="1">
      <c r="A19" s="93" t="s">
        <v>0</v>
      </c>
      <c r="B19" s="258">
        <f>SUM(B7:B18)</f>
        <v>1895</v>
      </c>
      <c r="C19" s="258">
        <f t="shared" ref="C19:D19" si="1">SUM(C7:C18)</f>
        <v>2921</v>
      </c>
      <c r="D19" s="258">
        <f t="shared" si="1"/>
        <v>30.63</v>
      </c>
      <c r="E19" s="540">
        <f t="shared" si="0"/>
        <v>4846.63</v>
      </c>
      <c r="F19" s="491" t="s">
        <v>131</v>
      </c>
    </row>
    <row r="20" spans="1:6">
      <c r="A20" s="490"/>
      <c r="B20" s="490"/>
      <c r="C20" s="490"/>
      <c r="D20" s="490"/>
      <c r="E20" s="490"/>
      <c r="F20" s="490"/>
    </row>
    <row r="21" spans="1:6">
      <c r="A21" s="488"/>
      <c r="B21" s="489"/>
      <c r="C21" s="489"/>
      <c r="D21" s="489"/>
      <c r="E21" s="489"/>
      <c r="F21" s="489"/>
    </row>
    <row r="22" spans="1:6">
      <c r="A22" s="488"/>
      <c r="B22" s="236"/>
      <c r="C22" s="236"/>
      <c r="D22" s="236"/>
      <c r="E22" s="236"/>
      <c r="F22" s="489"/>
    </row>
    <row r="23" spans="1:6">
      <c r="A23" s="488"/>
      <c r="B23" s="488"/>
      <c r="C23" s="488"/>
      <c r="D23" s="488"/>
      <c r="E23" s="488"/>
      <c r="F23" s="488"/>
    </row>
    <row r="24" spans="1:6">
      <c r="A24" s="488"/>
      <c r="B24" s="488"/>
      <c r="C24" s="488"/>
      <c r="D24" s="488"/>
      <c r="E24" s="488"/>
      <c r="F24" s="488"/>
    </row>
    <row r="25" spans="1:6">
      <c r="A25" s="488"/>
      <c r="B25" s="488"/>
      <c r="C25" s="488"/>
      <c r="D25" s="488"/>
      <c r="E25" s="488"/>
      <c r="F25" s="488"/>
    </row>
    <row r="26" spans="1:6">
      <c r="A26" s="488"/>
      <c r="B26" s="488"/>
      <c r="C26" s="488"/>
      <c r="D26" s="488"/>
      <c r="E26" s="488"/>
      <c r="F26" s="488"/>
    </row>
  </sheetData>
  <mergeCells count="4">
    <mergeCell ref="A1:F1"/>
    <mergeCell ref="A2:F2"/>
    <mergeCell ref="A3:F3"/>
    <mergeCell ref="A4:F4"/>
  </mergeCells>
  <printOptions horizontalCentered="1" verticalCentered="1"/>
  <pageMargins left="0.70866141732283472" right="0.70866141732283472" top="0.74803149606299213" bottom="0.74803149606299213" header="0.31496062992125984" footer="0.31496062992125984"/>
  <pageSetup paperSize="9" scale="95"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M14" sqref="M14"/>
    </sheetView>
  </sheetViews>
  <sheetFormatPr defaultRowHeight="12.75"/>
  <cols>
    <col min="1" max="1" width="16.140625" customWidth="1"/>
    <col min="2" max="11" width="11.42578125" customWidth="1"/>
    <col min="12" max="12" width="20" customWidth="1"/>
  </cols>
  <sheetData>
    <row r="1" spans="1:12" ht="18">
      <c r="A1" s="757" t="s">
        <v>754</v>
      </c>
      <c r="B1" s="758"/>
      <c r="C1" s="758"/>
      <c r="D1" s="758"/>
      <c r="E1" s="758"/>
      <c r="F1" s="758"/>
      <c r="G1" s="758"/>
      <c r="H1" s="758"/>
      <c r="I1" s="758"/>
      <c r="J1" s="758"/>
      <c r="K1" s="758"/>
      <c r="L1" s="758"/>
    </row>
    <row r="2" spans="1:12" ht="18">
      <c r="A2" s="759">
        <v>2017</v>
      </c>
      <c r="B2" s="760"/>
      <c r="C2" s="760"/>
      <c r="D2" s="760"/>
      <c r="E2" s="760"/>
      <c r="F2" s="760"/>
      <c r="G2" s="760"/>
      <c r="H2" s="760"/>
      <c r="I2" s="760"/>
      <c r="J2" s="760"/>
      <c r="K2" s="760"/>
      <c r="L2" s="760"/>
    </row>
    <row r="3" spans="1:12" ht="31.5" customHeight="1">
      <c r="A3" s="761" t="s">
        <v>755</v>
      </c>
      <c r="B3" s="761"/>
      <c r="C3" s="761"/>
      <c r="D3" s="761"/>
      <c r="E3" s="761"/>
      <c r="F3" s="761"/>
      <c r="G3" s="761"/>
      <c r="H3" s="761"/>
      <c r="I3" s="761"/>
      <c r="J3" s="761"/>
      <c r="K3" s="761"/>
      <c r="L3" s="761"/>
    </row>
    <row r="4" spans="1:12" ht="15.75">
      <c r="A4" s="762">
        <v>2017</v>
      </c>
      <c r="B4" s="762"/>
      <c r="C4" s="762"/>
      <c r="D4" s="762"/>
      <c r="E4" s="762"/>
      <c r="F4" s="762"/>
      <c r="G4" s="762"/>
      <c r="H4" s="762"/>
      <c r="I4" s="762"/>
      <c r="J4" s="762"/>
      <c r="K4" s="762"/>
      <c r="L4" s="762"/>
    </row>
    <row r="5" spans="1:12" ht="15.75">
      <c r="A5" s="526" t="s">
        <v>415</v>
      </c>
      <c r="B5" s="527"/>
      <c r="C5" s="527"/>
      <c r="D5" s="528"/>
      <c r="E5" s="528"/>
      <c r="F5" s="528"/>
      <c r="G5" s="528"/>
      <c r="H5" s="528"/>
      <c r="I5" s="528"/>
      <c r="J5" s="528"/>
      <c r="K5" s="528"/>
      <c r="L5" s="529" t="s">
        <v>416</v>
      </c>
    </row>
    <row r="6" spans="1:12" ht="31.5" customHeight="1">
      <c r="A6" s="690" t="s">
        <v>741</v>
      </c>
      <c r="B6" s="530" t="s">
        <v>695</v>
      </c>
      <c r="C6" s="530" t="s">
        <v>696</v>
      </c>
      <c r="D6" s="530" t="s">
        <v>698</v>
      </c>
      <c r="E6" s="530" t="s">
        <v>700</v>
      </c>
      <c r="F6" s="530" t="s">
        <v>702</v>
      </c>
      <c r="G6" s="530" t="s">
        <v>703</v>
      </c>
      <c r="H6" s="530" t="s">
        <v>704</v>
      </c>
      <c r="I6" s="530" t="s">
        <v>706</v>
      </c>
      <c r="J6" s="530" t="s">
        <v>708</v>
      </c>
      <c r="K6" s="530" t="s">
        <v>0</v>
      </c>
      <c r="L6" s="694" t="s">
        <v>693</v>
      </c>
    </row>
    <row r="7" spans="1:12" ht="39.75" customHeight="1">
      <c r="A7" s="763"/>
      <c r="B7" s="532" t="s">
        <v>694</v>
      </c>
      <c r="C7" s="532" t="s">
        <v>697</v>
      </c>
      <c r="D7" s="532" t="s">
        <v>699</v>
      </c>
      <c r="E7" s="532" t="s">
        <v>701</v>
      </c>
      <c r="F7" s="532" t="s">
        <v>335</v>
      </c>
      <c r="G7" s="532" t="s">
        <v>337</v>
      </c>
      <c r="H7" s="532" t="s">
        <v>705</v>
      </c>
      <c r="I7" s="532" t="s">
        <v>707</v>
      </c>
      <c r="J7" s="532" t="s">
        <v>709</v>
      </c>
      <c r="K7" s="532" t="s">
        <v>1</v>
      </c>
      <c r="L7" s="764"/>
    </row>
    <row r="8" spans="1:12" ht="23.25" customHeight="1" thickBot="1">
      <c r="A8" s="149" t="s">
        <v>4</v>
      </c>
      <c r="B8" s="500">
        <v>49.5</v>
      </c>
      <c r="C8" s="495">
        <v>24</v>
      </c>
      <c r="D8" s="495">
        <v>137</v>
      </c>
      <c r="E8" s="495">
        <v>64.5</v>
      </c>
      <c r="F8" s="495">
        <v>52.5</v>
      </c>
      <c r="G8" s="495">
        <v>11</v>
      </c>
      <c r="H8" s="495">
        <v>83.5</v>
      </c>
      <c r="I8" s="499">
        <v>126.5</v>
      </c>
      <c r="J8" s="499">
        <v>3</v>
      </c>
      <c r="K8" s="259">
        <f>SUM(B8:J8)</f>
        <v>551.5</v>
      </c>
      <c r="L8" s="81" t="s">
        <v>13</v>
      </c>
    </row>
    <row r="9" spans="1:12" ht="23.25" customHeight="1" thickBot="1">
      <c r="A9" s="70" t="s">
        <v>5</v>
      </c>
      <c r="B9" s="494">
        <v>42.5</v>
      </c>
      <c r="C9" s="494">
        <v>16</v>
      </c>
      <c r="D9" s="494">
        <v>93</v>
      </c>
      <c r="E9" s="494">
        <v>97</v>
      </c>
      <c r="F9" s="494">
        <v>38</v>
      </c>
      <c r="G9" s="494">
        <v>9</v>
      </c>
      <c r="H9" s="494">
        <v>73</v>
      </c>
      <c r="I9" s="498">
        <v>110</v>
      </c>
      <c r="J9" s="498">
        <v>2</v>
      </c>
      <c r="K9" s="504">
        <f t="shared" ref="K9:K19" si="0">SUM(B9:J9)</f>
        <v>480.5</v>
      </c>
      <c r="L9" s="82" t="s">
        <v>14</v>
      </c>
    </row>
    <row r="10" spans="1:12" ht="23.25" customHeight="1" thickBot="1">
      <c r="A10" s="261" t="s">
        <v>6</v>
      </c>
      <c r="B10" s="493">
        <v>33.5</v>
      </c>
      <c r="C10" s="493">
        <v>11</v>
      </c>
      <c r="D10" s="493">
        <v>114</v>
      </c>
      <c r="E10" s="493">
        <v>144</v>
      </c>
      <c r="F10" s="493">
        <v>54</v>
      </c>
      <c r="G10" s="493">
        <v>9</v>
      </c>
      <c r="H10" s="493">
        <v>74</v>
      </c>
      <c r="I10" s="497">
        <v>108</v>
      </c>
      <c r="J10" s="497">
        <v>3</v>
      </c>
      <c r="K10" s="259">
        <f t="shared" si="0"/>
        <v>550.5</v>
      </c>
      <c r="L10" s="83" t="s">
        <v>15</v>
      </c>
    </row>
    <row r="11" spans="1:12" ht="23.25" customHeight="1" thickBot="1">
      <c r="A11" s="70" t="s">
        <v>7</v>
      </c>
      <c r="B11" s="494">
        <v>39</v>
      </c>
      <c r="C11" s="494">
        <v>9</v>
      </c>
      <c r="D11" s="494">
        <v>116</v>
      </c>
      <c r="E11" s="494">
        <v>52</v>
      </c>
      <c r="F11" s="494">
        <v>60</v>
      </c>
      <c r="G11" s="494">
        <v>6.5</v>
      </c>
      <c r="H11" s="494">
        <v>64</v>
      </c>
      <c r="I11" s="498">
        <v>175.5</v>
      </c>
      <c r="J11" s="498">
        <v>2</v>
      </c>
      <c r="K11" s="504">
        <f t="shared" si="0"/>
        <v>524</v>
      </c>
      <c r="L11" s="82" t="s">
        <v>16</v>
      </c>
    </row>
    <row r="12" spans="1:12" ht="23.25" customHeight="1" thickBot="1">
      <c r="A12" s="261" t="s">
        <v>8</v>
      </c>
      <c r="B12" s="493">
        <v>81.5</v>
      </c>
      <c r="C12" s="493">
        <v>12</v>
      </c>
      <c r="D12" s="493">
        <v>71</v>
      </c>
      <c r="E12" s="493">
        <v>85.5</v>
      </c>
      <c r="F12" s="493">
        <v>59</v>
      </c>
      <c r="G12" s="493">
        <v>6</v>
      </c>
      <c r="H12" s="493">
        <v>72</v>
      </c>
      <c r="I12" s="497">
        <v>150</v>
      </c>
      <c r="J12" s="497">
        <v>3.5</v>
      </c>
      <c r="K12" s="259">
        <f t="shared" si="0"/>
        <v>540.5</v>
      </c>
      <c r="L12" s="83" t="s">
        <v>17</v>
      </c>
    </row>
    <row r="13" spans="1:12" ht="23.25" customHeight="1" thickBot="1">
      <c r="A13" s="70" t="s">
        <v>103</v>
      </c>
      <c r="B13" s="494">
        <v>144</v>
      </c>
      <c r="C13" s="494">
        <v>0.5</v>
      </c>
      <c r="D13" s="494">
        <v>52</v>
      </c>
      <c r="E13" s="494">
        <v>1</v>
      </c>
      <c r="F13" s="494">
        <v>15</v>
      </c>
      <c r="G13" s="494">
        <v>1.5</v>
      </c>
      <c r="H13" s="494">
        <v>33.5</v>
      </c>
      <c r="I13" s="498">
        <v>75.5</v>
      </c>
      <c r="J13" s="498">
        <v>2.5</v>
      </c>
      <c r="K13" s="504">
        <f t="shared" si="0"/>
        <v>325.5</v>
      </c>
      <c r="L13" s="82" t="s">
        <v>18</v>
      </c>
    </row>
    <row r="14" spans="1:12" ht="23.25" customHeight="1" thickBot="1">
      <c r="A14" s="261" t="s">
        <v>510</v>
      </c>
      <c r="B14" s="493">
        <v>48</v>
      </c>
      <c r="C14" s="493">
        <v>6.5</v>
      </c>
      <c r="D14" s="493">
        <v>72</v>
      </c>
      <c r="E14" s="493">
        <v>87.5</v>
      </c>
      <c r="F14" s="493">
        <v>10</v>
      </c>
      <c r="G14" s="493">
        <v>0.5</v>
      </c>
      <c r="H14" s="493">
        <v>127</v>
      </c>
      <c r="I14" s="497">
        <v>177</v>
      </c>
      <c r="J14" s="497">
        <v>2</v>
      </c>
      <c r="K14" s="259">
        <f t="shared" si="0"/>
        <v>530.5</v>
      </c>
      <c r="L14" s="83" t="s">
        <v>511</v>
      </c>
    </row>
    <row r="15" spans="1:12" ht="23.25" customHeight="1" thickBot="1">
      <c r="A15" s="70" t="s">
        <v>104</v>
      </c>
      <c r="B15" s="494">
        <v>81</v>
      </c>
      <c r="C15" s="494">
        <v>15</v>
      </c>
      <c r="D15" s="494">
        <v>130</v>
      </c>
      <c r="E15" s="494">
        <v>30.5</v>
      </c>
      <c r="F15" s="494">
        <v>56</v>
      </c>
      <c r="G15" s="494">
        <v>2</v>
      </c>
      <c r="H15" s="494">
        <v>84.5</v>
      </c>
      <c r="I15" s="498">
        <v>149</v>
      </c>
      <c r="J15" s="498">
        <v>2</v>
      </c>
      <c r="K15" s="504">
        <f t="shared" si="0"/>
        <v>550</v>
      </c>
      <c r="L15" s="82" t="s">
        <v>20</v>
      </c>
    </row>
    <row r="16" spans="1:12" ht="23.25" customHeight="1" thickBot="1">
      <c r="A16" s="261" t="s">
        <v>10</v>
      </c>
      <c r="B16" s="493">
        <v>42</v>
      </c>
      <c r="C16" s="493">
        <v>8</v>
      </c>
      <c r="D16" s="493">
        <v>115</v>
      </c>
      <c r="E16" s="493">
        <v>34</v>
      </c>
      <c r="F16" s="493">
        <v>42</v>
      </c>
      <c r="G16" s="493">
        <v>4</v>
      </c>
      <c r="H16" s="493">
        <v>116</v>
      </c>
      <c r="I16" s="497">
        <v>169</v>
      </c>
      <c r="J16" s="497">
        <v>0.5</v>
      </c>
      <c r="K16" s="259">
        <f t="shared" si="0"/>
        <v>530.5</v>
      </c>
      <c r="L16" s="83" t="s">
        <v>21</v>
      </c>
    </row>
    <row r="17" spans="1:12" ht="23.25" customHeight="1" thickBot="1">
      <c r="A17" s="70" t="s">
        <v>105</v>
      </c>
      <c r="B17" s="494">
        <v>35.5</v>
      </c>
      <c r="C17" s="494">
        <v>24.5</v>
      </c>
      <c r="D17" s="494">
        <v>125.5</v>
      </c>
      <c r="E17" s="494">
        <v>49</v>
      </c>
      <c r="F17" s="494">
        <v>6</v>
      </c>
      <c r="G17" s="501">
        <v>0</v>
      </c>
      <c r="H17" s="494">
        <v>129.5</v>
      </c>
      <c r="I17" s="498">
        <v>171.5</v>
      </c>
      <c r="J17" s="498">
        <v>1</v>
      </c>
      <c r="K17" s="504">
        <f t="shared" si="0"/>
        <v>542.5</v>
      </c>
      <c r="L17" s="82" t="s">
        <v>106</v>
      </c>
    </row>
    <row r="18" spans="1:12" ht="23.25" customHeight="1" thickBot="1">
      <c r="A18" s="261" t="s">
        <v>11</v>
      </c>
      <c r="B18" s="493">
        <v>34.5</v>
      </c>
      <c r="C18" s="493">
        <v>21.5</v>
      </c>
      <c r="D18" s="493">
        <v>164</v>
      </c>
      <c r="E18" s="493">
        <v>77</v>
      </c>
      <c r="F18" s="493">
        <v>13</v>
      </c>
      <c r="G18" s="502">
        <v>0</v>
      </c>
      <c r="H18" s="493">
        <v>126</v>
      </c>
      <c r="I18" s="497">
        <v>102</v>
      </c>
      <c r="J18" s="497">
        <v>0.5</v>
      </c>
      <c r="K18" s="259">
        <f t="shared" si="0"/>
        <v>538.5</v>
      </c>
      <c r="L18" s="83" t="s">
        <v>22</v>
      </c>
    </row>
    <row r="19" spans="1:12" ht="23.25" customHeight="1">
      <c r="A19" s="91" t="s">
        <v>12</v>
      </c>
      <c r="B19" s="492">
        <v>25</v>
      </c>
      <c r="C19" s="492">
        <v>29.5</v>
      </c>
      <c r="D19" s="492">
        <v>170</v>
      </c>
      <c r="E19" s="492">
        <v>118.5</v>
      </c>
      <c r="F19" s="492">
        <v>51</v>
      </c>
      <c r="G19" s="503">
        <v>0</v>
      </c>
      <c r="H19" s="492">
        <v>65.5</v>
      </c>
      <c r="I19" s="496">
        <v>93.5</v>
      </c>
      <c r="J19" s="496">
        <v>4.5</v>
      </c>
      <c r="K19" s="506">
        <f t="shared" si="0"/>
        <v>557.5</v>
      </c>
      <c r="L19" s="92" t="s">
        <v>23</v>
      </c>
    </row>
    <row r="20" spans="1:12" ht="23.25" customHeight="1">
      <c r="A20" s="93" t="s">
        <v>0</v>
      </c>
      <c r="B20" s="258">
        <f>SUM(B8:B19)</f>
        <v>656</v>
      </c>
      <c r="C20" s="258">
        <f t="shared" ref="C20:K20" si="1">SUM(C8:C19)</f>
        <v>177.5</v>
      </c>
      <c r="D20" s="258">
        <f t="shared" si="1"/>
        <v>1359.5</v>
      </c>
      <c r="E20" s="258">
        <f t="shared" si="1"/>
        <v>840.5</v>
      </c>
      <c r="F20" s="258">
        <f t="shared" si="1"/>
        <v>456.5</v>
      </c>
      <c r="G20" s="258">
        <f t="shared" si="1"/>
        <v>49.5</v>
      </c>
      <c r="H20" s="258">
        <f t="shared" si="1"/>
        <v>1048.5</v>
      </c>
      <c r="I20" s="258">
        <f t="shared" si="1"/>
        <v>1607.5</v>
      </c>
      <c r="J20" s="258">
        <f t="shared" si="1"/>
        <v>26.5</v>
      </c>
      <c r="K20" s="505">
        <f t="shared" si="1"/>
        <v>6222</v>
      </c>
      <c r="L20" s="491" t="s">
        <v>131</v>
      </c>
    </row>
    <row r="21" spans="1:12">
      <c r="A21" s="490"/>
      <c r="B21" s="490"/>
      <c r="C21" s="490"/>
      <c r="D21" s="490"/>
      <c r="E21" s="490"/>
      <c r="F21" s="490"/>
      <c r="G21" s="490"/>
      <c r="H21" s="490"/>
      <c r="I21" s="490"/>
      <c r="J21" s="490"/>
      <c r="K21" s="490"/>
      <c r="L21" s="490"/>
    </row>
    <row r="22" spans="1:12">
      <c r="A22" s="488"/>
      <c r="B22" s="489"/>
      <c r="C22" s="489"/>
      <c r="D22" s="489"/>
      <c r="E22" s="489"/>
      <c r="F22" s="489"/>
      <c r="G22" s="489"/>
      <c r="H22" s="489"/>
      <c r="I22" s="489"/>
      <c r="J22" s="489"/>
      <c r="K22" s="489"/>
      <c r="L22" s="489"/>
    </row>
    <row r="23" spans="1:12">
      <c r="A23" s="488"/>
      <c r="B23" s="236"/>
      <c r="C23" s="236"/>
      <c r="D23" s="236"/>
      <c r="E23" s="236"/>
      <c r="F23" s="236"/>
      <c r="G23" s="236"/>
      <c r="H23" s="236"/>
      <c r="I23" s="236"/>
      <c r="J23" s="236"/>
      <c r="K23" s="236"/>
      <c r="L23" s="489"/>
    </row>
    <row r="24" spans="1:12">
      <c r="A24" s="488"/>
      <c r="B24" s="488"/>
      <c r="C24" s="488"/>
      <c r="D24" s="488"/>
      <c r="E24" s="488"/>
      <c r="F24" s="488"/>
      <c r="G24" s="488"/>
      <c r="H24" s="488"/>
      <c r="I24" s="488"/>
      <c r="J24" s="488"/>
      <c r="K24" s="488"/>
      <c r="L24" s="488"/>
    </row>
    <row r="25" spans="1:12">
      <c r="A25" s="488"/>
      <c r="B25" s="488"/>
      <c r="C25" s="488"/>
      <c r="D25" s="488"/>
      <c r="E25" s="488"/>
      <c r="F25" s="488"/>
      <c r="G25" s="488"/>
      <c r="H25" s="488"/>
      <c r="I25" s="488"/>
      <c r="J25" s="488"/>
      <c r="K25" s="488"/>
      <c r="L25" s="488"/>
    </row>
    <row r="26" spans="1:12">
      <c r="A26" s="488"/>
      <c r="B26" s="488"/>
      <c r="C26" s="488"/>
      <c r="D26" s="488"/>
      <c r="E26" s="488"/>
      <c r="F26" s="488"/>
      <c r="G26" s="488"/>
      <c r="H26" s="488"/>
      <c r="I26" s="488"/>
      <c r="J26" s="488"/>
      <c r="K26" s="488"/>
      <c r="L26" s="488"/>
    </row>
    <row r="27" spans="1:12">
      <c r="A27" s="488"/>
      <c r="B27" s="488"/>
      <c r="C27" s="488"/>
      <c r="D27" s="488"/>
      <c r="E27" s="488"/>
      <c r="F27" s="488"/>
      <c r="G27" s="488"/>
      <c r="H27" s="488"/>
      <c r="I27" s="488"/>
      <c r="J27" s="488"/>
      <c r="K27" s="488"/>
      <c r="L27" s="488"/>
    </row>
  </sheetData>
  <mergeCells count="6">
    <mergeCell ref="A1:L1"/>
    <mergeCell ref="A2:L2"/>
    <mergeCell ref="A3:L3"/>
    <mergeCell ref="A4:L4"/>
    <mergeCell ref="A6:A7"/>
    <mergeCell ref="L6:L7"/>
  </mergeCells>
  <printOptions horizontalCentered="1" verticalCentered="1"/>
  <pageMargins left="0.70866141732283472" right="0.70866141732283472" top="0.74803149606299213" bottom="0.74803149606299213" header="0.31496062992125984" footer="0.31496062992125984"/>
  <pageSetup paperSize="9" scale="8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rightToLeft="1" view="pageBreakPreview" zoomScaleNormal="75" zoomScaleSheetLayoutView="100" workbookViewId="0">
      <selection activeCell="M14" sqref="M14"/>
    </sheetView>
  </sheetViews>
  <sheetFormatPr defaultRowHeight="12.75"/>
  <cols>
    <col min="1" max="1" width="19.7109375" style="18" customWidth="1"/>
    <col min="2" max="4" width="13.5703125" style="18" customWidth="1"/>
    <col min="5" max="5" width="10.5703125" style="18" customWidth="1"/>
    <col min="6" max="6" width="25.28515625" style="18" customWidth="1"/>
    <col min="7" max="16384" width="9.140625" style="4"/>
  </cols>
  <sheetData>
    <row r="1" spans="1:6" s="12" customFormat="1" ht="18">
      <c r="A1" s="657" t="s">
        <v>447</v>
      </c>
      <c r="B1" s="658"/>
      <c r="C1" s="658"/>
      <c r="D1" s="658"/>
      <c r="E1" s="658"/>
      <c r="F1" s="658"/>
    </row>
    <row r="2" spans="1:6" s="13" customFormat="1" ht="18">
      <c r="A2" s="688" t="s">
        <v>683</v>
      </c>
      <c r="B2" s="688"/>
      <c r="C2" s="688"/>
      <c r="D2" s="688"/>
      <c r="E2" s="688"/>
      <c r="F2" s="688"/>
    </row>
    <row r="3" spans="1:6" s="13" customFormat="1" ht="15.75">
      <c r="A3" s="765" t="s">
        <v>158</v>
      </c>
      <c r="B3" s="662"/>
      <c r="C3" s="662"/>
      <c r="D3" s="662"/>
      <c r="E3" s="662"/>
      <c r="F3" s="662"/>
    </row>
    <row r="4" spans="1:6" s="13" customFormat="1" ht="15.75">
      <c r="A4" s="662" t="s">
        <v>683</v>
      </c>
      <c r="B4" s="662"/>
      <c r="C4" s="662"/>
      <c r="D4" s="662"/>
      <c r="E4" s="662"/>
      <c r="F4" s="662"/>
    </row>
    <row r="5" spans="1:6" ht="20.100000000000001" customHeight="1">
      <c r="A5" s="27" t="s">
        <v>417</v>
      </c>
      <c r="B5" s="26"/>
      <c r="C5" s="26"/>
      <c r="D5" s="26"/>
      <c r="E5" s="26"/>
      <c r="F5" s="64" t="s">
        <v>418</v>
      </c>
    </row>
    <row r="6" spans="1:6" s="5" customFormat="1" ht="27" customHeight="1" thickBot="1">
      <c r="A6" s="663" t="s">
        <v>711</v>
      </c>
      <c r="B6" s="541" t="s">
        <v>713</v>
      </c>
      <c r="C6" s="542" t="s">
        <v>714</v>
      </c>
      <c r="D6" s="542" t="s">
        <v>715</v>
      </c>
      <c r="E6" s="543" t="s">
        <v>0</v>
      </c>
      <c r="F6" s="766" t="s">
        <v>712</v>
      </c>
    </row>
    <row r="7" spans="1:6" s="5" customFormat="1" ht="27" customHeight="1">
      <c r="A7" s="768"/>
      <c r="B7" s="532" t="s">
        <v>718</v>
      </c>
      <c r="C7" s="532" t="s">
        <v>717</v>
      </c>
      <c r="D7" s="532" t="s">
        <v>716</v>
      </c>
      <c r="E7" s="544" t="s">
        <v>1</v>
      </c>
      <c r="F7" s="767"/>
    </row>
    <row r="8" spans="1:6" s="6" customFormat="1" ht="27" customHeight="1" thickBot="1">
      <c r="A8" s="179">
        <v>2013</v>
      </c>
      <c r="B8" s="180">
        <v>2</v>
      </c>
      <c r="C8" s="180">
        <v>20</v>
      </c>
      <c r="D8" s="180">
        <v>2</v>
      </c>
      <c r="E8" s="181">
        <f t="shared" ref="E8:E9" si="0">SUM(B8:D8)</f>
        <v>24</v>
      </c>
      <c r="F8" s="182">
        <v>2013</v>
      </c>
    </row>
    <row r="9" spans="1:6" s="163" customFormat="1" ht="27" customHeight="1" thickBot="1">
      <c r="A9" s="177">
        <v>2014</v>
      </c>
      <c r="B9" s="146">
        <v>20</v>
      </c>
      <c r="C9" s="146">
        <v>24</v>
      </c>
      <c r="D9" s="146">
        <v>1</v>
      </c>
      <c r="E9" s="147">
        <f t="shared" si="0"/>
        <v>45</v>
      </c>
      <c r="F9" s="95">
        <v>2014</v>
      </c>
    </row>
    <row r="10" spans="1:6" s="6" customFormat="1" ht="27" customHeight="1" thickBot="1">
      <c r="A10" s="178">
        <v>2015</v>
      </c>
      <c r="B10" s="97">
        <v>16</v>
      </c>
      <c r="C10" s="97">
        <v>23</v>
      </c>
      <c r="D10" s="97">
        <v>1</v>
      </c>
      <c r="E10" s="98">
        <f t="shared" ref="E10" si="1">SUM(B10:D10)</f>
        <v>40</v>
      </c>
      <c r="F10" s="96">
        <v>2015</v>
      </c>
    </row>
    <row r="11" spans="1:6" s="163" customFormat="1" ht="27" customHeight="1" thickBot="1">
      <c r="A11" s="177">
        <v>2016</v>
      </c>
      <c r="B11" s="146">
        <v>21</v>
      </c>
      <c r="C11" s="146">
        <v>11</v>
      </c>
      <c r="D11" s="146">
        <v>0</v>
      </c>
      <c r="E11" s="147">
        <f t="shared" ref="E11" si="2">SUM(B11:D11)</f>
        <v>32</v>
      </c>
      <c r="F11" s="95">
        <v>2016</v>
      </c>
    </row>
    <row r="12" spans="1:6" s="163" customFormat="1" ht="27" customHeight="1">
      <c r="A12" s="178">
        <v>2017</v>
      </c>
      <c r="B12" s="97">
        <v>13</v>
      </c>
      <c r="C12" s="97">
        <v>12</v>
      </c>
      <c r="D12" s="97">
        <v>3</v>
      </c>
      <c r="E12" s="98">
        <f>SUM(B12:D12)</f>
        <v>28</v>
      </c>
      <c r="F12" s="96">
        <v>2017</v>
      </c>
    </row>
    <row r="17" ht="29.25" customHeight="1"/>
  </sheetData>
  <mergeCells count="6">
    <mergeCell ref="A1:F1"/>
    <mergeCell ref="A3:F3"/>
    <mergeCell ref="A4:F4"/>
    <mergeCell ref="F6:F7"/>
    <mergeCell ref="A6:A7"/>
    <mergeCell ref="A2:F2"/>
  </mergeCells>
  <phoneticPr fontId="24" type="noConversion"/>
  <printOptions horizontalCentered="1" verticalCentered="1"/>
  <pageMargins left="0" right="0" top="0" bottom="0" header="0" footer="0"/>
  <pageSetup paperSize="9" scale="95"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rightToLeft="1" view="pageBreakPreview" zoomScaleNormal="75" zoomScaleSheetLayoutView="100" workbookViewId="0">
      <selection activeCell="M14" sqref="M14"/>
    </sheetView>
  </sheetViews>
  <sheetFormatPr defaultRowHeight="12.75"/>
  <cols>
    <col min="1" max="1" width="18.7109375" style="18" customWidth="1"/>
    <col min="2" max="10" width="10.140625" style="18" customWidth="1"/>
    <col min="11" max="11" width="19.7109375" style="18" customWidth="1"/>
    <col min="12" max="16384" width="9.140625" style="4"/>
  </cols>
  <sheetData>
    <row r="1" spans="1:11" s="12" customFormat="1" ht="18">
      <c r="A1" s="657" t="s">
        <v>272</v>
      </c>
      <c r="B1" s="658"/>
      <c r="C1" s="658"/>
      <c r="D1" s="658"/>
      <c r="E1" s="658"/>
      <c r="F1" s="658"/>
      <c r="G1" s="658"/>
      <c r="H1" s="658"/>
      <c r="I1" s="658"/>
      <c r="J1" s="658"/>
      <c r="K1" s="658"/>
    </row>
    <row r="2" spans="1:11" s="12" customFormat="1" ht="18">
      <c r="A2" s="659" t="s">
        <v>683</v>
      </c>
      <c r="B2" s="660"/>
      <c r="C2" s="660"/>
      <c r="D2" s="660"/>
      <c r="E2" s="660"/>
      <c r="F2" s="660"/>
      <c r="G2" s="660"/>
      <c r="H2" s="660"/>
      <c r="I2" s="660"/>
      <c r="J2" s="660"/>
      <c r="K2" s="660"/>
    </row>
    <row r="3" spans="1:11" s="13" customFormat="1" ht="15.75">
      <c r="A3" s="662" t="s">
        <v>369</v>
      </c>
      <c r="B3" s="662"/>
      <c r="C3" s="662"/>
      <c r="D3" s="662"/>
      <c r="E3" s="662"/>
      <c r="F3" s="662"/>
      <c r="G3" s="662"/>
      <c r="H3" s="662"/>
      <c r="I3" s="662"/>
      <c r="J3" s="662"/>
      <c r="K3" s="662"/>
    </row>
    <row r="4" spans="1:11" s="13" customFormat="1" ht="15.75">
      <c r="A4" s="662" t="s">
        <v>683</v>
      </c>
      <c r="B4" s="662"/>
      <c r="C4" s="662"/>
      <c r="D4" s="662"/>
      <c r="E4" s="662"/>
      <c r="F4" s="662"/>
      <c r="G4" s="662"/>
      <c r="H4" s="662"/>
      <c r="I4" s="662"/>
      <c r="J4" s="662"/>
      <c r="K4" s="662"/>
    </row>
    <row r="5" spans="1:11" ht="20.100000000000001" customHeight="1">
      <c r="A5" s="27" t="s">
        <v>419</v>
      </c>
      <c r="B5" s="26"/>
      <c r="C5" s="26"/>
      <c r="D5" s="26"/>
      <c r="E5" s="26"/>
      <c r="F5" s="4"/>
      <c r="G5" s="4"/>
      <c r="H5" s="4"/>
      <c r="I5" s="4"/>
      <c r="J5" s="4"/>
      <c r="K5" s="64" t="s">
        <v>420</v>
      </c>
    </row>
    <row r="6" spans="1:11" s="5" customFormat="1" ht="36" customHeight="1" thickBot="1">
      <c r="A6" s="769" t="s">
        <v>719</v>
      </c>
      <c r="B6" s="546" t="s">
        <v>721</v>
      </c>
      <c r="C6" s="546" t="s">
        <v>723</v>
      </c>
      <c r="D6" s="546" t="s">
        <v>725</v>
      </c>
      <c r="E6" s="546" t="s">
        <v>727</v>
      </c>
      <c r="F6" s="546" t="s">
        <v>729</v>
      </c>
      <c r="G6" s="546" t="s">
        <v>731</v>
      </c>
      <c r="H6" s="546" t="s">
        <v>733</v>
      </c>
      <c r="I6" s="546" t="s">
        <v>628</v>
      </c>
      <c r="J6" s="547" t="s">
        <v>0</v>
      </c>
      <c r="K6" s="766" t="s">
        <v>720</v>
      </c>
    </row>
    <row r="7" spans="1:11" s="5" customFormat="1" ht="36" customHeight="1">
      <c r="A7" s="770"/>
      <c r="B7" s="531" t="s">
        <v>722</v>
      </c>
      <c r="C7" s="531" t="s">
        <v>724</v>
      </c>
      <c r="D7" s="531" t="s">
        <v>726</v>
      </c>
      <c r="E7" s="531" t="s">
        <v>728</v>
      </c>
      <c r="F7" s="531" t="s">
        <v>730</v>
      </c>
      <c r="G7" s="531" t="s">
        <v>732</v>
      </c>
      <c r="H7" s="531" t="s">
        <v>734</v>
      </c>
      <c r="I7" s="531" t="s">
        <v>645</v>
      </c>
      <c r="J7" s="545" t="s">
        <v>1</v>
      </c>
      <c r="K7" s="767"/>
    </row>
    <row r="8" spans="1:11" s="6" customFormat="1" ht="27" customHeight="1" thickBot="1">
      <c r="A8" s="179">
        <v>2013</v>
      </c>
      <c r="B8" s="183">
        <v>12</v>
      </c>
      <c r="C8" s="183">
        <v>3</v>
      </c>
      <c r="D8" s="183">
        <v>6</v>
      </c>
      <c r="E8" s="183">
        <v>3</v>
      </c>
      <c r="F8" s="183">
        <v>0</v>
      </c>
      <c r="G8" s="183">
        <v>0</v>
      </c>
      <c r="H8" s="183">
        <v>0</v>
      </c>
      <c r="I8" s="183">
        <v>0</v>
      </c>
      <c r="J8" s="184">
        <f t="shared" ref="J8:J9" si="0">SUM(B8:I8)</f>
        <v>24</v>
      </c>
      <c r="K8" s="185">
        <v>2013</v>
      </c>
    </row>
    <row r="9" spans="1:11" s="163" customFormat="1" ht="27" customHeight="1" thickBot="1">
      <c r="A9" s="177">
        <v>2014</v>
      </c>
      <c r="B9" s="133">
        <v>0</v>
      </c>
      <c r="C9" s="133">
        <v>3</v>
      </c>
      <c r="D9" s="133">
        <v>23</v>
      </c>
      <c r="E9" s="133">
        <v>4</v>
      </c>
      <c r="F9" s="133">
        <v>1</v>
      </c>
      <c r="G9" s="133">
        <v>2</v>
      </c>
      <c r="H9" s="133">
        <v>3</v>
      </c>
      <c r="I9" s="133">
        <v>9</v>
      </c>
      <c r="J9" s="134">
        <f t="shared" si="0"/>
        <v>45</v>
      </c>
      <c r="K9" s="152">
        <v>2014</v>
      </c>
    </row>
    <row r="10" spans="1:11" s="6" customFormat="1" ht="27" customHeight="1" thickBot="1">
      <c r="A10" s="178">
        <v>2015</v>
      </c>
      <c r="B10" s="135">
        <v>0</v>
      </c>
      <c r="C10" s="135">
        <v>5</v>
      </c>
      <c r="D10" s="135">
        <v>15</v>
      </c>
      <c r="E10" s="135">
        <v>13</v>
      </c>
      <c r="F10" s="135">
        <v>2</v>
      </c>
      <c r="G10" s="135">
        <v>2</v>
      </c>
      <c r="H10" s="135">
        <v>3</v>
      </c>
      <c r="I10" s="135">
        <v>0</v>
      </c>
      <c r="J10" s="136">
        <f t="shared" ref="J10" si="1">SUM(B10:I10)</f>
        <v>40</v>
      </c>
      <c r="K10" s="153">
        <v>2015</v>
      </c>
    </row>
    <row r="11" spans="1:11" s="163" customFormat="1" ht="27" customHeight="1" thickBot="1">
      <c r="A11" s="177">
        <v>2016</v>
      </c>
      <c r="B11" s="133">
        <v>0</v>
      </c>
      <c r="C11" s="133">
        <v>0</v>
      </c>
      <c r="D11" s="133">
        <v>7</v>
      </c>
      <c r="E11" s="133">
        <v>8</v>
      </c>
      <c r="F11" s="133">
        <v>1</v>
      </c>
      <c r="G11" s="133">
        <v>0</v>
      </c>
      <c r="H11" s="133">
        <v>0</v>
      </c>
      <c r="I11" s="133">
        <v>16</v>
      </c>
      <c r="J11" s="134">
        <f t="shared" ref="J11" si="2">SUM(B11:I11)</f>
        <v>32</v>
      </c>
      <c r="K11" s="152">
        <v>2016</v>
      </c>
    </row>
    <row r="12" spans="1:11" s="163" customFormat="1" ht="27" customHeight="1">
      <c r="A12" s="178">
        <v>2017</v>
      </c>
      <c r="B12" s="135">
        <v>0</v>
      </c>
      <c r="C12" s="135">
        <v>1</v>
      </c>
      <c r="D12" s="135">
        <v>12</v>
      </c>
      <c r="E12" s="135">
        <v>1</v>
      </c>
      <c r="F12" s="135">
        <v>1</v>
      </c>
      <c r="G12" s="135">
        <v>0</v>
      </c>
      <c r="H12" s="135">
        <v>0</v>
      </c>
      <c r="I12" s="135">
        <v>13</v>
      </c>
      <c r="J12" s="136">
        <f t="shared" ref="J12" si="3">SUM(B12:I12)</f>
        <v>28</v>
      </c>
      <c r="K12" s="153">
        <v>2017</v>
      </c>
    </row>
    <row r="13" spans="1:11">
      <c r="D13" s="17"/>
      <c r="E13" s="17"/>
      <c r="F13" s="17"/>
      <c r="G13" s="17"/>
      <c r="H13" s="17"/>
      <c r="I13" s="17"/>
      <c r="J13" s="17"/>
      <c r="K13" s="17"/>
    </row>
    <row r="17" ht="29.25" customHeight="1"/>
  </sheetData>
  <mergeCells count="6">
    <mergeCell ref="A1:K1"/>
    <mergeCell ref="A2:K2"/>
    <mergeCell ref="A3:K3"/>
    <mergeCell ref="A4:K4"/>
    <mergeCell ref="K6:K7"/>
    <mergeCell ref="A6:A7"/>
  </mergeCells>
  <phoneticPr fontId="24" type="noConversion"/>
  <printOptions horizontalCentered="1" verticalCentered="1"/>
  <pageMargins left="0" right="0"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rightToLeft="1" tabSelected="1" view="pageBreakPreview" topLeftCell="D1" zoomScale="110" zoomScaleNormal="75" zoomScaleSheetLayoutView="110" workbookViewId="0">
      <selection activeCell="O6" sqref="O6:O7"/>
    </sheetView>
  </sheetViews>
  <sheetFormatPr defaultRowHeight="12.75"/>
  <cols>
    <col min="1" max="1" width="20" style="23" customWidth="1"/>
    <col min="2" max="13" width="8.28515625" style="23" bestFit="1" customWidth="1"/>
    <col min="14" max="14" width="9.28515625" style="23" bestFit="1" customWidth="1"/>
    <col min="15" max="15" width="28" style="23" bestFit="1" customWidth="1"/>
    <col min="16" max="16384" width="9.140625" style="163"/>
  </cols>
  <sheetData>
    <row r="1" spans="1:15" s="12" customFormat="1" ht="18">
      <c r="A1" s="774" t="s">
        <v>461</v>
      </c>
      <c r="B1" s="775"/>
      <c r="C1" s="775"/>
      <c r="D1" s="775"/>
      <c r="E1" s="775"/>
      <c r="F1" s="775"/>
      <c r="G1" s="775"/>
      <c r="H1" s="775"/>
      <c r="I1" s="775"/>
      <c r="J1" s="775"/>
      <c r="K1" s="775"/>
      <c r="L1" s="775"/>
      <c r="M1" s="775"/>
      <c r="N1" s="775"/>
      <c r="O1" s="775"/>
    </row>
    <row r="2" spans="1:15" s="12" customFormat="1" ht="18">
      <c r="A2" s="776">
        <v>2017</v>
      </c>
      <c r="B2" s="777"/>
      <c r="C2" s="777"/>
      <c r="D2" s="777"/>
      <c r="E2" s="777"/>
      <c r="F2" s="777"/>
      <c r="G2" s="777"/>
      <c r="H2" s="777"/>
      <c r="I2" s="777"/>
      <c r="J2" s="777"/>
      <c r="K2" s="777"/>
      <c r="L2" s="777"/>
      <c r="M2" s="777"/>
      <c r="N2" s="777"/>
      <c r="O2" s="777"/>
    </row>
    <row r="3" spans="1:15" s="13" customFormat="1" ht="15.75">
      <c r="A3" s="778" t="s">
        <v>262</v>
      </c>
      <c r="B3" s="778"/>
      <c r="C3" s="778"/>
      <c r="D3" s="778"/>
      <c r="E3" s="778"/>
      <c r="F3" s="778"/>
      <c r="G3" s="778"/>
      <c r="H3" s="778"/>
      <c r="I3" s="778"/>
      <c r="J3" s="778"/>
      <c r="K3" s="778"/>
      <c r="L3" s="778"/>
      <c r="M3" s="778"/>
      <c r="N3" s="778"/>
      <c r="O3" s="778"/>
    </row>
    <row r="4" spans="1:15" s="13" customFormat="1" ht="15.75">
      <c r="A4" s="778">
        <v>2017</v>
      </c>
      <c r="B4" s="778"/>
      <c r="C4" s="778"/>
      <c r="D4" s="778"/>
      <c r="E4" s="778"/>
      <c r="F4" s="778"/>
      <c r="G4" s="778"/>
      <c r="H4" s="778"/>
      <c r="I4" s="778"/>
      <c r="J4" s="778"/>
      <c r="K4" s="778"/>
      <c r="L4" s="778"/>
      <c r="M4" s="778"/>
      <c r="N4" s="778"/>
      <c r="O4" s="778"/>
    </row>
    <row r="5" spans="1:15" ht="20.100000000000001" customHeight="1">
      <c r="A5" s="27" t="s">
        <v>421</v>
      </c>
      <c r="B5" s="514"/>
      <c r="C5" s="514"/>
      <c r="D5" s="514"/>
      <c r="E5" s="514"/>
      <c r="F5" s="163"/>
      <c r="G5" s="163"/>
      <c r="H5" s="163"/>
      <c r="I5" s="163"/>
      <c r="J5" s="163"/>
      <c r="K5" s="163"/>
      <c r="L5" s="163"/>
      <c r="M5" s="163"/>
      <c r="N5" s="163"/>
      <c r="O5" s="64" t="s">
        <v>422</v>
      </c>
    </row>
    <row r="6" spans="1:15" s="5" customFormat="1" ht="26.25" customHeight="1" thickBot="1">
      <c r="A6" s="663" t="s">
        <v>463</v>
      </c>
      <c r="B6" s="55" t="s">
        <v>4</v>
      </c>
      <c r="C6" s="55" t="s">
        <v>5</v>
      </c>
      <c r="D6" s="55" t="s">
        <v>6</v>
      </c>
      <c r="E6" s="55" t="s">
        <v>7</v>
      </c>
      <c r="F6" s="55" t="s">
        <v>8</v>
      </c>
      <c r="G6" s="55" t="s">
        <v>103</v>
      </c>
      <c r="H6" s="55" t="s">
        <v>9</v>
      </c>
      <c r="I6" s="55" t="s">
        <v>279</v>
      </c>
      <c r="J6" s="55" t="s">
        <v>10</v>
      </c>
      <c r="K6" s="55" t="s">
        <v>282</v>
      </c>
      <c r="L6" s="55" t="s">
        <v>11</v>
      </c>
      <c r="M6" s="55" t="s">
        <v>12</v>
      </c>
      <c r="N6" s="211" t="s">
        <v>0</v>
      </c>
      <c r="O6" s="702" t="s">
        <v>462</v>
      </c>
    </row>
    <row r="7" spans="1:15" s="5" customFormat="1" ht="37.5" customHeight="1">
      <c r="A7" s="665"/>
      <c r="B7" s="56" t="s">
        <v>273</v>
      </c>
      <c r="C7" s="56" t="s">
        <v>274</v>
      </c>
      <c r="D7" s="56" t="s">
        <v>275</v>
      </c>
      <c r="E7" s="56" t="s">
        <v>276</v>
      </c>
      <c r="F7" s="56" t="s">
        <v>17</v>
      </c>
      <c r="G7" s="56" t="s">
        <v>278</v>
      </c>
      <c r="H7" s="56" t="s">
        <v>735</v>
      </c>
      <c r="I7" s="56" t="s">
        <v>280</v>
      </c>
      <c r="J7" s="56" t="s">
        <v>281</v>
      </c>
      <c r="K7" s="56" t="s">
        <v>283</v>
      </c>
      <c r="L7" s="56" t="s">
        <v>284</v>
      </c>
      <c r="M7" s="56" t="s">
        <v>285</v>
      </c>
      <c r="N7" s="56" t="s">
        <v>1</v>
      </c>
      <c r="O7" s="704"/>
    </row>
    <row r="8" spans="1:15" s="6" customFormat="1" ht="25.5" customHeight="1" thickBot="1">
      <c r="A8" s="99" t="s">
        <v>135</v>
      </c>
      <c r="B8" s="240">
        <v>53861</v>
      </c>
      <c r="C8" s="240">
        <v>37370</v>
      </c>
      <c r="D8" s="240">
        <v>52957</v>
      </c>
      <c r="E8" s="240">
        <v>54231</v>
      </c>
      <c r="F8" s="240">
        <v>26326</v>
      </c>
      <c r="G8" s="240">
        <v>13076</v>
      </c>
      <c r="H8" s="240">
        <v>15955</v>
      </c>
      <c r="I8" s="240">
        <v>17861</v>
      </c>
      <c r="J8" s="240">
        <v>19532</v>
      </c>
      <c r="K8" s="240">
        <v>30851</v>
      </c>
      <c r="L8" s="240">
        <v>37663</v>
      </c>
      <c r="M8" s="240">
        <v>52186</v>
      </c>
      <c r="N8" s="241">
        <f>SUM(B8:M8)</f>
        <v>411869</v>
      </c>
      <c r="O8" s="104" t="s">
        <v>136</v>
      </c>
    </row>
    <row r="9" spans="1:15" s="6" customFormat="1" ht="25.5" customHeight="1" thickBot="1">
      <c r="A9" s="100" t="s">
        <v>250</v>
      </c>
      <c r="B9" s="242">
        <v>1349</v>
      </c>
      <c r="C9" s="243">
        <v>1883</v>
      </c>
      <c r="D9" s="243">
        <v>1503</v>
      </c>
      <c r="E9" s="243">
        <v>1929</v>
      </c>
      <c r="F9" s="243">
        <v>614</v>
      </c>
      <c r="G9" s="243">
        <v>409</v>
      </c>
      <c r="H9" s="243">
        <v>912</v>
      </c>
      <c r="I9" s="243">
        <v>507</v>
      </c>
      <c r="J9" s="243">
        <v>564</v>
      </c>
      <c r="K9" s="244">
        <v>1015</v>
      </c>
      <c r="L9" s="244">
        <v>856</v>
      </c>
      <c r="M9" s="245">
        <v>590</v>
      </c>
      <c r="N9" s="246">
        <f t="shared" ref="N9:N18" si="0">SUM(B9:M9)</f>
        <v>12131</v>
      </c>
      <c r="O9" s="412" t="s">
        <v>252</v>
      </c>
    </row>
    <row r="10" spans="1:15" s="6" customFormat="1" ht="25.5" customHeight="1" thickBot="1">
      <c r="A10" s="101" t="s">
        <v>137</v>
      </c>
      <c r="B10" s="434">
        <v>0</v>
      </c>
      <c r="C10" s="435">
        <v>0</v>
      </c>
      <c r="D10" s="435">
        <v>0</v>
      </c>
      <c r="E10" s="435">
        <v>0</v>
      </c>
      <c r="F10" s="435">
        <v>0</v>
      </c>
      <c r="G10" s="435">
        <v>0</v>
      </c>
      <c r="H10" s="435">
        <v>0</v>
      </c>
      <c r="I10" s="435">
        <v>0</v>
      </c>
      <c r="J10" s="435">
        <v>0</v>
      </c>
      <c r="K10" s="435">
        <v>0</v>
      </c>
      <c r="L10" s="435">
        <v>0</v>
      </c>
      <c r="M10" s="436">
        <v>0</v>
      </c>
      <c r="N10" s="247">
        <f t="shared" si="0"/>
        <v>0</v>
      </c>
      <c r="O10" s="106" t="s">
        <v>138</v>
      </c>
    </row>
    <row r="11" spans="1:15" s="6" customFormat="1" ht="25.5" customHeight="1" thickBot="1">
      <c r="A11" s="317" t="s">
        <v>448</v>
      </c>
      <c r="B11" s="244">
        <v>3701</v>
      </c>
      <c r="C11" s="244">
        <v>5100</v>
      </c>
      <c r="D11" s="244">
        <v>4055</v>
      </c>
      <c r="E11" s="244">
        <v>2291</v>
      </c>
      <c r="F11" s="244">
        <v>1041</v>
      </c>
      <c r="G11" s="244">
        <v>1236</v>
      </c>
      <c r="H11" s="244">
        <v>854</v>
      </c>
      <c r="I11" s="244">
        <v>744</v>
      </c>
      <c r="J11" s="244">
        <v>2144</v>
      </c>
      <c r="K11" s="244">
        <v>1196</v>
      </c>
      <c r="L11" s="244">
        <v>3497</v>
      </c>
      <c r="M11" s="244">
        <v>5581</v>
      </c>
      <c r="N11" s="318">
        <f t="shared" si="0"/>
        <v>31440</v>
      </c>
      <c r="O11" s="105" t="s">
        <v>449</v>
      </c>
    </row>
    <row r="12" spans="1:15" s="6" customFormat="1" ht="25.5" customHeight="1" thickBot="1">
      <c r="A12" s="101" t="s">
        <v>450</v>
      </c>
      <c r="B12" s="434">
        <v>539</v>
      </c>
      <c r="C12" s="435">
        <v>388</v>
      </c>
      <c r="D12" s="435">
        <v>338</v>
      </c>
      <c r="E12" s="435">
        <v>377</v>
      </c>
      <c r="F12" s="435">
        <v>385</v>
      </c>
      <c r="G12" s="435">
        <v>314</v>
      </c>
      <c r="H12" s="435">
        <v>191</v>
      </c>
      <c r="I12" s="435">
        <v>128</v>
      </c>
      <c r="J12" s="435">
        <v>489</v>
      </c>
      <c r="K12" s="435">
        <v>337</v>
      </c>
      <c r="L12" s="435">
        <v>512</v>
      </c>
      <c r="M12" s="436">
        <v>846</v>
      </c>
      <c r="N12" s="247">
        <f t="shared" si="0"/>
        <v>4844</v>
      </c>
      <c r="O12" s="106" t="s">
        <v>506</v>
      </c>
    </row>
    <row r="13" spans="1:15" s="6" customFormat="1" ht="32.25" thickBot="1">
      <c r="A13" s="319" t="s">
        <v>451</v>
      </c>
      <c r="B13" s="242">
        <v>227</v>
      </c>
      <c r="C13" s="243">
        <v>383</v>
      </c>
      <c r="D13" s="243">
        <v>230</v>
      </c>
      <c r="E13" s="243">
        <v>164</v>
      </c>
      <c r="F13" s="243">
        <v>143</v>
      </c>
      <c r="G13" s="243">
        <v>23</v>
      </c>
      <c r="H13" s="243">
        <v>43</v>
      </c>
      <c r="I13" s="243">
        <v>60</v>
      </c>
      <c r="J13" s="243">
        <v>17</v>
      </c>
      <c r="K13" s="243">
        <v>50</v>
      </c>
      <c r="L13" s="243">
        <v>71</v>
      </c>
      <c r="M13" s="243">
        <v>130</v>
      </c>
      <c r="N13" s="318">
        <f t="shared" si="0"/>
        <v>1541</v>
      </c>
      <c r="O13" s="374" t="s">
        <v>507</v>
      </c>
    </row>
    <row r="14" spans="1:15" s="6" customFormat="1" ht="32.25" thickBot="1">
      <c r="A14" s="102" t="s">
        <v>139</v>
      </c>
      <c r="B14" s="771" t="s">
        <v>460</v>
      </c>
      <c r="C14" s="772"/>
      <c r="D14" s="772"/>
      <c r="E14" s="772"/>
      <c r="F14" s="772"/>
      <c r="G14" s="772"/>
      <c r="H14" s="772"/>
      <c r="I14" s="772"/>
      <c r="J14" s="772"/>
      <c r="K14" s="772"/>
      <c r="L14" s="772"/>
      <c r="M14" s="772"/>
      <c r="N14" s="773"/>
      <c r="O14" s="413" t="s">
        <v>140</v>
      </c>
    </row>
    <row r="15" spans="1:15" s="7" customFormat="1" ht="24.75" customHeight="1" thickBot="1">
      <c r="A15" s="103" t="s">
        <v>452</v>
      </c>
      <c r="B15" s="437">
        <v>2534</v>
      </c>
      <c r="C15" s="438">
        <v>2735</v>
      </c>
      <c r="D15" s="438">
        <v>2833</v>
      </c>
      <c r="E15" s="439">
        <v>3172</v>
      </c>
      <c r="F15" s="438">
        <v>1816</v>
      </c>
      <c r="G15" s="439">
        <v>260</v>
      </c>
      <c r="H15" s="439">
        <v>1296</v>
      </c>
      <c r="I15" s="439">
        <v>1022</v>
      </c>
      <c r="J15" s="439">
        <v>790</v>
      </c>
      <c r="K15" s="439">
        <v>2703</v>
      </c>
      <c r="L15" s="438">
        <v>2885</v>
      </c>
      <c r="M15" s="438">
        <v>2795</v>
      </c>
      <c r="N15" s="487">
        <f t="shared" si="0"/>
        <v>24841</v>
      </c>
      <c r="O15" s="374" t="s">
        <v>453</v>
      </c>
    </row>
    <row r="16" spans="1:15" ht="32.25" thickBot="1">
      <c r="A16" s="107" t="s">
        <v>612</v>
      </c>
      <c r="B16" s="313">
        <v>2067</v>
      </c>
      <c r="C16" s="314">
        <v>0</v>
      </c>
      <c r="D16" s="314">
        <v>3455</v>
      </c>
      <c r="E16" s="315">
        <v>2680</v>
      </c>
      <c r="F16" s="314">
        <v>1743</v>
      </c>
      <c r="G16" s="315">
        <v>0</v>
      </c>
      <c r="H16" s="315">
        <v>768</v>
      </c>
      <c r="I16" s="315">
        <v>1814</v>
      </c>
      <c r="J16" s="315">
        <v>1502</v>
      </c>
      <c r="K16" s="315">
        <v>1835</v>
      </c>
      <c r="L16" s="314">
        <v>0</v>
      </c>
      <c r="M16" s="316">
        <v>0</v>
      </c>
      <c r="N16" s="320">
        <f t="shared" si="0"/>
        <v>15864</v>
      </c>
      <c r="O16" s="108" t="s">
        <v>253</v>
      </c>
    </row>
    <row r="17" spans="1:15" ht="24.75" customHeight="1">
      <c r="A17" s="477" t="s">
        <v>251</v>
      </c>
      <c r="B17" s="471">
        <v>4107</v>
      </c>
      <c r="C17" s="471">
        <v>2932</v>
      </c>
      <c r="D17" s="471">
        <v>2696</v>
      </c>
      <c r="E17" s="471">
        <v>1188</v>
      </c>
      <c r="F17" s="471">
        <v>847</v>
      </c>
      <c r="G17" s="471">
        <v>244</v>
      </c>
      <c r="H17" s="471">
        <v>0</v>
      </c>
      <c r="I17" s="471">
        <v>0</v>
      </c>
      <c r="J17" s="471">
        <v>0</v>
      </c>
      <c r="K17" s="471">
        <v>5841</v>
      </c>
      <c r="L17" s="471">
        <v>8064</v>
      </c>
      <c r="M17" s="471">
        <v>10002</v>
      </c>
      <c r="N17" s="474">
        <f t="shared" si="0"/>
        <v>35921</v>
      </c>
      <c r="O17" s="472" t="s">
        <v>254</v>
      </c>
    </row>
    <row r="18" spans="1:15" s="475" customFormat="1" ht="31.5">
      <c r="A18" s="478" t="s">
        <v>610</v>
      </c>
      <c r="B18" s="470">
        <v>0</v>
      </c>
      <c r="C18" s="470">
        <v>3082</v>
      </c>
      <c r="D18" s="470">
        <v>9581</v>
      </c>
      <c r="E18" s="470">
        <v>7128</v>
      </c>
      <c r="F18" s="470">
        <v>5808</v>
      </c>
      <c r="G18" s="470">
        <v>1607</v>
      </c>
      <c r="H18" s="470">
        <v>1604</v>
      </c>
      <c r="I18" s="470">
        <v>949</v>
      </c>
      <c r="J18" s="470">
        <v>0</v>
      </c>
      <c r="K18" s="470">
        <v>2651</v>
      </c>
      <c r="L18" s="470">
        <v>2730</v>
      </c>
      <c r="M18" s="470">
        <v>1624</v>
      </c>
      <c r="N18" s="486">
        <f t="shared" si="0"/>
        <v>36764</v>
      </c>
      <c r="O18" s="473" t="s">
        <v>611</v>
      </c>
    </row>
    <row r="19" spans="1:15" ht="31.5" customHeight="1">
      <c r="A19" s="321" t="s">
        <v>0</v>
      </c>
      <c r="B19" s="322">
        <f>SUM(B8:B13,B15:B18)</f>
        <v>68385</v>
      </c>
      <c r="C19" s="322">
        <f t="shared" ref="C19:N19" si="1">SUM(C8:C13,C15:C18)</f>
        <v>53873</v>
      </c>
      <c r="D19" s="322">
        <f t="shared" si="1"/>
        <v>77648</v>
      </c>
      <c r="E19" s="322">
        <f t="shared" si="1"/>
        <v>73160</v>
      </c>
      <c r="F19" s="322">
        <f t="shared" si="1"/>
        <v>38723</v>
      </c>
      <c r="G19" s="322">
        <f t="shared" si="1"/>
        <v>17169</v>
      </c>
      <c r="H19" s="322">
        <f t="shared" si="1"/>
        <v>21623</v>
      </c>
      <c r="I19" s="322">
        <f t="shared" si="1"/>
        <v>23085</v>
      </c>
      <c r="J19" s="322">
        <f t="shared" si="1"/>
        <v>25038</v>
      </c>
      <c r="K19" s="322">
        <f t="shared" si="1"/>
        <v>46479</v>
      </c>
      <c r="L19" s="322">
        <f t="shared" si="1"/>
        <v>56278</v>
      </c>
      <c r="M19" s="322">
        <f t="shared" si="1"/>
        <v>73754</v>
      </c>
      <c r="N19" s="322">
        <f t="shared" si="1"/>
        <v>575215</v>
      </c>
      <c r="O19" s="323" t="s">
        <v>1</v>
      </c>
    </row>
    <row r="33" s="163" customFormat="1" ht="29.25" customHeight="1"/>
  </sheetData>
  <mergeCells count="7">
    <mergeCell ref="O6:O7"/>
    <mergeCell ref="B14:N14"/>
    <mergeCell ref="A1:O1"/>
    <mergeCell ref="A2:O2"/>
    <mergeCell ref="A3:O3"/>
    <mergeCell ref="A4:O4"/>
    <mergeCell ref="A6:A7"/>
  </mergeCells>
  <printOptions horizontalCentered="1" verticalCentered="1"/>
  <pageMargins left="0" right="0" top="0" bottom="0" header="0" footer="0"/>
  <pageSetup paperSize="9" scale="9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22"/>
  <sheetViews>
    <sheetView showGridLines="0" rightToLeft="1" view="pageBreakPreview" zoomScaleNormal="100" zoomScaleSheetLayoutView="100" workbookViewId="0">
      <selection activeCell="M14" sqref="M14"/>
    </sheetView>
  </sheetViews>
  <sheetFormatPr defaultRowHeight="12.75"/>
  <cols>
    <col min="1" max="1" width="41.28515625" style="1" customWidth="1"/>
    <col min="2" max="2" width="6.7109375" style="1" customWidth="1"/>
    <col min="3" max="3" width="47.7109375" style="2" customWidth="1"/>
    <col min="4" max="16384" width="9.140625" style="1"/>
  </cols>
  <sheetData>
    <row r="5" spans="1:5" s="15" customFormat="1" ht="36">
      <c r="A5" s="216" t="s">
        <v>354</v>
      </c>
      <c r="B5" s="160"/>
      <c r="C5" s="217" t="s">
        <v>355</v>
      </c>
    </row>
    <row r="6" spans="1:5" ht="20.25">
      <c r="A6" s="218"/>
      <c r="C6" s="35"/>
    </row>
    <row r="7" spans="1:5" s="3" customFormat="1" ht="131.25" customHeight="1">
      <c r="A7" s="219" t="s">
        <v>249</v>
      </c>
      <c r="C7" s="220" t="s">
        <v>194</v>
      </c>
    </row>
    <row r="8" spans="1:5" s="3" customFormat="1" ht="94.5" customHeight="1">
      <c r="A8" s="219" t="s">
        <v>454</v>
      </c>
      <c r="C8" s="220" t="s">
        <v>455</v>
      </c>
    </row>
    <row r="9" spans="1:5" s="3" customFormat="1" ht="141.75">
      <c r="A9" s="219" t="s">
        <v>217</v>
      </c>
      <c r="C9" s="220" t="s">
        <v>216</v>
      </c>
    </row>
    <row r="10" spans="1:5" s="28" customFormat="1" ht="22.5">
      <c r="A10" s="346" t="s">
        <v>159</v>
      </c>
      <c r="C10" s="347" t="s">
        <v>160</v>
      </c>
      <c r="E10" s="3"/>
    </row>
    <row r="11" spans="1:5" s="28" customFormat="1" ht="18.75" customHeight="1">
      <c r="A11" s="268" t="s">
        <v>388</v>
      </c>
      <c r="B11" s="270"/>
      <c r="C11" s="269" t="s">
        <v>389</v>
      </c>
      <c r="E11" s="3"/>
    </row>
    <row r="12" spans="1:5" s="28" customFormat="1" ht="18.75" customHeight="1">
      <c r="A12" s="221" t="s">
        <v>241</v>
      </c>
      <c r="C12" s="222" t="s">
        <v>244</v>
      </c>
      <c r="E12" s="3"/>
    </row>
    <row r="13" spans="1:5" s="28" customFormat="1" ht="18.75" customHeight="1">
      <c r="A13" s="221" t="s">
        <v>238</v>
      </c>
      <c r="C13" s="222" t="s">
        <v>248</v>
      </c>
      <c r="E13" s="3"/>
    </row>
    <row r="14" spans="1:5" s="28" customFormat="1" ht="18.75" customHeight="1">
      <c r="A14" s="221" t="s">
        <v>237</v>
      </c>
      <c r="C14" s="222" t="s">
        <v>240</v>
      </c>
      <c r="E14" s="3"/>
    </row>
    <row r="15" spans="1:5" s="28" customFormat="1" ht="18.75" customHeight="1">
      <c r="A15" s="221" t="s">
        <v>243</v>
      </c>
      <c r="C15" s="222" t="s">
        <v>246</v>
      </c>
      <c r="E15" s="3"/>
    </row>
    <row r="16" spans="1:5" s="28" customFormat="1" ht="18.75" customHeight="1">
      <c r="A16" s="221" t="s">
        <v>391</v>
      </c>
      <c r="C16" s="222" t="s">
        <v>247</v>
      </c>
      <c r="E16" s="3"/>
    </row>
    <row r="17" spans="1:5" s="28" customFormat="1" ht="18.75" customHeight="1">
      <c r="A17" s="221" t="s">
        <v>357</v>
      </c>
      <c r="C17" s="222" t="s">
        <v>358</v>
      </c>
      <c r="E17" s="3"/>
    </row>
    <row r="18" spans="1:5" s="28" customFormat="1" ht="18.75" customHeight="1">
      <c r="A18" s="221" t="s">
        <v>242</v>
      </c>
      <c r="C18" s="222" t="s">
        <v>245</v>
      </c>
      <c r="E18" s="3"/>
    </row>
    <row r="19" spans="1:5" s="28" customFormat="1" ht="18.75" customHeight="1">
      <c r="A19" s="221" t="s">
        <v>550</v>
      </c>
      <c r="C19" s="222" t="s">
        <v>549</v>
      </c>
      <c r="E19" s="3"/>
    </row>
    <row r="20" spans="1:5" s="28" customFormat="1" ht="18.75" customHeight="1">
      <c r="A20" s="221" t="s">
        <v>236</v>
      </c>
      <c r="C20" s="222" t="s">
        <v>239</v>
      </c>
      <c r="E20" s="3"/>
    </row>
    <row r="22" spans="1:5" s="28" customFormat="1" ht="19.5" customHeight="1">
      <c r="A22" s="48"/>
      <c r="C22" s="47"/>
      <c r="E22" s="3"/>
    </row>
  </sheetData>
  <printOptions horizontalCentered="1" verticalCentered="1"/>
  <pageMargins left="0" right="0" top="0" bottom="0" header="0" footer="0"/>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rightToLeft="1" view="pageBreakPreview" zoomScaleNormal="75" zoomScaleSheetLayoutView="100" workbookViewId="0">
      <selection activeCell="M14" sqref="M14"/>
    </sheetView>
  </sheetViews>
  <sheetFormatPr defaultRowHeight="12.75"/>
  <cols>
    <col min="1" max="1" width="14.28515625" style="18" bestFit="1" customWidth="1"/>
    <col min="2" max="2" width="21.42578125" style="18" customWidth="1"/>
    <col min="3" max="3" width="13.5703125" style="18" customWidth="1"/>
    <col min="4" max="4" width="21.42578125" style="18" customWidth="1"/>
    <col min="5" max="5" width="20" style="18" customWidth="1"/>
    <col min="6" max="16384" width="9.140625" style="557"/>
  </cols>
  <sheetData>
    <row r="1" spans="1:5" s="555" customFormat="1" ht="18">
      <c r="A1" s="657" t="s">
        <v>512</v>
      </c>
      <c r="B1" s="658"/>
      <c r="C1" s="658"/>
      <c r="D1" s="658"/>
      <c r="E1" s="658"/>
    </row>
    <row r="2" spans="1:5" s="556" customFormat="1" ht="18">
      <c r="A2" s="688">
        <v>2017</v>
      </c>
      <c r="B2" s="688"/>
      <c r="C2" s="688"/>
      <c r="D2" s="688"/>
      <c r="E2" s="688"/>
    </row>
    <row r="3" spans="1:5" s="556" customFormat="1" ht="23.25" customHeight="1">
      <c r="A3" s="661" t="s">
        <v>513</v>
      </c>
      <c r="B3" s="662"/>
      <c r="C3" s="662"/>
      <c r="D3" s="662"/>
      <c r="E3" s="662"/>
    </row>
    <row r="4" spans="1:5" s="556" customFormat="1" ht="15.75">
      <c r="A4" s="662">
        <v>2017</v>
      </c>
      <c r="B4" s="662"/>
      <c r="C4" s="662"/>
      <c r="D4" s="662"/>
      <c r="E4" s="662"/>
    </row>
    <row r="5" spans="1:5" ht="20.100000000000001" customHeight="1">
      <c r="A5" s="27" t="s">
        <v>424</v>
      </c>
      <c r="B5" s="508"/>
      <c r="C5" s="508"/>
      <c r="D5" s="508"/>
      <c r="E5" s="64" t="s">
        <v>423</v>
      </c>
    </row>
    <row r="6" spans="1:5" s="558" customFormat="1" ht="45" customHeight="1">
      <c r="A6" s="548" t="s">
        <v>615</v>
      </c>
      <c r="B6" s="560" t="s">
        <v>328</v>
      </c>
      <c r="C6" s="549" t="s">
        <v>736</v>
      </c>
      <c r="D6" s="549" t="s">
        <v>632</v>
      </c>
      <c r="E6" s="550" t="s">
        <v>631</v>
      </c>
    </row>
    <row r="7" spans="1:5" s="559" customFormat="1" ht="24.75" thickBot="1">
      <c r="A7" s="785" t="s">
        <v>629</v>
      </c>
      <c r="B7" s="566" t="s">
        <v>616</v>
      </c>
      <c r="C7" s="551">
        <v>95</v>
      </c>
      <c r="D7" s="574" t="s">
        <v>633</v>
      </c>
      <c r="E7" s="788" t="s">
        <v>630</v>
      </c>
    </row>
    <row r="8" spans="1:5" ht="26.25" thickBot="1">
      <c r="A8" s="786"/>
      <c r="B8" s="567" t="s">
        <v>617</v>
      </c>
      <c r="C8" s="553">
        <v>2500</v>
      </c>
      <c r="D8" s="575" t="s">
        <v>634</v>
      </c>
      <c r="E8" s="789"/>
    </row>
    <row r="9" spans="1:5" ht="18" customHeight="1" thickBot="1">
      <c r="A9" s="786"/>
      <c r="B9" s="568" t="s">
        <v>618</v>
      </c>
      <c r="C9" s="552">
        <v>350</v>
      </c>
      <c r="D9" s="576" t="s">
        <v>635</v>
      </c>
      <c r="E9" s="789"/>
    </row>
    <row r="10" spans="1:5" ht="18" customHeight="1" thickBot="1">
      <c r="A10" s="786"/>
      <c r="B10" s="567" t="s">
        <v>619</v>
      </c>
      <c r="C10" s="553">
        <v>55</v>
      </c>
      <c r="D10" s="575" t="s">
        <v>636</v>
      </c>
      <c r="E10" s="789"/>
    </row>
    <row r="11" spans="1:5" ht="18" customHeight="1" thickBot="1">
      <c r="A11" s="786"/>
      <c r="B11" s="568" t="s">
        <v>620</v>
      </c>
      <c r="C11" s="552">
        <v>50</v>
      </c>
      <c r="D11" s="576" t="s">
        <v>637</v>
      </c>
      <c r="E11" s="789"/>
    </row>
    <row r="12" spans="1:5" ht="18" customHeight="1" thickBot="1">
      <c r="A12" s="786"/>
      <c r="B12" s="567" t="s">
        <v>621</v>
      </c>
      <c r="C12" s="553">
        <v>1000</v>
      </c>
      <c r="D12" s="575" t="s">
        <v>638</v>
      </c>
      <c r="E12" s="789"/>
    </row>
    <row r="13" spans="1:5" ht="36.75" thickBot="1">
      <c r="A13" s="786"/>
      <c r="B13" s="568" t="s">
        <v>622</v>
      </c>
      <c r="C13" s="552">
        <v>1300</v>
      </c>
      <c r="D13" s="576" t="s">
        <v>639</v>
      </c>
      <c r="E13" s="789"/>
    </row>
    <row r="14" spans="1:5" ht="18" customHeight="1" thickBot="1">
      <c r="A14" s="786"/>
      <c r="B14" s="567" t="s">
        <v>623</v>
      </c>
      <c r="C14" s="553">
        <v>6</v>
      </c>
      <c r="D14" s="575" t="s">
        <v>640</v>
      </c>
      <c r="E14" s="789"/>
    </row>
    <row r="15" spans="1:5" ht="18" customHeight="1" thickBot="1">
      <c r="A15" s="786"/>
      <c r="B15" s="568" t="s">
        <v>624</v>
      </c>
      <c r="C15" s="552">
        <v>70</v>
      </c>
      <c r="D15" s="576" t="s">
        <v>641</v>
      </c>
      <c r="E15" s="789"/>
    </row>
    <row r="16" spans="1:5" ht="18" customHeight="1" thickBot="1">
      <c r="A16" s="786"/>
      <c r="B16" s="567" t="s">
        <v>625</v>
      </c>
      <c r="C16" s="553">
        <v>155</v>
      </c>
      <c r="D16" s="575" t="s">
        <v>642</v>
      </c>
      <c r="E16" s="789"/>
    </row>
    <row r="17" spans="1:5" ht="18" customHeight="1" thickBot="1">
      <c r="A17" s="786"/>
      <c r="B17" s="568" t="s">
        <v>626</v>
      </c>
      <c r="C17" s="552">
        <v>100</v>
      </c>
      <c r="D17" s="576" t="s">
        <v>643</v>
      </c>
      <c r="E17" s="789"/>
    </row>
    <row r="18" spans="1:5" ht="18" customHeight="1" thickBot="1">
      <c r="A18" s="786"/>
      <c r="B18" s="567" t="s">
        <v>627</v>
      </c>
      <c r="C18" s="553">
        <v>70</v>
      </c>
      <c r="D18" s="575" t="s">
        <v>644</v>
      </c>
      <c r="E18" s="789"/>
    </row>
    <row r="19" spans="1:5" ht="18" customHeight="1" thickBot="1">
      <c r="A19" s="786"/>
      <c r="B19" s="569" t="s">
        <v>628</v>
      </c>
      <c r="C19" s="561">
        <v>249</v>
      </c>
      <c r="D19" s="577" t="s">
        <v>645</v>
      </c>
      <c r="E19" s="789"/>
    </row>
    <row r="20" spans="1:5" ht="18" customHeight="1">
      <c r="A20" s="787"/>
      <c r="B20" s="570" t="s">
        <v>0</v>
      </c>
      <c r="C20" s="562">
        <f>SUM(C7:C19)</f>
        <v>6000</v>
      </c>
      <c r="D20" s="578" t="s">
        <v>1</v>
      </c>
      <c r="E20" s="790"/>
    </row>
    <row r="21" spans="1:5" ht="18" customHeight="1" thickBot="1">
      <c r="A21" s="782" t="s">
        <v>656</v>
      </c>
      <c r="B21" s="566" t="s">
        <v>646</v>
      </c>
      <c r="C21" s="551">
        <v>62</v>
      </c>
      <c r="D21" s="579" t="s">
        <v>658</v>
      </c>
      <c r="E21" s="791" t="s">
        <v>657</v>
      </c>
    </row>
    <row r="22" spans="1:5" ht="18" customHeight="1" thickBot="1">
      <c r="A22" s="783"/>
      <c r="B22" s="567" t="s">
        <v>647</v>
      </c>
      <c r="C22" s="553">
        <v>130</v>
      </c>
      <c r="D22" s="580" t="s">
        <v>659</v>
      </c>
      <c r="E22" s="792"/>
    </row>
    <row r="23" spans="1:5" ht="18" customHeight="1" thickBot="1">
      <c r="A23" s="783"/>
      <c r="B23" s="568" t="s">
        <v>648</v>
      </c>
      <c r="C23" s="552">
        <v>208</v>
      </c>
      <c r="D23" s="581" t="s">
        <v>660</v>
      </c>
      <c r="E23" s="792"/>
    </row>
    <row r="24" spans="1:5" ht="18" customHeight="1" thickBot="1">
      <c r="A24" s="783"/>
      <c r="B24" s="567" t="s">
        <v>649</v>
      </c>
      <c r="C24" s="553">
        <v>561</v>
      </c>
      <c r="D24" s="580" t="s">
        <v>661</v>
      </c>
      <c r="E24" s="792"/>
    </row>
    <row r="25" spans="1:5" ht="18" customHeight="1" thickBot="1">
      <c r="A25" s="783"/>
      <c r="B25" s="568" t="s">
        <v>650</v>
      </c>
      <c r="C25" s="552">
        <v>2</v>
      </c>
      <c r="D25" s="581" t="s">
        <v>662</v>
      </c>
      <c r="E25" s="792"/>
    </row>
    <row r="26" spans="1:5" ht="18" customHeight="1" thickBot="1">
      <c r="A26" s="783"/>
      <c r="B26" s="567" t="s">
        <v>323</v>
      </c>
      <c r="C26" s="553">
        <v>105</v>
      </c>
      <c r="D26" s="580" t="s">
        <v>663</v>
      </c>
      <c r="E26" s="792"/>
    </row>
    <row r="27" spans="1:5" ht="24.75" thickBot="1">
      <c r="A27" s="783"/>
      <c r="B27" s="568" t="s">
        <v>651</v>
      </c>
      <c r="C27" s="552">
        <v>6</v>
      </c>
      <c r="D27" s="581" t="s">
        <v>664</v>
      </c>
      <c r="E27" s="792"/>
    </row>
    <row r="28" spans="1:5" ht="18" customHeight="1" thickBot="1">
      <c r="A28" s="783"/>
      <c r="B28" s="567" t="s">
        <v>652</v>
      </c>
      <c r="C28" s="553">
        <v>3</v>
      </c>
      <c r="D28" s="580" t="s">
        <v>665</v>
      </c>
      <c r="E28" s="792"/>
    </row>
    <row r="29" spans="1:5" ht="18" customHeight="1" thickBot="1">
      <c r="A29" s="783"/>
      <c r="B29" s="568" t="s">
        <v>653</v>
      </c>
      <c r="C29" s="552">
        <v>30</v>
      </c>
      <c r="D29" s="581" t="s">
        <v>666</v>
      </c>
      <c r="E29" s="792"/>
    </row>
    <row r="30" spans="1:5" ht="18" customHeight="1" thickBot="1">
      <c r="A30" s="783"/>
      <c r="B30" s="567" t="s">
        <v>654</v>
      </c>
      <c r="C30" s="553">
        <v>304</v>
      </c>
      <c r="D30" s="580" t="s">
        <v>667</v>
      </c>
      <c r="E30" s="792"/>
    </row>
    <row r="31" spans="1:5" ht="18" customHeight="1" thickBot="1">
      <c r="A31" s="783"/>
      <c r="B31" s="568" t="s">
        <v>655</v>
      </c>
      <c r="C31" s="552">
        <v>544</v>
      </c>
      <c r="D31" s="581" t="s">
        <v>668</v>
      </c>
      <c r="E31" s="792"/>
    </row>
    <row r="32" spans="1:5" ht="18" customHeight="1">
      <c r="A32" s="783"/>
      <c r="B32" s="571" t="s">
        <v>628</v>
      </c>
      <c r="C32" s="563">
        <v>45</v>
      </c>
      <c r="D32" s="582" t="s">
        <v>645</v>
      </c>
      <c r="E32" s="792"/>
    </row>
    <row r="33" spans="1:5" ht="18" customHeight="1">
      <c r="A33" s="784"/>
      <c r="B33" s="572" t="s">
        <v>0</v>
      </c>
      <c r="C33" s="564">
        <f>SUM(C21:C32)</f>
        <v>2000</v>
      </c>
      <c r="D33" s="583" t="s">
        <v>1</v>
      </c>
      <c r="E33" s="793"/>
    </row>
    <row r="34" spans="1:5" ht="18" customHeight="1" thickBot="1">
      <c r="A34" s="782" t="s">
        <v>673</v>
      </c>
      <c r="B34" s="573" t="s">
        <v>669</v>
      </c>
      <c r="C34" s="554">
        <v>12</v>
      </c>
      <c r="D34" s="584" t="s">
        <v>674</v>
      </c>
      <c r="E34" s="779" t="s">
        <v>678</v>
      </c>
    </row>
    <row r="35" spans="1:5" ht="18" customHeight="1" thickBot="1">
      <c r="A35" s="783"/>
      <c r="B35" s="568" t="s">
        <v>670</v>
      </c>
      <c r="C35" s="552">
        <v>9</v>
      </c>
      <c r="D35" s="576" t="s">
        <v>675</v>
      </c>
      <c r="E35" s="780"/>
    </row>
    <row r="36" spans="1:5" ht="18" customHeight="1" thickBot="1">
      <c r="A36" s="783"/>
      <c r="B36" s="567" t="s">
        <v>671</v>
      </c>
      <c r="C36" s="553">
        <v>14</v>
      </c>
      <c r="D36" s="575" t="s">
        <v>676</v>
      </c>
      <c r="E36" s="780"/>
    </row>
    <row r="37" spans="1:5" ht="18" customHeight="1" thickBot="1">
      <c r="A37" s="783"/>
      <c r="B37" s="568" t="s">
        <v>672</v>
      </c>
      <c r="C37" s="552">
        <v>45</v>
      </c>
      <c r="D37" s="576" t="s">
        <v>677</v>
      </c>
      <c r="E37" s="780"/>
    </row>
    <row r="38" spans="1:5" ht="18" customHeight="1">
      <c r="A38" s="783"/>
      <c r="B38" s="571" t="s">
        <v>628</v>
      </c>
      <c r="C38" s="563">
        <v>20</v>
      </c>
      <c r="D38" s="585" t="s">
        <v>645</v>
      </c>
      <c r="E38" s="780"/>
    </row>
    <row r="39" spans="1:5" ht="18" customHeight="1">
      <c r="A39" s="784"/>
      <c r="B39" s="572" t="s">
        <v>0</v>
      </c>
      <c r="C39" s="565">
        <f>SUM(C34:C38)</f>
        <v>100</v>
      </c>
      <c r="D39" s="583" t="s">
        <v>1</v>
      </c>
      <c r="E39" s="781"/>
    </row>
  </sheetData>
  <mergeCells count="10">
    <mergeCell ref="A1:E1"/>
    <mergeCell ref="A2:E2"/>
    <mergeCell ref="A3:E3"/>
    <mergeCell ref="A4:E4"/>
    <mergeCell ref="E34:E39"/>
    <mergeCell ref="A34:A39"/>
    <mergeCell ref="A7:A20"/>
    <mergeCell ref="E7:E20"/>
    <mergeCell ref="A21:A33"/>
    <mergeCell ref="E21:E33"/>
  </mergeCells>
  <printOptions horizontalCentered="1" verticalCentered="1"/>
  <pageMargins left="0" right="0" top="0" bottom="0" header="0" footer="0"/>
  <pageSetup paperSize="9" scale="95"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rightToLeft="1" view="pageBreakPreview" zoomScaleNormal="75" zoomScaleSheetLayoutView="100" workbookViewId="0">
      <selection activeCell="M14" sqref="M14"/>
    </sheetView>
  </sheetViews>
  <sheetFormatPr defaultRowHeight="12.75"/>
  <cols>
    <col min="1" max="1" width="18.85546875" style="18" customWidth="1"/>
    <col min="2" max="2" width="11.42578125" style="18" customWidth="1"/>
    <col min="3" max="3" width="10.140625" style="18" customWidth="1"/>
    <col min="4" max="6" width="11" style="18" customWidth="1"/>
    <col min="7" max="7" width="9.5703125" style="18" customWidth="1"/>
    <col min="8" max="8" width="11.7109375" style="23" customWidth="1"/>
    <col min="9" max="9" width="9" style="23" customWidth="1"/>
    <col min="10" max="11" width="6.7109375" style="23" customWidth="1"/>
    <col min="12" max="13" width="6.85546875" style="23" customWidth="1"/>
    <col min="14" max="14" width="21.5703125" style="18" customWidth="1"/>
    <col min="15" max="16384" width="9.140625" style="4"/>
  </cols>
  <sheetData>
    <row r="1" spans="1:14" s="12" customFormat="1" ht="18">
      <c r="A1" s="657" t="s">
        <v>546</v>
      </c>
      <c r="B1" s="658"/>
      <c r="C1" s="658"/>
      <c r="D1" s="658"/>
      <c r="E1" s="658"/>
      <c r="F1" s="658"/>
      <c r="G1" s="658"/>
      <c r="H1" s="658"/>
      <c r="I1" s="658"/>
      <c r="J1" s="658"/>
      <c r="K1" s="658"/>
      <c r="L1" s="658"/>
      <c r="M1" s="658"/>
      <c r="N1" s="658"/>
    </row>
    <row r="2" spans="1:14" s="12" customFormat="1" ht="18">
      <c r="A2" s="659">
        <v>2017</v>
      </c>
      <c r="B2" s="660"/>
      <c r="C2" s="660"/>
      <c r="D2" s="660"/>
      <c r="E2" s="660"/>
      <c r="F2" s="660"/>
      <c r="G2" s="660"/>
      <c r="H2" s="660"/>
      <c r="I2" s="660"/>
      <c r="J2" s="660"/>
      <c r="K2" s="660"/>
      <c r="L2" s="660"/>
      <c r="M2" s="660"/>
      <c r="N2" s="660"/>
    </row>
    <row r="3" spans="1:14" s="13" customFormat="1" ht="15.75">
      <c r="A3" s="662" t="s">
        <v>547</v>
      </c>
      <c r="B3" s="662"/>
      <c r="C3" s="662"/>
      <c r="D3" s="662"/>
      <c r="E3" s="662"/>
      <c r="F3" s="662"/>
      <c r="G3" s="662"/>
      <c r="H3" s="662"/>
      <c r="I3" s="662"/>
      <c r="J3" s="662"/>
      <c r="K3" s="662"/>
      <c r="L3" s="662"/>
      <c r="M3" s="662"/>
      <c r="N3" s="662"/>
    </row>
    <row r="4" spans="1:14" s="13" customFormat="1" ht="15.75">
      <c r="A4" s="800">
        <v>2017</v>
      </c>
      <c r="B4" s="800"/>
      <c r="C4" s="800"/>
      <c r="D4" s="800"/>
      <c r="E4" s="800"/>
      <c r="F4" s="800"/>
      <c r="G4" s="800"/>
      <c r="H4" s="800"/>
      <c r="I4" s="800"/>
      <c r="J4" s="800"/>
      <c r="K4" s="800"/>
      <c r="L4" s="800"/>
      <c r="M4" s="800"/>
      <c r="N4" s="800"/>
    </row>
    <row r="5" spans="1:14" ht="20.100000000000001" customHeight="1">
      <c r="A5" s="27" t="s">
        <v>426</v>
      </c>
      <c r="B5" s="26"/>
      <c r="C5" s="26"/>
      <c r="D5" s="26"/>
      <c r="E5" s="26"/>
      <c r="F5" s="4"/>
      <c r="G5" s="4"/>
      <c r="H5" s="4"/>
      <c r="I5" s="4"/>
      <c r="J5" s="4"/>
      <c r="K5" s="4"/>
      <c r="L5" s="4"/>
      <c r="M5" s="4"/>
      <c r="N5" s="64" t="s">
        <v>425</v>
      </c>
    </row>
    <row r="6" spans="1:14" s="5" customFormat="1" ht="14.25" customHeight="1" thickBot="1">
      <c r="A6" s="663" t="s">
        <v>569</v>
      </c>
      <c r="B6" s="684" t="s">
        <v>222</v>
      </c>
      <c r="C6" s="684" t="s">
        <v>223</v>
      </c>
      <c r="D6" s="684" t="s">
        <v>224</v>
      </c>
      <c r="E6" s="684" t="s">
        <v>225</v>
      </c>
      <c r="F6" s="802" t="s">
        <v>226</v>
      </c>
      <c r="G6" s="681" t="s">
        <v>227</v>
      </c>
      <c r="H6" s="797" t="s">
        <v>228</v>
      </c>
      <c r="I6" s="681" t="s">
        <v>229</v>
      </c>
      <c r="J6" s="684" t="s">
        <v>291</v>
      </c>
      <c r="K6" s="684"/>
      <c r="L6" s="684" t="s">
        <v>290</v>
      </c>
      <c r="M6" s="684"/>
      <c r="N6" s="702" t="s">
        <v>568</v>
      </c>
    </row>
    <row r="7" spans="1:14" s="5" customFormat="1" ht="57" customHeight="1" thickBot="1">
      <c r="A7" s="664"/>
      <c r="B7" s="685"/>
      <c r="C7" s="685"/>
      <c r="D7" s="685"/>
      <c r="E7" s="685"/>
      <c r="F7" s="803"/>
      <c r="G7" s="682"/>
      <c r="H7" s="798"/>
      <c r="I7" s="682"/>
      <c r="J7" s="686"/>
      <c r="K7" s="686"/>
      <c r="L7" s="686"/>
      <c r="M7" s="686"/>
      <c r="N7" s="703"/>
    </row>
    <row r="8" spans="1:14" s="5" customFormat="1" ht="15" customHeight="1" thickBot="1">
      <c r="A8" s="664"/>
      <c r="B8" s="685"/>
      <c r="C8" s="685"/>
      <c r="D8" s="685"/>
      <c r="E8" s="685"/>
      <c r="F8" s="803"/>
      <c r="G8" s="682"/>
      <c r="H8" s="798"/>
      <c r="I8" s="682"/>
      <c r="J8" s="794" t="s">
        <v>108</v>
      </c>
      <c r="K8" s="794" t="s">
        <v>109</v>
      </c>
      <c r="L8" s="794" t="s">
        <v>108</v>
      </c>
      <c r="M8" s="794" t="s">
        <v>109</v>
      </c>
      <c r="N8" s="703"/>
    </row>
    <row r="9" spans="1:14" s="5" customFormat="1" ht="14.25" customHeight="1">
      <c r="A9" s="665"/>
      <c r="B9" s="801"/>
      <c r="C9" s="801"/>
      <c r="D9" s="801"/>
      <c r="E9" s="801"/>
      <c r="F9" s="804"/>
      <c r="G9" s="796"/>
      <c r="H9" s="799"/>
      <c r="I9" s="796"/>
      <c r="J9" s="795"/>
      <c r="K9" s="795"/>
      <c r="L9" s="795"/>
      <c r="M9" s="795"/>
      <c r="N9" s="704"/>
    </row>
    <row r="10" spans="1:14" s="6" customFormat="1" ht="27" customHeight="1" thickBot="1">
      <c r="A10" s="99" t="s">
        <v>141</v>
      </c>
      <c r="B10" s="190">
        <v>206</v>
      </c>
      <c r="C10" s="190">
        <v>191</v>
      </c>
      <c r="D10" s="190">
        <v>31</v>
      </c>
      <c r="E10" s="190">
        <v>12</v>
      </c>
      <c r="F10" s="110">
        <v>75</v>
      </c>
      <c r="G10" s="111">
        <f t="shared" ref="G10:G17" si="0">SUM(B10:F10)</f>
        <v>515</v>
      </c>
      <c r="H10" s="112">
        <v>748</v>
      </c>
      <c r="I10" s="190">
        <v>212</v>
      </c>
      <c r="J10" s="190">
        <v>31</v>
      </c>
      <c r="K10" s="190">
        <v>9</v>
      </c>
      <c r="L10" s="131">
        <v>0</v>
      </c>
      <c r="M10" s="131">
        <v>6</v>
      </c>
      <c r="N10" s="104" t="s">
        <v>142</v>
      </c>
    </row>
    <row r="11" spans="1:14" s="6" customFormat="1" ht="27" customHeight="1" thickBot="1">
      <c r="A11" s="80" t="s">
        <v>143</v>
      </c>
      <c r="B11" s="191">
        <v>223</v>
      </c>
      <c r="C11" s="191">
        <v>240</v>
      </c>
      <c r="D11" s="191">
        <v>104</v>
      </c>
      <c r="E11" s="191">
        <v>25</v>
      </c>
      <c r="F11" s="113">
        <v>187</v>
      </c>
      <c r="G11" s="114">
        <f t="shared" si="0"/>
        <v>779</v>
      </c>
      <c r="H11" s="115">
        <v>1069</v>
      </c>
      <c r="I11" s="191">
        <v>324</v>
      </c>
      <c r="J11" s="191">
        <v>54</v>
      </c>
      <c r="K11" s="191">
        <v>6</v>
      </c>
      <c r="L11" s="132">
        <v>1</v>
      </c>
      <c r="M11" s="132">
        <v>11</v>
      </c>
      <c r="N11" s="105" t="s">
        <v>144</v>
      </c>
    </row>
    <row r="12" spans="1:14" s="6" customFormat="1" ht="27" customHeight="1" thickBot="1">
      <c r="A12" s="99" t="s">
        <v>145</v>
      </c>
      <c r="B12" s="190">
        <v>63</v>
      </c>
      <c r="C12" s="190">
        <v>36</v>
      </c>
      <c r="D12" s="190">
        <v>16</v>
      </c>
      <c r="E12" s="190">
        <v>3</v>
      </c>
      <c r="F12" s="110">
        <v>65</v>
      </c>
      <c r="G12" s="111">
        <f t="shared" si="0"/>
        <v>183</v>
      </c>
      <c r="H12" s="112">
        <v>179</v>
      </c>
      <c r="I12" s="190">
        <v>69</v>
      </c>
      <c r="J12" s="190">
        <v>6</v>
      </c>
      <c r="K12" s="190">
        <v>1</v>
      </c>
      <c r="L12" s="131">
        <v>0</v>
      </c>
      <c r="M12" s="131">
        <v>2</v>
      </c>
      <c r="N12" s="104" t="s">
        <v>292</v>
      </c>
    </row>
    <row r="13" spans="1:14" s="6" customFormat="1" ht="27" customHeight="1" thickBot="1">
      <c r="A13" s="80" t="s">
        <v>146</v>
      </c>
      <c r="B13" s="191">
        <v>31</v>
      </c>
      <c r="C13" s="191">
        <v>60</v>
      </c>
      <c r="D13" s="191">
        <v>17</v>
      </c>
      <c r="E13" s="191">
        <v>4</v>
      </c>
      <c r="F13" s="113">
        <v>22</v>
      </c>
      <c r="G13" s="114">
        <f t="shared" si="0"/>
        <v>134</v>
      </c>
      <c r="H13" s="115">
        <v>170</v>
      </c>
      <c r="I13" s="191">
        <v>55</v>
      </c>
      <c r="J13" s="191">
        <v>8</v>
      </c>
      <c r="K13" s="191">
        <v>2</v>
      </c>
      <c r="L13" s="132">
        <v>0</v>
      </c>
      <c r="M13" s="132">
        <v>4</v>
      </c>
      <c r="N13" s="105" t="s">
        <v>147</v>
      </c>
    </row>
    <row r="14" spans="1:14" s="6" customFormat="1" ht="27" customHeight="1" thickBot="1">
      <c r="A14" s="99" t="s">
        <v>148</v>
      </c>
      <c r="B14" s="190">
        <v>55</v>
      </c>
      <c r="C14" s="190">
        <v>31</v>
      </c>
      <c r="D14" s="190">
        <v>12</v>
      </c>
      <c r="E14" s="190">
        <v>8</v>
      </c>
      <c r="F14" s="110">
        <v>66</v>
      </c>
      <c r="G14" s="111">
        <f t="shared" si="0"/>
        <v>172</v>
      </c>
      <c r="H14" s="112">
        <v>157</v>
      </c>
      <c r="I14" s="190">
        <v>76</v>
      </c>
      <c r="J14" s="190">
        <v>4</v>
      </c>
      <c r="K14" s="190">
        <v>1</v>
      </c>
      <c r="L14" s="131">
        <v>0</v>
      </c>
      <c r="M14" s="131">
        <v>1</v>
      </c>
      <c r="N14" s="104" t="s">
        <v>149</v>
      </c>
    </row>
    <row r="15" spans="1:14" s="6" customFormat="1" ht="27" customHeight="1" thickBot="1">
      <c r="A15" s="80" t="s">
        <v>150</v>
      </c>
      <c r="B15" s="191">
        <v>38</v>
      </c>
      <c r="C15" s="191">
        <v>11</v>
      </c>
      <c r="D15" s="191">
        <v>8</v>
      </c>
      <c r="E15" s="191">
        <v>3</v>
      </c>
      <c r="F15" s="113">
        <v>9</v>
      </c>
      <c r="G15" s="114">
        <f t="shared" si="0"/>
        <v>69</v>
      </c>
      <c r="H15" s="115">
        <v>42</v>
      </c>
      <c r="I15" s="191">
        <v>18</v>
      </c>
      <c r="J15" s="191">
        <v>3</v>
      </c>
      <c r="K15" s="191">
        <v>1</v>
      </c>
      <c r="L15" s="132">
        <v>0</v>
      </c>
      <c r="M15" s="132">
        <v>2</v>
      </c>
      <c r="N15" s="105" t="s">
        <v>151</v>
      </c>
    </row>
    <row r="16" spans="1:14" s="6" customFormat="1" ht="27" customHeight="1" thickBot="1">
      <c r="A16" s="99" t="s">
        <v>152</v>
      </c>
      <c r="B16" s="190">
        <v>32</v>
      </c>
      <c r="C16" s="190">
        <v>35</v>
      </c>
      <c r="D16" s="190">
        <v>15</v>
      </c>
      <c r="E16" s="190">
        <v>6</v>
      </c>
      <c r="F16" s="110">
        <v>10</v>
      </c>
      <c r="G16" s="111">
        <f t="shared" si="0"/>
        <v>98</v>
      </c>
      <c r="H16" s="112">
        <v>148</v>
      </c>
      <c r="I16" s="190">
        <v>37</v>
      </c>
      <c r="J16" s="190">
        <v>7</v>
      </c>
      <c r="K16" s="190">
        <v>1</v>
      </c>
      <c r="L16" s="131">
        <v>0</v>
      </c>
      <c r="M16" s="131">
        <v>1</v>
      </c>
      <c r="N16" s="104" t="s">
        <v>153</v>
      </c>
    </row>
    <row r="17" spans="1:14" s="6" customFormat="1" ht="27" customHeight="1">
      <c r="A17" s="103" t="s">
        <v>464</v>
      </c>
      <c r="B17" s="370">
        <v>52</v>
      </c>
      <c r="C17" s="370">
        <v>42</v>
      </c>
      <c r="D17" s="370">
        <v>20</v>
      </c>
      <c r="E17" s="370">
        <v>4</v>
      </c>
      <c r="F17" s="371">
        <v>60</v>
      </c>
      <c r="G17" s="114">
        <f t="shared" si="0"/>
        <v>178</v>
      </c>
      <c r="H17" s="372">
        <v>106</v>
      </c>
      <c r="I17" s="370">
        <v>73</v>
      </c>
      <c r="J17" s="370">
        <v>4</v>
      </c>
      <c r="K17" s="370">
        <v>1</v>
      </c>
      <c r="L17" s="373">
        <v>0</v>
      </c>
      <c r="M17" s="373">
        <v>0</v>
      </c>
      <c r="N17" s="374" t="s">
        <v>465</v>
      </c>
    </row>
    <row r="18" spans="1:14" s="6" customFormat="1" ht="23.25" customHeight="1">
      <c r="A18" s="117" t="s">
        <v>2</v>
      </c>
      <c r="B18" s="257">
        <f>SUM(B10:B17)</f>
        <v>700</v>
      </c>
      <c r="C18" s="257">
        <f t="shared" ref="C18:M18" si="1">SUM(C10:C17)</f>
        <v>646</v>
      </c>
      <c r="D18" s="257">
        <f t="shared" si="1"/>
        <v>223</v>
      </c>
      <c r="E18" s="257">
        <f t="shared" si="1"/>
        <v>65</v>
      </c>
      <c r="F18" s="257">
        <f t="shared" si="1"/>
        <v>494</v>
      </c>
      <c r="G18" s="257">
        <f t="shared" si="1"/>
        <v>2128</v>
      </c>
      <c r="H18" s="257">
        <f t="shared" si="1"/>
        <v>2619</v>
      </c>
      <c r="I18" s="257">
        <f t="shared" si="1"/>
        <v>864</v>
      </c>
      <c r="J18" s="257">
        <f t="shared" si="1"/>
        <v>117</v>
      </c>
      <c r="K18" s="257">
        <f t="shared" si="1"/>
        <v>22</v>
      </c>
      <c r="L18" s="257">
        <f t="shared" si="1"/>
        <v>1</v>
      </c>
      <c r="M18" s="257">
        <f t="shared" si="1"/>
        <v>27</v>
      </c>
      <c r="N18" s="225" t="s">
        <v>3</v>
      </c>
    </row>
    <row r="19" spans="1:14" ht="16.5" customHeight="1">
      <c r="A19" s="638" t="s">
        <v>303</v>
      </c>
      <c r="B19" s="638"/>
      <c r="C19" s="139"/>
      <c r="D19" s="139"/>
      <c r="E19" s="139"/>
      <c r="F19" s="139"/>
      <c r="G19" s="139"/>
      <c r="H19" s="140"/>
      <c r="I19" s="141"/>
      <c r="J19" s="141"/>
      <c r="K19" s="141"/>
      <c r="L19" s="141"/>
      <c r="M19" s="141"/>
      <c r="N19" s="142" t="s">
        <v>154</v>
      </c>
    </row>
    <row r="20" spans="1:14" ht="16.5" customHeight="1">
      <c r="A20" s="637" t="s">
        <v>304</v>
      </c>
      <c r="B20" s="637"/>
      <c r="C20" s="17"/>
      <c r="D20" s="17"/>
      <c r="E20" s="17"/>
      <c r="F20" s="17"/>
      <c r="G20" s="17"/>
      <c r="H20" s="22"/>
      <c r="I20" s="138"/>
      <c r="J20" s="138"/>
      <c r="K20" s="138"/>
      <c r="L20" s="138"/>
      <c r="M20" s="138"/>
      <c r="N20" s="143" t="s">
        <v>155</v>
      </c>
    </row>
    <row r="21" spans="1:14" ht="16.5" customHeight="1">
      <c r="A21" s="637" t="s">
        <v>156</v>
      </c>
      <c r="B21" s="637"/>
      <c r="C21" s="17"/>
      <c r="D21" s="17"/>
      <c r="E21" s="17"/>
      <c r="F21" s="17"/>
      <c r="G21" s="17"/>
      <c r="H21" s="22"/>
      <c r="I21" s="138"/>
      <c r="J21" s="138"/>
      <c r="K21" s="138"/>
      <c r="L21" s="138"/>
      <c r="M21" s="138"/>
      <c r="N21" s="143" t="s">
        <v>157</v>
      </c>
    </row>
    <row r="22" spans="1:14" ht="13.5" customHeight="1">
      <c r="I22" s="4"/>
      <c r="J22" s="4"/>
      <c r="K22" s="4"/>
      <c r="L22" s="4"/>
      <c r="M22" s="4"/>
    </row>
    <row r="23" spans="1:14" ht="13.5" customHeight="1">
      <c r="I23" s="4"/>
      <c r="J23" s="4"/>
      <c r="K23" s="4"/>
      <c r="L23" s="4"/>
      <c r="M23" s="4"/>
    </row>
    <row r="24" spans="1:14" ht="13.5" customHeight="1">
      <c r="I24" s="4"/>
      <c r="J24" s="4"/>
      <c r="K24" s="4"/>
      <c r="L24" s="4"/>
      <c r="M24" s="4"/>
    </row>
    <row r="25" spans="1:14" ht="13.5" customHeight="1">
      <c r="I25" s="4"/>
      <c r="J25" s="4"/>
      <c r="K25" s="4"/>
      <c r="L25" s="4"/>
      <c r="M25" s="4"/>
    </row>
    <row r="26" spans="1:14">
      <c r="I26" s="4"/>
      <c r="J26" s="4"/>
      <c r="K26" s="4"/>
      <c r="L26" s="4"/>
      <c r="M26" s="4"/>
    </row>
    <row r="27" spans="1:14" ht="13.5" customHeight="1">
      <c r="I27" s="4"/>
      <c r="J27" s="4"/>
      <c r="K27" s="4"/>
      <c r="L27" s="4"/>
      <c r="M27" s="4"/>
    </row>
    <row r="28" spans="1:14" ht="13.5" customHeight="1">
      <c r="I28" s="4"/>
      <c r="J28" s="4"/>
      <c r="K28" s="4"/>
      <c r="L28" s="4"/>
      <c r="M28" s="4"/>
    </row>
    <row r="29" spans="1:14" ht="13.5" customHeight="1">
      <c r="I29" s="4"/>
      <c r="J29" s="4"/>
      <c r="K29" s="4"/>
      <c r="L29" s="4"/>
      <c r="M29" s="4"/>
    </row>
    <row r="30" spans="1:14">
      <c r="I30" s="4"/>
      <c r="J30" s="4"/>
      <c r="K30" s="4"/>
      <c r="L30" s="4"/>
      <c r="M30" s="4"/>
    </row>
    <row r="31" spans="1:14" ht="29.25" customHeight="1">
      <c r="H31" s="22"/>
      <c r="I31" s="4"/>
      <c r="J31" s="4"/>
      <c r="K31" s="4"/>
      <c r="L31" s="4"/>
      <c r="M31" s="4"/>
    </row>
    <row r="32" spans="1:14" ht="13.5" customHeight="1">
      <c r="I32" s="4"/>
      <c r="J32" s="4"/>
      <c r="K32" s="4"/>
      <c r="L32" s="4"/>
      <c r="M32" s="4"/>
    </row>
    <row r="34" spans="4:14">
      <c r="D34" s="17"/>
      <c r="E34" s="17"/>
      <c r="F34" s="17"/>
      <c r="G34" s="17"/>
      <c r="N34" s="17"/>
    </row>
  </sheetData>
  <mergeCells count="20">
    <mergeCell ref="C6:C9"/>
    <mergeCell ref="D6:D9"/>
    <mergeCell ref="E6:E9"/>
    <mergeCell ref="F6:F9"/>
    <mergeCell ref="A1:N1"/>
    <mergeCell ref="J6:K7"/>
    <mergeCell ref="J8:J9"/>
    <mergeCell ref="I6:I9"/>
    <mergeCell ref="H6:H9"/>
    <mergeCell ref="A2:N2"/>
    <mergeCell ref="A3:N3"/>
    <mergeCell ref="A4:N4"/>
    <mergeCell ref="K8:K9"/>
    <mergeCell ref="N6:N9"/>
    <mergeCell ref="L6:M7"/>
    <mergeCell ref="L8:L9"/>
    <mergeCell ref="M8:M9"/>
    <mergeCell ref="A6:A9"/>
    <mergeCell ref="B6:B9"/>
    <mergeCell ref="G6:G9"/>
  </mergeCells>
  <phoneticPr fontId="24" type="noConversion"/>
  <printOptions horizontalCentered="1" verticalCentered="1"/>
  <pageMargins left="0" right="0" top="0" bottom="0" header="0" footer="0"/>
  <pageSetup paperSize="9" scale="90"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showGridLines="0" rightToLeft="1" view="pageBreakPreview" zoomScaleNormal="75" zoomScaleSheetLayoutView="100" workbookViewId="0">
      <selection activeCell="M14" sqref="M14"/>
    </sheetView>
  </sheetViews>
  <sheetFormatPr defaultRowHeight="12.75"/>
  <cols>
    <col min="1" max="1" width="23.85546875" style="18" customWidth="1"/>
    <col min="2" max="3" width="5.85546875" style="18" customWidth="1"/>
    <col min="4" max="4" width="6.7109375" style="18" customWidth="1"/>
    <col min="5" max="6" width="5.85546875" style="18" customWidth="1"/>
    <col min="7" max="7" width="6.7109375" style="18" customWidth="1"/>
    <col min="8" max="9" width="5.85546875" style="18" customWidth="1"/>
    <col min="10" max="10" width="6.7109375" style="18" customWidth="1"/>
    <col min="11" max="11" width="25" style="18" customWidth="1"/>
    <col min="12" max="16384" width="9.140625" style="163"/>
  </cols>
  <sheetData>
    <row r="1" spans="1:11" ht="18">
      <c r="A1" s="805" t="s">
        <v>774</v>
      </c>
      <c r="B1" s="806"/>
      <c r="C1" s="806"/>
      <c r="D1" s="806"/>
      <c r="E1" s="806"/>
      <c r="F1" s="806"/>
      <c r="G1" s="806"/>
      <c r="H1" s="806"/>
      <c r="I1" s="806"/>
      <c r="J1" s="806"/>
      <c r="K1" s="806"/>
    </row>
    <row r="2" spans="1:11" ht="18">
      <c r="A2" s="807">
        <v>2017</v>
      </c>
      <c r="B2" s="808"/>
      <c r="C2" s="808"/>
      <c r="D2" s="808"/>
      <c r="E2" s="808"/>
      <c r="F2" s="808"/>
      <c r="G2" s="808"/>
      <c r="H2" s="808"/>
      <c r="I2" s="808"/>
      <c r="J2" s="808"/>
      <c r="K2" s="808"/>
    </row>
    <row r="3" spans="1:11" ht="36" customHeight="1">
      <c r="A3" s="809" t="s">
        <v>570</v>
      </c>
      <c r="B3" s="810"/>
      <c r="C3" s="810"/>
      <c r="D3" s="810"/>
      <c r="E3" s="810"/>
      <c r="F3" s="810"/>
      <c r="G3" s="810"/>
      <c r="H3" s="810"/>
      <c r="I3" s="810"/>
      <c r="J3" s="810"/>
      <c r="K3" s="810"/>
    </row>
    <row r="4" spans="1:11" ht="15.75">
      <c r="A4" s="811">
        <v>2017</v>
      </c>
      <c r="B4" s="812"/>
      <c r="C4" s="812"/>
      <c r="D4" s="812"/>
      <c r="E4" s="812"/>
      <c r="F4" s="812"/>
      <c r="G4" s="812"/>
      <c r="H4" s="812"/>
      <c r="I4" s="812"/>
      <c r="J4" s="812"/>
      <c r="K4" s="812"/>
    </row>
    <row r="5" spans="1:11" ht="15.75">
      <c r="A5" s="27" t="s">
        <v>427</v>
      </c>
      <c r="B5" s="514"/>
      <c r="C5" s="514"/>
      <c r="D5" s="514"/>
      <c r="E5" s="514"/>
      <c r="F5" s="514"/>
      <c r="G5" s="163"/>
      <c r="H5" s="163"/>
      <c r="I5" s="163"/>
      <c r="J5" s="163"/>
      <c r="K5" s="64" t="s">
        <v>428</v>
      </c>
    </row>
    <row r="6" spans="1:11" s="5" customFormat="1" ht="17.25" customHeight="1" thickBot="1">
      <c r="A6" s="813" t="s">
        <v>572</v>
      </c>
      <c r="B6" s="691" t="s">
        <v>24</v>
      </c>
      <c r="C6" s="691"/>
      <c r="D6" s="691"/>
      <c r="E6" s="691" t="s">
        <v>25</v>
      </c>
      <c r="F6" s="691"/>
      <c r="G6" s="691"/>
      <c r="H6" s="692" t="s">
        <v>0</v>
      </c>
      <c r="I6" s="692"/>
      <c r="J6" s="692"/>
      <c r="K6" s="666" t="s">
        <v>571</v>
      </c>
    </row>
    <row r="7" spans="1:11" s="5" customFormat="1" ht="15.75" customHeight="1" thickBot="1">
      <c r="A7" s="814"/>
      <c r="B7" s="816" t="s">
        <v>26</v>
      </c>
      <c r="C7" s="816"/>
      <c r="D7" s="816"/>
      <c r="E7" s="816" t="s">
        <v>390</v>
      </c>
      <c r="F7" s="816"/>
      <c r="G7" s="816"/>
      <c r="H7" s="817" t="s">
        <v>1</v>
      </c>
      <c r="I7" s="817"/>
      <c r="J7" s="817"/>
      <c r="K7" s="667"/>
    </row>
    <row r="8" spans="1:11" s="5" customFormat="1" ht="10.5" customHeight="1" thickBot="1">
      <c r="A8" s="814"/>
      <c r="B8" s="794" t="s">
        <v>108</v>
      </c>
      <c r="C8" s="794" t="s">
        <v>109</v>
      </c>
      <c r="D8" s="818" t="s">
        <v>219</v>
      </c>
      <c r="E8" s="794" t="s">
        <v>108</v>
      </c>
      <c r="F8" s="794" t="s">
        <v>109</v>
      </c>
      <c r="G8" s="818" t="s">
        <v>219</v>
      </c>
      <c r="H8" s="794" t="s">
        <v>108</v>
      </c>
      <c r="I8" s="794" t="s">
        <v>109</v>
      </c>
      <c r="J8" s="818" t="s">
        <v>219</v>
      </c>
      <c r="K8" s="667"/>
    </row>
    <row r="9" spans="1:11" s="5" customFormat="1" ht="20.25" customHeight="1">
      <c r="A9" s="815"/>
      <c r="B9" s="795"/>
      <c r="C9" s="795"/>
      <c r="D9" s="795"/>
      <c r="E9" s="795"/>
      <c r="F9" s="795"/>
      <c r="G9" s="795"/>
      <c r="H9" s="795"/>
      <c r="I9" s="795"/>
      <c r="J9" s="795"/>
      <c r="K9" s="668"/>
    </row>
    <row r="10" spans="1:11" s="6" customFormat="1" ht="21" customHeight="1" thickBot="1">
      <c r="A10" s="99" t="s">
        <v>178</v>
      </c>
      <c r="B10" s="405">
        <v>0</v>
      </c>
      <c r="C10" s="405">
        <v>40</v>
      </c>
      <c r="D10" s="414">
        <f>SUM(B10:C10)</f>
        <v>40</v>
      </c>
      <c r="E10" s="405">
        <v>0</v>
      </c>
      <c r="F10" s="405">
        <v>7</v>
      </c>
      <c r="G10" s="414">
        <f>SUM(E10:F10)</f>
        <v>7</v>
      </c>
      <c r="H10" s="414">
        <f>B10+E10</f>
        <v>0</v>
      </c>
      <c r="I10" s="414">
        <f>C10+F10</f>
        <v>47</v>
      </c>
      <c r="J10" s="414">
        <f>SUM(H10:I10)</f>
        <v>47</v>
      </c>
      <c r="K10" s="104" t="s">
        <v>195</v>
      </c>
    </row>
    <row r="11" spans="1:11" s="6" customFormat="1" ht="32.25" thickBot="1">
      <c r="A11" s="80" t="s">
        <v>179</v>
      </c>
      <c r="B11" s="407">
        <v>1</v>
      </c>
      <c r="C11" s="407">
        <v>0</v>
      </c>
      <c r="D11" s="408">
        <f t="shared" ref="D11:D32" si="0">SUM(B11:C11)</f>
        <v>1</v>
      </c>
      <c r="E11" s="407">
        <v>1</v>
      </c>
      <c r="F11" s="407">
        <v>0</v>
      </c>
      <c r="G11" s="408">
        <f t="shared" ref="G11:G32" si="1">SUM(E11:F11)</f>
        <v>1</v>
      </c>
      <c r="H11" s="408">
        <f t="shared" ref="H11:I32" si="2">B11+E11</f>
        <v>2</v>
      </c>
      <c r="I11" s="408">
        <f t="shared" si="2"/>
        <v>0</v>
      </c>
      <c r="J11" s="408">
        <f t="shared" ref="J11:J32" si="3">SUM(H11:I11)</f>
        <v>2</v>
      </c>
      <c r="K11" s="105" t="s">
        <v>196</v>
      </c>
    </row>
    <row r="12" spans="1:11" s="6" customFormat="1" ht="21" customHeight="1" thickBot="1">
      <c r="A12" s="101" t="s">
        <v>180</v>
      </c>
      <c r="B12" s="404">
        <v>0</v>
      </c>
      <c r="C12" s="404">
        <v>0</v>
      </c>
      <c r="D12" s="406">
        <f t="shared" si="0"/>
        <v>0</v>
      </c>
      <c r="E12" s="404">
        <v>1</v>
      </c>
      <c r="F12" s="404">
        <v>0</v>
      </c>
      <c r="G12" s="406">
        <f t="shared" si="1"/>
        <v>1</v>
      </c>
      <c r="H12" s="406">
        <f t="shared" si="2"/>
        <v>1</v>
      </c>
      <c r="I12" s="406">
        <f t="shared" si="2"/>
        <v>0</v>
      </c>
      <c r="J12" s="406">
        <f t="shared" si="3"/>
        <v>1</v>
      </c>
      <c r="K12" s="106" t="s">
        <v>197</v>
      </c>
    </row>
    <row r="13" spans="1:11" s="6" customFormat="1" ht="21" customHeight="1" thickBot="1">
      <c r="A13" s="80" t="s">
        <v>181</v>
      </c>
      <c r="B13" s="407">
        <v>0</v>
      </c>
      <c r="C13" s="407">
        <v>0</v>
      </c>
      <c r="D13" s="408">
        <f t="shared" si="0"/>
        <v>0</v>
      </c>
      <c r="E13" s="407">
        <v>3</v>
      </c>
      <c r="F13" s="407">
        <v>0</v>
      </c>
      <c r="G13" s="408">
        <f t="shared" si="1"/>
        <v>3</v>
      </c>
      <c r="H13" s="408">
        <f t="shared" si="2"/>
        <v>3</v>
      </c>
      <c r="I13" s="408">
        <f t="shared" si="2"/>
        <v>0</v>
      </c>
      <c r="J13" s="408">
        <f t="shared" si="3"/>
        <v>3</v>
      </c>
      <c r="K13" s="105" t="s">
        <v>198</v>
      </c>
    </row>
    <row r="14" spans="1:11" s="6" customFormat="1" ht="21" customHeight="1" thickBot="1">
      <c r="A14" s="101" t="s">
        <v>182</v>
      </c>
      <c r="B14" s="404">
        <v>0</v>
      </c>
      <c r="C14" s="404">
        <v>0</v>
      </c>
      <c r="D14" s="406">
        <f>SUM(B14:C14)</f>
        <v>0</v>
      </c>
      <c r="E14" s="404">
        <v>2</v>
      </c>
      <c r="F14" s="404">
        <v>0</v>
      </c>
      <c r="G14" s="406">
        <f t="shared" si="1"/>
        <v>2</v>
      </c>
      <c r="H14" s="406">
        <f t="shared" si="2"/>
        <v>2</v>
      </c>
      <c r="I14" s="406">
        <f t="shared" si="2"/>
        <v>0</v>
      </c>
      <c r="J14" s="406">
        <f t="shared" si="3"/>
        <v>2</v>
      </c>
      <c r="K14" s="106" t="s">
        <v>199</v>
      </c>
    </row>
    <row r="15" spans="1:11" s="6" customFormat="1" ht="21" customHeight="1" thickBot="1">
      <c r="A15" s="80" t="s">
        <v>183</v>
      </c>
      <c r="B15" s="407">
        <v>2</v>
      </c>
      <c r="C15" s="407">
        <v>0</v>
      </c>
      <c r="D15" s="408">
        <f t="shared" si="0"/>
        <v>2</v>
      </c>
      <c r="E15" s="407">
        <v>1</v>
      </c>
      <c r="F15" s="407">
        <v>0</v>
      </c>
      <c r="G15" s="408">
        <f t="shared" si="1"/>
        <v>1</v>
      </c>
      <c r="H15" s="408">
        <f t="shared" si="2"/>
        <v>3</v>
      </c>
      <c r="I15" s="408">
        <f t="shared" si="2"/>
        <v>0</v>
      </c>
      <c r="J15" s="408">
        <f t="shared" si="3"/>
        <v>3</v>
      </c>
      <c r="K15" s="105" t="s">
        <v>200</v>
      </c>
    </row>
    <row r="16" spans="1:11" s="6" customFormat="1" ht="21" customHeight="1" thickBot="1">
      <c r="A16" s="101" t="s">
        <v>184</v>
      </c>
      <c r="B16" s="404">
        <v>0</v>
      </c>
      <c r="C16" s="404">
        <v>2</v>
      </c>
      <c r="D16" s="406">
        <f t="shared" si="0"/>
        <v>2</v>
      </c>
      <c r="E16" s="404">
        <v>0</v>
      </c>
      <c r="F16" s="404">
        <v>1</v>
      </c>
      <c r="G16" s="406">
        <f t="shared" si="1"/>
        <v>1</v>
      </c>
      <c r="H16" s="406">
        <f t="shared" si="2"/>
        <v>0</v>
      </c>
      <c r="I16" s="406">
        <f t="shared" si="2"/>
        <v>3</v>
      </c>
      <c r="J16" s="406">
        <f t="shared" si="3"/>
        <v>3</v>
      </c>
      <c r="K16" s="106" t="s">
        <v>202</v>
      </c>
    </row>
    <row r="17" spans="1:11" s="6" customFormat="1" ht="21" customHeight="1" thickBot="1">
      <c r="A17" s="80" t="s">
        <v>185</v>
      </c>
      <c r="B17" s="407">
        <v>0</v>
      </c>
      <c r="C17" s="407">
        <v>2</v>
      </c>
      <c r="D17" s="408">
        <f t="shared" si="0"/>
        <v>2</v>
      </c>
      <c r="E17" s="407">
        <v>1</v>
      </c>
      <c r="F17" s="407">
        <v>0</v>
      </c>
      <c r="G17" s="408">
        <f t="shared" si="1"/>
        <v>1</v>
      </c>
      <c r="H17" s="408">
        <f t="shared" si="2"/>
        <v>1</v>
      </c>
      <c r="I17" s="408">
        <f t="shared" si="2"/>
        <v>2</v>
      </c>
      <c r="J17" s="408">
        <f t="shared" si="3"/>
        <v>3</v>
      </c>
      <c r="K17" s="105" t="s">
        <v>201</v>
      </c>
    </row>
    <row r="18" spans="1:11" s="6" customFormat="1" ht="26.25" thickBot="1">
      <c r="A18" s="101" t="s">
        <v>186</v>
      </c>
      <c r="B18" s="404">
        <v>0</v>
      </c>
      <c r="C18" s="404">
        <v>2</v>
      </c>
      <c r="D18" s="406">
        <f t="shared" si="0"/>
        <v>2</v>
      </c>
      <c r="E18" s="404">
        <v>0</v>
      </c>
      <c r="F18" s="404">
        <v>1</v>
      </c>
      <c r="G18" s="406">
        <f t="shared" si="1"/>
        <v>1</v>
      </c>
      <c r="H18" s="406">
        <f t="shared" si="2"/>
        <v>0</v>
      </c>
      <c r="I18" s="406">
        <f t="shared" si="2"/>
        <v>3</v>
      </c>
      <c r="J18" s="406">
        <f t="shared" si="3"/>
        <v>3</v>
      </c>
      <c r="K18" s="106" t="s">
        <v>203</v>
      </c>
    </row>
    <row r="19" spans="1:11" s="6" customFormat="1" ht="21" customHeight="1" thickBot="1">
      <c r="A19" s="80" t="s">
        <v>756</v>
      </c>
      <c r="B19" s="407">
        <v>0</v>
      </c>
      <c r="C19" s="407">
        <v>9</v>
      </c>
      <c r="D19" s="408">
        <f t="shared" si="0"/>
        <v>9</v>
      </c>
      <c r="E19" s="407">
        <v>0</v>
      </c>
      <c r="F19" s="407">
        <v>0</v>
      </c>
      <c r="G19" s="408">
        <f t="shared" si="1"/>
        <v>0</v>
      </c>
      <c r="H19" s="408">
        <f t="shared" si="2"/>
        <v>0</v>
      </c>
      <c r="I19" s="408">
        <f t="shared" si="2"/>
        <v>9</v>
      </c>
      <c r="J19" s="408">
        <f t="shared" si="3"/>
        <v>9</v>
      </c>
      <c r="K19" s="105" t="s">
        <v>204</v>
      </c>
    </row>
    <row r="20" spans="1:11" s="6" customFormat="1" ht="26.25" thickBot="1">
      <c r="A20" s="101" t="s">
        <v>187</v>
      </c>
      <c r="B20" s="404">
        <v>0</v>
      </c>
      <c r="C20" s="404">
        <v>2</v>
      </c>
      <c r="D20" s="406">
        <f t="shared" si="0"/>
        <v>2</v>
      </c>
      <c r="E20" s="404">
        <v>0</v>
      </c>
      <c r="F20" s="404">
        <v>0</v>
      </c>
      <c r="G20" s="406">
        <f t="shared" si="1"/>
        <v>0</v>
      </c>
      <c r="H20" s="406">
        <f t="shared" si="2"/>
        <v>0</v>
      </c>
      <c r="I20" s="406">
        <f t="shared" si="2"/>
        <v>2</v>
      </c>
      <c r="J20" s="406">
        <f t="shared" si="3"/>
        <v>2</v>
      </c>
      <c r="K20" s="106" t="s">
        <v>205</v>
      </c>
    </row>
    <row r="21" spans="1:11" s="6" customFormat="1" ht="21" customHeight="1" thickBot="1">
      <c r="A21" s="80" t="s">
        <v>757</v>
      </c>
      <c r="B21" s="407">
        <v>0</v>
      </c>
      <c r="C21" s="407">
        <v>0</v>
      </c>
      <c r="D21" s="408">
        <f t="shared" si="0"/>
        <v>0</v>
      </c>
      <c r="E21" s="407">
        <v>0</v>
      </c>
      <c r="F21" s="407">
        <v>0</v>
      </c>
      <c r="G21" s="408">
        <f t="shared" si="1"/>
        <v>0</v>
      </c>
      <c r="H21" s="408">
        <f t="shared" si="2"/>
        <v>0</v>
      </c>
      <c r="I21" s="408">
        <f t="shared" si="2"/>
        <v>0</v>
      </c>
      <c r="J21" s="408">
        <f t="shared" si="3"/>
        <v>0</v>
      </c>
      <c r="K21" s="105" t="s">
        <v>206</v>
      </c>
    </row>
    <row r="22" spans="1:11" s="6" customFormat="1" ht="21" customHeight="1" thickBot="1">
      <c r="A22" s="101" t="s">
        <v>758</v>
      </c>
      <c r="B22" s="404">
        <v>0</v>
      </c>
      <c r="C22" s="404">
        <v>1</v>
      </c>
      <c r="D22" s="406">
        <f t="shared" si="0"/>
        <v>1</v>
      </c>
      <c r="E22" s="404">
        <v>0</v>
      </c>
      <c r="F22" s="404">
        <v>1</v>
      </c>
      <c r="G22" s="406">
        <f t="shared" si="1"/>
        <v>1</v>
      </c>
      <c r="H22" s="406">
        <f t="shared" si="2"/>
        <v>0</v>
      </c>
      <c r="I22" s="406">
        <f t="shared" si="2"/>
        <v>2</v>
      </c>
      <c r="J22" s="406">
        <f t="shared" si="3"/>
        <v>2</v>
      </c>
      <c r="K22" s="106" t="s">
        <v>207</v>
      </c>
    </row>
    <row r="23" spans="1:11" s="6" customFormat="1" ht="21" customHeight="1" thickBot="1">
      <c r="A23" s="80" t="s">
        <v>188</v>
      </c>
      <c r="B23" s="407">
        <v>0</v>
      </c>
      <c r="C23" s="407">
        <v>0</v>
      </c>
      <c r="D23" s="408">
        <f t="shared" si="0"/>
        <v>0</v>
      </c>
      <c r="E23" s="407">
        <v>0</v>
      </c>
      <c r="F23" s="407">
        <v>0</v>
      </c>
      <c r="G23" s="408">
        <f t="shared" si="1"/>
        <v>0</v>
      </c>
      <c r="H23" s="408">
        <f t="shared" si="2"/>
        <v>0</v>
      </c>
      <c r="I23" s="408">
        <f t="shared" si="2"/>
        <v>0</v>
      </c>
      <c r="J23" s="408">
        <f t="shared" si="3"/>
        <v>0</v>
      </c>
      <c r="K23" s="105" t="s">
        <v>208</v>
      </c>
    </row>
    <row r="24" spans="1:11" s="6" customFormat="1" ht="21" customHeight="1" thickBot="1">
      <c r="A24" s="101" t="s">
        <v>466</v>
      </c>
      <c r="B24" s="404">
        <v>0</v>
      </c>
      <c r="C24" s="404">
        <v>14</v>
      </c>
      <c r="D24" s="406">
        <f t="shared" si="0"/>
        <v>14</v>
      </c>
      <c r="E24" s="404">
        <v>0</v>
      </c>
      <c r="F24" s="404">
        <v>0</v>
      </c>
      <c r="G24" s="406">
        <f t="shared" si="1"/>
        <v>0</v>
      </c>
      <c r="H24" s="406">
        <f t="shared" si="2"/>
        <v>0</v>
      </c>
      <c r="I24" s="406">
        <f t="shared" si="2"/>
        <v>14</v>
      </c>
      <c r="J24" s="406">
        <f t="shared" si="3"/>
        <v>14</v>
      </c>
      <c r="K24" s="106" t="s">
        <v>467</v>
      </c>
    </row>
    <row r="25" spans="1:11" s="6" customFormat="1" ht="21" customHeight="1" thickBot="1">
      <c r="A25" s="80" t="s">
        <v>468</v>
      </c>
      <c r="B25" s="407">
        <v>0</v>
      </c>
      <c r="C25" s="407">
        <v>14</v>
      </c>
      <c r="D25" s="408">
        <f t="shared" si="0"/>
        <v>14</v>
      </c>
      <c r="E25" s="407">
        <v>0</v>
      </c>
      <c r="F25" s="407">
        <v>0</v>
      </c>
      <c r="G25" s="408">
        <f t="shared" si="1"/>
        <v>0</v>
      </c>
      <c r="H25" s="408">
        <f t="shared" si="2"/>
        <v>0</v>
      </c>
      <c r="I25" s="408">
        <f t="shared" si="2"/>
        <v>14</v>
      </c>
      <c r="J25" s="408">
        <f t="shared" si="3"/>
        <v>14</v>
      </c>
      <c r="K25" s="105" t="s">
        <v>469</v>
      </c>
    </row>
    <row r="26" spans="1:11" s="6" customFormat="1" ht="21" customHeight="1" thickBot="1">
      <c r="A26" s="101" t="s">
        <v>470</v>
      </c>
      <c r="B26" s="404">
        <v>0</v>
      </c>
      <c r="C26" s="404">
        <v>14</v>
      </c>
      <c r="D26" s="406">
        <f t="shared" si="0"/>
        <v>14</v>
      </c>
      <c r="E26" s="404">
        <v>0</v>
      </c>
      <c r="F26" s="404">
        <v>0</v>
      </c>
      <c r="G26" s="406">
        <f t="shared" si="1"/>
        <v>0</v>
      </c>
      <c r="H26" s="406">
        <f t="shared" si="2"/>
        <v>0</v>
      </c>
      <c r="I26" s="406">
        <f t="shared" si="2"/>
        <v>14</v>
      </c>
      <c r="J26" s="406">
        <f t="shared" si="3"/>
        <v>14</v>
      </c>
      <c r="K26" s="106" t="s">
        <v>209</v>
      </c>
    </row>
    <row r="27" spans="1:11" s="6" customFormat="1" ht="21" customHeight="1" thickBot="1">
      <c r="A27" s="80" t="s">
        <v>189</v>
      </c>
      <c r="B27" s="407">
        <v>0</v>
      </c>
      <c r="C27" s="407">
        <v>1</v>
      </c>
      <c r="D27" s="408">
        <f t="shared" si="0"/>
        <v>1</v>
      </c>
      <c r="E27" s="407">
        <v>0</v>
      </c>
      <c r="F27" s="407">
        <v>0</v>
      </c>
      <c r="G27" s="408">
        <f t="shared" si="1"/>
        <v>0</v>
      </c>
      <c r="H27" s="408">
        <f t="shared" si="2"/>
        <v>0</v>
      </c>
      <c r="I27" s="408">
        <f t="shared" si="2"/>
        <v>1</v>
      </c>
      <c r="J27" s="408">
        <f t="shared" si="3"/>
        <v>1</v>
      </c>
      <c r="K27" s="105" t="s">
        <v>210</v>
      </c>
    </row>
    <row r="28" spans="1:11" s="6" customFormat="1" ht="21" customHeight="1" thickBot="1">
      <c r="A28" s="101" t="s">
        <v>190</v>
      </c>
      <c r="B28" s="404">
        <v>0</v>
      </c>
      <c r="C28" s="404">
        <v>1</v>
      </c>
      <c r="D28" s="406">
        <f t="shared" si="0"/>
        <v>1</v>
      </c>
      <c r="E28" s="404">
        <v>0</v>
      </c>
      <c r="F28" s="404">
        <v>0</v>
      </c>
      <c r="G28" s="406">
        <f t="shared" si="1"/>
        <v>0</v>
      </c>
      <c r="H28" s="406">
        <f t="shared" si="2"/>
        <v>0</v>
      </c>
      <c r="I28" s="406">
        <f t="shared" si="2"/>
        <v>1</v>
      </c>
      <c r="J28" s="406">
        <f t="shared" si="3"/>
        <v>1</v>
      </c>
      <c r="K28" s="106" t="s">
        <v>211</v>
      </c>
    </row>
    <row r="29" spans="1:11" s="6" customFormat="1" ht="26.25" thickBot="1">
      <c r="A29" s="80" t="s">
        <v>191</v>
      </c>
      <c r="B29" s="407">
        <v>0</v>
      </c>
      <c r="C29" s="407">
        <v>14</v>
      </c>
      <c r="D29" s="408">
        <f t="shared" si="0"/>
        <v>14</v>
      </c>
      <c r="E29" s="407">
        <v>0</v>
      </c>
      <c r="F29" s="407">
        <v>3</v>
      </c>
      <c r="G29" s="408">
        <f t="shared" si="1"/>
        <v>3</v>
      </c>
      <c r="H29" s="408">
        <f t="shared" si="2"/>
        <v>0</v>
      </c>
      <c r="I29" s="408">
        <f t="shared" si="2"/>
        <v>17</v>
      </c>
      <c r="J29" s="408">
        <f t="shared" si="3"/>
        <v>17</v>
      </c>
      <c r="K29" s="105" t="s">
        <v>212</v>
      </c>
    </row>
    <row r="30" spans="1:11" s="6" customFormat="1" ht="21" customHeight="1" thickBot="1">
      <c r="A30" s="101" t="s">
        <v>192</v>
      </c>
      <c r="B30" s="404">
        <v>0</v>
      </c>
      <c r="C30" s="404">
        <v>3</v>
      </c>
      <c r="D30" s="406">
        <f t="shared" si="0"/>
        <v>3</v>
      </c>
      <c r="E30" s="404">
        <v>0</v>
      </c>
      <c r="F30" s="404">
        <v>6</v>
      </c>
      <c r="G30" s="406">
        <f t="shared" si="1"/>
        <v>6</v>
      </c>
      <c r="H30" s="406">
        <f t="shared" si="2"/>
        <v>0</v>
      </c>
      <c r="I30" s="406">
        <f t="shared" si="2"/>
        <v>9</v>
      </c>
      <c r="J30" s="406">
        <f t="shared" si="3"/>
        <v>9</v>
      </c>
      <c r="K30" s="106" t="s">
        <v>213</v>
      </c>
    </row>
    <row r="31" spans="1:11" s="6" customFormat="1" ht="21" customHeight="1" thickBot="1">
      <c r="A31" s="80" t="s">
        <v>377</v>
      </c>
      <c r="B31" s="407">
        <v>1</v>
      </c>
      <c r="C31" s="407">
        <v>3</v>
      </c>
      <c r="D31" s="408">
        <f t="shared" si="0"/>
        <v>4</v>
      </c>
      <c r="E31" s="407">
        <v>1</v>
      </c>
      <c r="F31" s="407">
        <v>0</v>
      </c>
      <c r="G31" s="408">
        <f t="shared" si="1"/>
        <v>1</v>
      </c>
      <c r="H31" s="408">
        <f t="shared" si="2"/>
        <v>2</v>
      </c>
      <c r="I31" s="408">
        <f t="shared" si="2"/>
        <v>3</v>
      </c>
      <c r="J31" s="408">
        <f t="shared" si="3"/>
        <v>5</v>
      </c>
      <c r="K31" s="105" t="s">
        <v>214</v>
      </c>
    </row>
    <row r="32" spans="1:11" s="6" customFormat="1" ht="21" customHeight="1">
      <c r="A32" s="107" t="s">
        <v>193</v>
      </c>
      <c r="B32" s="415">
        <v>0</v>
      </c>
      <c r="C32" s="415">
        <v>3</v>
      </c>
      <c r="D32" s="416">
        <f t="shared" si="0"/>
        <v>3</v>
      </c>
      <c r="E32" s="415">
        <v>0</v>
      </c>
      <c r="F32" s="415">
        <v>0</v>
      </c>
      <c r="G32" s="416">
        <f t="shared" si="1"/>
        <v>0</v>
      </c>
      <c r="H32" s="416">
        <f t="shared" si="2"/>
        <v>0</v>
      </c>
      <c r="I32" s="416">
        <f t="shared" si="2"/>
        <v>3</v>
      </c>
      <c r="J32" s="416">
        <f t="shared" si="3"/>
        <v>3</v>
      </c>
      <c r="K32" s="108" t="s">
        <v>215</v>
      </c>
    </row>
    <row r="33" spans="1:11" s="7" customFormat="1" ht="22.5" customHeight="1">
      <c r="A33" s="85" t="s">
        <v>2</v>
      </c>
      <c r="B33" s="137">
        <f t="shared" ref="B33:J33" si="4">SUM(B10:B32)</f>
        <v>4</v>
      </c>
      <c r="C33" s="137">
        <f t="shared" si="4"/>
        <v>125</v>
      </c>
      <c r="D33" s="137">
        <f t="shared" si="4"/>
        <v>129</v>
      </c>
      <c r="E33" s="137">
        <f t="shared" si="4"/>
        <v>10</v>
      </c>
      <c r="F33" s="137">
        <f t="shared" si="4"/>
        <v>19</v>
      </c>
      <c r="G33" s="137">
        <f t="shared" si="4"/>
        <v>29</v>
      </c>
      <c r="H33" s="137">
        <f>SUM(H10:H32)</f>
        <v>14</v>
      </c>
      <c r="I33" s="137">
        <f t="shared" si="4"/>
        <v>144</v>
      </c>
      <c r="J33" s="137">
        <f t="shared" si="4"/>
        <v>158</v>
      </c>
      <c r="K33" s="116" t="s">
        <v>3</v>
      </c>
    </row>
    <row r="34" spans="1:11">
      <c r="B34" s="29"/>
    </row>
    <row r="35" spans="1:11">
      <c r="B35" s="29"/>
    </row>
  </sheetData>
  <mergeCells count="21">
    <mergeCell ref="E6:G6"/>
    <mergeCell ref="H6:J6"/>
    <mergeCell ref="H8:H9"/>
    <mergeCell ref="I8:I9"/>
    <mergeCell ref="J8:J9"/>
    <mergeCell ref="A1:K1"/>
    <mergeCell ref="A2:K2"/>
    <mergeCell ref="A3:K3"/>
    <mergeCell ref="A4:K4"/>
    <mergeCell ref="A6:A9"/>
    <mergeCell ref="K6:K9"/>
    <mergeCell ref="B7:D7"/>
    <mergeCell ref="E7:G7"/>
    <mergeCell ref="H7:J7"/>
    <mergeCell ref="B8:B9"/>
    <mergeCell ref="C8:C9"/>
    <mergeCell ref="D8:D9"/>
    <mergeCell ref="E8:E9"/>
    <mergeCell ref="F8:F9"/>
    <mergeCell ref="G8:G9"/>
    <mergeCell ref="B6:D6"/>
  </mergeCells>
  <printOptions horizontalCentered="1" verticalCentered="1"/>
  <pageMargins left="0" right="0" top="0" bottom="0" header="0" footer="0"/>
  <pageSetup paperSize="9" scale="90"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showGridLines="0" rightToLeft="1" view="pageBreakPreview" zoomScaleNormal="95" zoomScaleSheetLayoutView="100" workbookViewId="0">
      <selection activeCell="M14" sqref="M14"/>
    </sheetView>
  </sheetViews>
  <sheetFormatPr defaultRowHeight="12.75"/>
  <cols>
    <col min="1" max="1" width="21.7109375" style="16" customWidth="1"/>
    <col min="2" max="4" width="14.85546875" style="16" customWidth="1"/>
    <col min="5" max="5" width="23" style="16" customWidth="1"/>
    <col min="6" max="16384" width="9.140625" style="8"/>
  </cols>
  <sheetData>
    <row r="1" spans="1:5" s="12" customFormat="1" ht="18">
      <c r="A1" s="826" t="s">
        <v>347</v>
      </c>
      <c r="B1" s="826"/>
      <c r="C1" s="827"/>
      <c r="D1" s="827"/>
      <c r="E1" s="827"/>
    </row>
    <row r="2" spans="1:5" s="12" customFormat="1" ht="18">
      <c r="A2" s="828" t="s">
        <v>573</v>
      </c>
      <c r="B2" s="828"/>
      <c r="C2" s="829"/>
      <c r="D2" s="829"/>
      <c r="E2" s="829"/>
    </row>
    <row r="3" spans="1:5" s="13" customFormat="1" ht="36.75" customHeight="1">
      <c r="A3" s="830" t="s">
        <v>348</v>
      </c>
      <c r="B3" s="830"/>
      <c r="C3" s="800"/>
      <c r="D3" s="800"/>
      <c r="E3" s="800"/>
    </row>
    <row r="4" spans="1:5" s="13" customFormat="1" ht="15.75">
      <c r="A4" s="800" t="s">
        <v>573</v>
      </c>
      <c r="B4" s="800"/>
      <c r="C4" s="800"/>
      <c r="D4" s="800"/>
      <c r="E4" s="800"/>
    </row>
    <row r="5" spans="1:5" s="163" customFormat="1" ht="20.100000000000001" customHeight="1">
      <c r="A5" s="271" t="s">
        <v>429</v>
      </c>
      <c r="B5" s="516"/>
      <c r="E5" s="210" t="s">
        <v>430</v>
      </c>
    </row>
    <row r="6" spans="1:5" s="163" customFormat="1" ht="32.25" customHeight="1">
      <c r="A6" s="819" t="s">
        <v>345</v>
      </c>
      <c r="B6" s="821" t="s">
        <v>392</v>
      </c>
      <c r="C6" s="822"/>
      <c r="D6" s="823"/>
      <c r="E6" s="824" t="s">
        <v>346</v>
      </c>
    </row>
    <row r="7" spans="1:5" s="9" customFormat="1" ht="24" customHeight="1">
      <c r="A7" s="820"/>
      <c r="B7" s="517">
        <v>2015</v>
      </c>
      <c r="C7" s="587">
        <v>2016</v>
      </c>
      <c r="D7" s="517">
        <v>2017</v>
      </c>
      <c r="E7" s="825"/>
    </row>
    <row r="8" spans="1:5" s="10" customFormat="1" ht="27" customHeight="1" thickBot="1">
      <c r="A8" s="119" t="s">
        <v>4</v>
      </c>
      <c r="B8" s="193">
        <v>634083</v>
      </c>
      <c r="C8" s="337">
        <v>1345670</v>
      </c>
      <c r="D8" s="465">
        <v>810258</v>
      </c>
      <c r="E8" s="81" t="s">
        <v>13</v>
      </c>
    </row>
    <row r="9" spans="1:5" s="10" customFormat="1" ht="27" customHeight="1" thickBot="1">
      <c r="A9" s="120" t="s">
        <v>5</v>
      </c>
      <c r="B9" s="194">
        <v>598741</v>
      </c>
      <c r="C9" s="338">
        <v>2150900</v>
      </c>
      <c r="D9" s="466">
        <v>839418</v>
      </c>
      <c r="E9" s="82" t="s">
        <v>14</v>
      </c>
    </row>
    <row r="10" spans="1:5" s="10" customFormat="1" ht="27" customHeight="1" thickBot="1">
      <c r="A10" s="121" t="s">
        <v>6</v>
      </c>
      <c r="B10" s="195">
        <v>991856</v>
      </c>
      <c r="C10" s="339">
        <v>1915700</v>
      </c>
      <c r="D10" s="467">
        <v>941718</v>
      </c>
      <c r="E10" s="83" t="s">
        <v>15</v>
      </c>
    </row>
    <row r="11" spans="1:5" s="10" customFormat="1" ht="27" customHeight="1" thickBot="1">
      <c r="A11" s="120" t="s">
        <v>7</v>
      </c>
      <c r="B11" s="194">
        <v>559951</v>
      </c>
      <c r="C11" s="338">
        <v>2057004</v>
      </c>
      <c r="D11" s="466">
        <v>442994</v>
      </c>
      <c r="E11" s="82" t="s">
        <v>16</v>
      </c>
    </row>
    <row r="12" spans="1:5" s="10" customFormat="1" ht="27" customHeight="1" thickBot="1">
      <c r="A12" s="121" t="s">
        <v>8</v>
      </c>
      <c r="B12" s="195">
        <v>563171</v>
      </c>
      <c r="C12" s="339">
        <v>1718492</v>
      </c>
      <c r="D12" s="467">
        <v>348008</v>
      </c>
      <c r="E12" s="83" t="s">
        <v>17</v>
      </c>
    </row>
    <row r="13" spans="1:5" s="10" customFormat="1" ht="27" customHeight="1" thickBot="1">
      <c r="A13" s="120" t="s">
        <v>103</v>
      </c>
      <c r="B13" s="194">
        <v>757115</v>
      </c>
      <c r="C13" s="338">
        <v>2266220</v>
      </c>
      <c r="D13" s="466">
        <v>233306</v>
      </c>
      <c r="E13" s="82" t="s">
        <v>18</v>
      </c>
    </row>
    <row r="14" spans="1:5" s="10" customFormat="1" ht="27" customHeight="1" thickBot="1">
      <c r="A14" s="121" t="s">
        <v>9</v>
      </c>
      <c r="B14" s="195">
        <v>825717</v>
      </c>
      <c r="C14" s="339">
        <v>2116452</v>
      </c>
      <c r="D14" s="467">
        <v>251416</v>
      </c>
      <c r="E14" s="83" t="s">
        <v>19</v>
      </c>
    </row>
    <row r="15" spans="1:5" s="10" customFormat="1" ht="27" customHeight="1" thickBot="1">
      <c r="A15" s="120" t="s">
        <v>104</v>
      </c>
      <c r="B15" s="194">
        <v>737445</v>
      </c>
      <c r="C15" s="338">
        <v>279221</v>
      </c>
      <c r="D15" s="466">
        <v>358918</v>
      </c>
      <c r="E15" s="82" t="s">
        <v>20</v>
      </c>
    </row>
    <row r="16" spans="1:5" s="10" customFormat="1" ht="27" customHeight="1" thickBot="1">
      <c r="A16" s="121" t="s">
        <v>10</v>
      </c>
      <c r="B16" s="195">
        <v>754181</v>
      </c>
      <c r="C16" s="339">
        <v>359657</v>
      </c>
      <c r="D16" s="467">
        <v>743526</v>
      </c>
      <c r="E16" s="83" t="s">
        <v>21</v>
      </c>
    </row>
    <row r="17" spans="1:5" s="10" customFormat="1" ht="27" customHeight="1" thickBot="1">
      <c r="A17" s="120" t="s">
        <v>105</v>
      </c>
      <c r="B17" s="194">
        <v>1085725</v>
      </c>
      <c r="C17" s="338">
        <v>238860</v>
      </c>
      <c r="D17" s="466">
        <v>750536</v>
      </c>
      <c r="E17" s="82" t="s">
        <v>106</v>
      </c>
    </row>
    <row r="18" spans="1:5" s="10" customFormat="1" ht="27" customHeight="1" thickBot="1">
      <c r="A18" s="121" t="s">
        <v>11</v>
      </c>
      <c r="B18" s="195">
        <v>673259</v>
      </c>
      <c r="C18" s="339">
        <v>343670</v>
      </c>
      <c r="D18" s="467">
        <v>866548</v>
      </c>
      <c r="E18" s="83" t="s">
        <v>22</v>
      </c>
    </row>
    <row r="19" spans="1:5" s="10" customFormat="1" ht="27" customHeight="1">
      <c r="A19" s="122" t="s">
        <v>12</v>
      </c>
      <c r="B19" s="196">
        <v>247086</v>
      </c>
      <c r="C19" s="340">
        <v>380448</v>
      </c>
      <c r="D19" s="468">
        <v>932964</v>
      </c>
      <c r="E19" s="209" t="s">
        <v>23</v>
      </c>
    </row>
    <row r="20" spans="1:5" s="7" customFormat="1" ht="27.75" customHeight="1">
      <c r="A20" s="117" t="s">
        <v>2</v>
      </c>
      <c r="B20" s="192">
        <f>SUM(B8:B19)</f>
        <v>8428330</v>
      </c>
      <c r="C20" s="192">
        <f>SUM(C8:C19)</f>
        <v>15172294</v>
      </c>
      <c r="D20" s="192">
        <f>SUM(D8:D19)</f>
        <v>7519610</v>
      </c>
      <c r="E20" s="225" t="s">
        <v>3</v>
      </c>
    </row>
    <row r="28" spans="1:5" ht="29.25" customHeight="1"/>
  </sheetData>
  <mergeCells count="7">
    <mergeCell ref="A6:A7"/>
    <mergeCell ref="B6:D6"/>
    <mergeCell ref="E6:E7"/>
    <mergeCell ref="A1:E1"/>
    <mergeCell ref="A2:E2"/>
    <mergeCell ref="A3:E3"/>
    <mergeCell ref="A4:E4"/>
  </mergeCells>
  <printOptions horizontalCentered="1" verticalCentered="1"/>
  <pageMargins left="0" right="0" top="0" bottom="0" header="0" footer="0"/>
  <pageSetup paperSize="9" scale="95"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rightToLeft="1" view="pageBreakPreview" zoomScaleNormal="100" zoomScaleSheetLayoutView="100" workbookViewId="0">
      <selection activeCell="M14" sqref="M14"/>
    </sheetView>
  </sheetViews>
  <sheetFormatPr defaultRowHeight="12.75"/>
  <cols>
    <col min="1" max="1" width="20" style="23" customWidth="1"/>
    <col min="2" max="14" width="7.7109375" style="23" customWidth="1"/>
    <col min="15" max="15" width="26.85546875" style="23" customWidth="1"/>
    <col min="16" max="16384" width="9.140625" style="163"/>
  </cols>
  <sheetData>
    <row r="1" spans="1:15" s="12" customFormat="1" ht="18">
      <c r="A1" s="774" t="s">
        <v>349</v>
      </c>
      <c r="B1" s="775"/>
      <c r="C1" s="775"/>
      <c r="D1" s="775"/>
      <c r="E1" s="775"/>
      <c r="F1" s="775"/>
      <c r="G1" s="775"/>
      <c r="H1" s="775"/>
      <c r="I1" s="775"/>
      <c r="J1" s="775"/>
      <c r="K1" s="775"/>
      <c r="L1" s="775"/>
      <c r="M1" s="775"/>
      <c r="N1" s="775"/>
      <c r="O1" s="775"/>
    </row>
    <row r="2" spans="1:15" s="12" customFormat="1" ht="18">
      <c r="A2" s="776">
        <v>2017</v>
      </c>
      <c r="B2" s="777"/>
      <c r="C2" s="777"/>
      <c r="D2" s="777"/>
      <c r="E2" s="777"/>
      <c r="F2" s="777"/>
      <c r="G2" s="777"/>
      <c r="H2" s="777"/>
      <c r="I2" s="777"/>
      <c r="J2" s="777"/>
      <c r="K2" s="777"/>
      <c r="L2" s="777"/>
      <c r="M2" s="777"/>
      <c r="N2" s="777"/>
      <c r="O2" s="777"/>
    </row>
    <row r="3" spans="1:15" s="13" customFormat="1" ht="15.75">
      <c r="A3" s="778" t="s">
        <v>350</v>
      </c>
      <c r="B3" s="778"/>
      <c r="C3" s="778"/>
      <c r="D3" s="778"/>
      <c r="E3" s="778"/>
      <c r="F3" s="778"/>
      <c r="G3" s="778"/>
      <c r="H3" s="778"/>
      <c r="I3" s="778"/>
      <c r="J3" s="778"/>
      <c r="K3" s="778"/>
      <c r="L3" s="778"/>
      <c r="M3" s="778"/>
      <c r="N3" s="778"/>
      <c r="O3" s="778"/>
    </row>
    <row r="4" spans="1:15" s="13" customFormat="1" ht="15.75">
      <c r="A4" s="778">
        <v>2017</v>
      </c>
      <c r="B4" s="778"/>
      <c r="C4" s="778"/>
      <c r="D4" s="778"/>
      <c r="E4" s="778"/>
      <c r="F4" s="778"/>
      <c r="G4" s="778"/>
      <c r="H4" s="778"/>
      <c r="I4" s="778"/>
      <c r="J4" s="778"/>
      <c r="K4" s="778"/>
      <c r="L4" s="778"/>
      <c r="M4" s="778"/>
      <c r="N4" s="778"/>
      <c r="O4" s="778"/>
    </row>
    <row r="5" spans="1:15" ht="20.100000000000001" customHeight="1">
      <c r="A5" s="27" t="s">
        <v>431</v>
      </c>
      <c r="B5" s="514"/>
      <c r="C5" s="514"/>
      <c r="D5" s="514"/>
      <c r="E5" s="514"/>
      <c r="F5" s="163"/>
      <c r="G5" s="163"/>
      <c r="H5" s="163"/>
      <c r="I5" s="163"/>
      <c r="J5" s="163"/>
      <c r="K5" s="163"/>
      <c r="L5" s="163"/>
      <c r="M5" s="163"/>
      <c r="N5" s="163"/>
      <c r="O5" s="64" t="s">
        <v>432</v>
      </c>
    </row>
    <row r="6" spans="1:15" s="5" customFormat="1" ht="26.25" customHeight="1" thickBot="1">
      <c r="A6" s="663" t="s">
        <v>351</v>
      </c>
      <c r="B6" s="55" t="s">
        <v>4</v>
      </c>
      <c r="C6" s="55" t="s">
        <v>5</v>
      </c>
      <c r="D6" s="55" t="s">
        <v>6</v>
      </c>
      <c r="E6" s="55" t="s">
        <v>7</v>
      </c>
      <c r="F6" s="55" t="s">
        <v>8</v>
      </c>
      <c r="G6" s="55" t="s">
        <v>103</v>
      </c>
      <c r="H6" s="55" t="s">
        <v>9</v>
      </c>
      <c r="I6" s="55" t="s">
        <v>279</v>
      </c>
      <c r="J6" s="55" t="s">
        <v>10</v>
      </c>
      <c r="K6" s="55" t="s">
        <v>282</v>
      </c>
      <c r="L6" s="55" t="s">
        <v>11</v>
      </c>
      <c r="M6" s="55" t="s">
        <v>12</v>
      </c>
      <c r="N6" s="211" t="s">
        <v>0</v>
      </c>
      <c r="O6" s="831" t="s">
        <v>356</v>
      </c>
    </row>
    <row r="7" spans="1:15" s="5" customFormat="1" ht="30.75" customHeight="1">
      <c r="A7" s="665"/>
      <c r="B7" s="56" t="s">
        <v>273</v>
      </c>
      <c r="C7" s="56" t="s">
        <v>274</v>
      </c>
      <c r="D7" s="56" t="s">
        <v>275</v>
      </c>
      <c r="E7" s="56" t="s">
        <v>276</v>
      </c>
      <c r="F7" s="56" t="s">
        <v>17</v>
      </c>
      <c r="G7" s="56" t="s">
        <v>278</v>
      </c>
      <c r="H7" s="56" t="s">
        <v>277</v>
      </c>
      <c r="I7" s="56" t="s">
        <v>280</v>
      </c>
      <c r="J7" s="56" t="s">
        <v>281</v>
      </c>
      <c r="K7" s="56" t="s">
        <v>283</v>
      </c>
      <c r="L7" s="56" t="s">
        <v>284</v>
      </c>
      <c r="M7" s="56" t="s">
        <v>285</v>
      </c>
      <c r="N7" s="56" t="s">
        <v>1</v>
      </c>
      <c r="O7" s="832"/>
    </row>
    <row r="8" spans="1:15" s="6" customFormat="1" ht="29.25" customHeight="1" thickBot="1">
      <c r="A8" s="99" t="s">
        <v>316</v>
      </c>
      <c r="B8" s="197">
        <v>9</v>
      </c>
      <c r="C8" s="197">
        <v>5</v>
      </c>
      <c r="D8" s="197">
        <v>6</v>
      </c>
      <c r="E8" s="197">
        <v>8</v>
      </c>
      <c r="F8" s="197">
        <v>6</v>
      </c>
      <c r="G8" s="197">
        <v>0</v>
      </c>
      <c r="H8" s="197">
        <v>0</v>
      </c>
      <c r="I8" s="197">
        <v>2</v>
      </c>
      <c r="J8" s="197">
        <v>0</v>
      </c>
      <c r="K8" s="197">
        <v>8</v>
      </c>
      <c r="L8" s="197">
        <v>0</v>
      </c>
      <c r="M8" s="197">
        <v>4</v>
      </c>
      <c r="N8" s="231">
        <f>SUM(B8:M8)</f>
        <v>48</v>
      </c>
      <c r="O8" s="588" t="s">
        <v>475</v>
      </c>
    </row>
    <row r="9" spans="1:15" s="6" customFormat="1" ht="29.25" customHeight="1" thickBot="1">
      <c r="A9" s="100" t="s">
        <v>476</v>
      </c>
      <c r="B9" s="198">
        <v>6</v>
      </c>
      <c r="C9" s="198">
        <v>3</v>
      </c>
      <c r="D9" s="198">
        <v>6</v>
      </c>
      <c r="E9" s="198">
        <v>6</v>
      </c>
      <c r="F9" s="198">
        <v>10</v>
      </c>
      <c r="G9" s="198">
        <v>5</v>
      </c>
      <c r="H9" s="198">
        <v>2</v>
      </c>
      <c r="I9" s="198">
        <v>5</v>
      </c>
      <c r="J9" s="198">
        <v>7</v>
      </c>
      <c r="K9" s="198">
        <v>7</v>
      </c>
      <c r="L9" s="198">
        <v>4</v>
      </c>
      <c r="M9" s="198">
        <v>7</v>
      </c>
      <c r="N9" s="212">
        <f t="shared" ref="N9:N16" si="0">SUM(B9:M9)</f>
        <v>68</v>
      </c>
      <c r="O9" s="589" t="s">
        <v>359</v>
      </c>
    </row>
    <row r="10" spans="1:15" s="6" customFormat="1" ht="29.25" customHeight="1" thickBot="1">
      <c r="A10" s="101" t="s">
        <v>477</v>
      </c>
      <c r="B10" s="341">
        <v>0</v>
      </c>
      <c r="C10" s="341">
        <v>1</v>
      </c>
      <c r="D10" s="341">
        <v>0</v>
      </c>
      <c r="E10" s="341">
        <v>0</v>
      </c>
      <c r="F10" s="341">
        <v>0</v>
      </c>
      <c r="G10" s="341">
        <v>1</v>
      </c>
      <c r="H10" s="341">
        <v>0</v>
      </c>
      <c r="I10" s="341">
        <v>0</v>
      </c>
      <c r="J10" s="341">
        <v>0</v>
      </c>
      <c r="K10" s="341">
        <v>8</v>
      </c>
      <c r="L10" s="341">
        <v>5</v>
      </c>
      <c r="M10" s="341">
        <v>2</v>
      </c>
      <c r="N10" s="213">
        <f t="shared" si="0"/>
        <v>17</v>
      </c>
      <c r="O10" s="588" t="s">
        <v>478</v>
      </c>
    </row>
    <row r="11" spans="1:15" s="6" customFormat="1" ht="29.25" customHeight="1" thickBot="1">
      <c r="A11" s="80" t="s">
        <v>317</v>
      </c>
      <c r="B11" s="198">
        <v>1</v>
      </c>
      <c r="C11" s="198">
        <v>1</v>
      </c>
      <c r="D11" s="198">
        <v>3</v>
      </c>
      <c r="E11" s="198">
        <v>2</v>
      </c>
      <c r="F11" s="198">
        <v>5</v>
      </c>
      <c r="G11" s="198">
        <v>1</v>
      </c>
      <c r="H11" s="198">
        <v>0</v>
      </c>
      <c r="I11" s="198">
        <v>2</v>
      </c>
      <c r="J11" s="198">
        <v>0</v>
      </c>
      <c r="K11" s="198">
        <v>0</v>
      </c>
      <c r="L11" s="198">
        <v>0</v>
      </c>
      <c r="M11" s="198">
        <v>2</v>
      </c>
      <c r="N11" s="212">
        <f t="shared" si="0"/>
        <v>17</v>
      </c>
      <c r="O11" s="589" t="s">
        <v>479</v>
      </c>
    </row>
    <row r="12" spans="1:15" s="6" customFormat="1" ht="29.25" customHeight="1" thickBot="1">
      <c r="A12" s="102" t="s">
        <v>318</v>
      </c>
      <c r="B12" s="341">
        <v>2</v>
      </c>
      <c r="C12" s="341">
        <v>4</v>
      </c>
      <c r="D12" s="341">
        <v>1</v>
      </c>
      <c r="E12" s="341">
        <v>4</v>
      </c>
      <c r="F12" s="341">
        <v>2</v>
      </c>
      <c r="G12" s="341">
        <v>0</v>
      </c>
      <c r="H12" s="341">
        <v>0</v>
      </c>
      <c r="I12" s="341">
        <v>0</v>
      </c>
      <c r="J12" s="341">
        <v>2</v>
      </c>
      <c r="K12" s="341">
        <v>1</v>
      </c>
      <c r="L12" s="341">
        <v>4</v>
      </c>
      <c r="M12" s="341">
        <v>2</v>
      </c>
      <c r="N12" s="213">
        <f t="shared" si="0"/>
        <v>22</v>
      </c>
      <c r="O12" s="588" t="s">
        <v>360</v>
      </c>
    </row>
    <row r="13" spans="1:15" s="6" customFormat="1" ht="29.25" customHeight="1" thickBot="1">
      <c r="A13" s="103" t="s">
        <v>575</v>
      </c>
      <c r="B13" s="198">
        <v>5</v>
      </c>
      <c r="C13" s="198">
        <v>9</v>
      </c>
      <c r="D13" s="198">
        <v>7</v>
      </c>
      <c r="E13" s="198">
        <v>2</v>
      </c>
      <c r="F13" s="198">
        <v>2</v>
      </c>
      <c r="G13" s="198">
        <v>0</v>
      </c>
      <c r="H13" s="198">
        <v>0</v>
      </c>
      <c r="I13" s="198">
        <v>0</v>
      </c>
      <c r="J13" s="198">
        <v>0</v>
      </c>
      <c r="K13" s="198">
        <v>1</v>
      </c>
      <c r="L13" s="198">
        <v>4</v>
      </c>
      <c r="M13" s="198">
        <v>4</v>
      </c>
      <c r="N13" s="212">
        <f t="shared" si="0"/>
        <v>34</v>
      </c>
      <c r="O13" s="589" t="s">
        <v>480</v>
      </c>
    </row>
    <row r="14" spans="1:15" s="6" customFormat="1" ht="29.25" customHeight="1" thickBot="1">
      <c r="A14" s="102" t="s">
        <v>576</v>
      </c>
      <c r="B14" s="341">
        <v>0</v>
      </c>
      <c r="C14" s="341">
        <v>0</v>
      </c>
      <c r="D14" s="341">
        <v>1</v>
      </c>
      <c r="E14" s="341">
        <v>3</v>
      </c>
      <c r="F14" s="341">
        <v>0</v>
      </c>
      <c r="G14" s="341">
        <v>0</v>
      </c>
      <c r="H14" s="341">
        <v>0</v>
      </c>
      <c r="I14" s="341">
        <v>0</v>
      </c>
      <c r="J14" s="341">
        <v>0</v>
      </c>
      <c r="K14" s="341">
        <v>2</v>
      </c>
      <c r="L14" s="341">
        <v>11</v>
      </c>
      <c r="M14" s="341">
        <v>0</v>
      </c>
      <c r="N14" s="214">
        <f t="shared" si="0"/>
        <v>17</v>
      </c>
      <c r="O14" s="588" t="s">
        <v>481</v>
      </c>
    </row>
    <row r="15" spans="1:15" s="6" customFormat="1" ht="29.25" customHeight="1" thickBot="1">
      <c r="A15" s="103" t="s">
        <v>577</v>
      </c>
      <c r="B15" s="232">
        <v>4</v>
      </c>
      <c r="C15" s="232">
        <v>7</v>
      </c>
      <c r="D15" s="232">
        <v>13</v>
      </c>
      <c r="E15" s="232">
        <v>10</v>
      </c>
      <c r="F15" s="232">
        <v>10</v>
      </c>
      <c r="G15" s="232">
        <v>12</v>
      </c>
      <c r="H15" s="232">
        <v>0</v>
      </c>
      <c r="I15" s="232">
        <v>4</v>
      </c>
      <c r="J15" s="232">
        <v>4</v>
      </c>
      <c r="K15" s="232">
        <v>3</v>
      </c>
      <c r="L15" s="232">
        <v>11</v>
      </c>
      <c r="M15" s="232">
        <v>6</v>
      </c>
      <c r="N15" s="233">
        <f t="shared" si="0"/>
        <v>84</v>
      </c>
      <c r="O15" s="590" t="s">
        <v>482</v>
      </c>
    </row>
    <row r="16" spans="1:15" s="6" customFormat="1" ht="29.25" customHeight="1">
      <c r="A16" s="107" t="s">
        <v>578</v>
      </c>
      <c r="B16" s="476">
        <v>2</v>
      </c>
      <c r="C16" s="476">
        <v>27</v>
      </c>
      <c r="D16" s="476">
        <v>35</v>
      </c>
      <c r="E16" s="476">
        <v>14</v>
      </c>
      <c r="F16" s="476">
        <v>12</v>
      </c>
      <c r="G16" s="476">
        <v>6</v>
      </c>
      <c r="H16" s="476">
        <v>1</v>
      </c>
      <c r="I16" s="476">
        <v>2</v>
      </c>
      <c r="J16" s="476">
        <v>5</v>
      </c>
      <c r="K16" s="476">
        <v>8</v>
      </c>
      <c r="L16" s="476">
        <v>18</v>
      </c>
      <c r="M16" s="476">
        <v>13</v>
      </c>
      <c r="N16" s="469">
        <f t="shared" si="0"/>
        <v>143</v>
      </c>
      <c r="O16" s="479"/>
    </row>
    <row r="17" spans="1:15" s="7" customFormat="1" ht="29.25" customHeight="1">
      <c r="A17" s="154" t="s">
        <v>0</v>
      </c>
      <c r="B17" s="234">
        <f>SUM(B8:B16)</f>
        <v>29</v>
      </c>
      <c r="C17" s="234">
        <f t="shared" ref="C17:N17" si="1">SUM(C8:C16)</f>
        <v>57</v>
      </c>
      <c r="D17" s="234">
        <f t="shared" si="1"/>
        <v>72</v>
      </c>
      <c r="E17" s="234">
        <f t="shared" si="1"/>
        <v>49</v>
      </c>
      <c r="F17" s="234">
        <f t="shared" si="1"/>
        <v>47</v>
      </c>
      <c r="G17" s="234">
        <f t="shared" si="1"/>
        <v>25</v>
      </c>
      <c r="H17" s="234">
        <f t="shared" si="1"/>
        <v>3</v>
      </c>
      <c r="I17" s="234">
        <f t="shared" si="1"/>
        <v>15</v>
      </c>
      <c r="J17" s="234">
        <f t="shared" si="1"/>
        <v>18</v>
      </c>
      <c r="K17" s="234">
        <f t="shared" si="1"/>
        <v>38</v>
      </c>
      <c r="L17" s="234">
        <f t="shared" si="1"/>
        <v>57</v>
      </c>
      <c r="M17" s="234">
        <f t="shared" si="1"/>
        <v>40</v>
      </c>
      <c r="N17" s="234">
        <f t="shared" si="1"/>
        <v>450</v>
      </c>
      <c r="O17" s="155" t="s">
        <v>1</v>
      </c>
    </row>
    <row r="18" spans="1:15">
      <c r="A18" s="22"/>
      <c r="B18" s="22"/>
      <c r="C18" s="22"/>
      <c r="D18" s="22"/>
      <c r="E18" s="22"/>
      <c r="F18" s="22"/>
      <c r="G18" s="22"/>
      <c r="H18" s="22"/>
      <c r="I18" s="22"/>
      <c r="J18" s="22"/>
      <c r="K18" s="22"/>
      <c r="L18" s="22"/>
      <c r="M18" s="22"/>
      <c r="N18" s="22"/>
      <c r="O18" s="22"/>
    </row>
    <row r="19" spans="1:15">
      <c r="A19" s="24"/>
      <c r="O19" s="25"/>
    </row>
    <row r="34" s="163" customFormat="1" ht="29.25" customHeight="1"/>
  </sheetData>
  <mergeCells count="6">
    <mergeCell ref="A6:A7"/>
    <mergeCell ref="O6:O7"/>
    <mergeCell ref="A1:O1"/>
    <mergeCell ref="A2:O2"/>
    <mergeCell ref="A3:O3"/>
    <mergeCell ref="A4:O4"/>
  </mergeCells>
  <printOptions horizontalCentered="1" verticalCentered="1"/>
  <pageMargins left="0" right="0" top="0" bottom="0" header="0" footer="0"/>
  <pageSetup paperSize="9" scale="90"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showGridLines="0" rightToLeft="1" view="pageBreakPreview" zoomScaleNormal="95" zoomScaleSheetLayoutView="100" workbookViewId="0">
      <selection activeCell="E11" sqref="E11"/>
    </sheetView>
  </sheetViews>
  <sheetFormatPr defaultRowHeight="12.75"/>
  <cols>
    <col min="1" max="1" width="32.5703125" style="16" customWidth="1"/>
    <col min="2" max="5" width="8.7109375" style="16" customWidth="1"/>
    <col min="6" max="6" width="36.5703125" style="16" customWidth="1"/>
    <col min="7" max="16384" width="9.140625" style="8"/>
  </cols>
  <sheetData>
    <row r="1" spans="1:6" s="12" customFormat="1" ht="18">
      <c r="A1" s="826" t="s">
        <v>352</v>
      </c>
      <c r="B1" s="826"/>
      <c r="C1" s="826"/>
      <c r="D1" s="827"/>
      <c r="E1" s="827"/>
      <c r="F1" s="827"/>
    </row>
    <row r="2" spans="1:6" s="12" customFormat="1" ht="18">
      <c r="A2" s="828" t="s">
        <v>574</v>
      </c>
      <c r="B2" s="828"/>
      <c r="C2" s="828"/>
      <c r="D2" s="829"/>
      <c r="E2" s="829"/>
      <c r="F2" s="829"/>
    </row>
    <row r="3" spans="1:6" s="13" customFormat="1" ht="15.75">
      <c r="A3" s="830" t="s">
        <v>775</v>
      </c>
      <c r="B3" s="830"/>
      <c r="C3" s="830"/>
      <c r="D3" s="800"/>
      <c r="E3" s="800"/>
      <c r="F3" s="800"/>
    </row>
    <row r="4" spans="1:6" s="13" customFormat="1" ht="15.75">
      <c r="A4" s="800" t="s">
        <v>574</v>
      </c>
      <c r="B4" s="800"/>
      <c r="C4" s="800"/>
      <c r="D4" s="800"/>
      <c r="E4" s="800"/>
      <c r="F4" s="800"/>
    </row>
    <row r="5" spans="1:6" s="163" customFormat="1" ht="15.75">
      <c r="A5" s="516" t="s">
        <v>434</v>
      </c>
      <c r="B5" s="516"/>
      <c r="F5" s="162" t="s">
        <v>433</v>
      </c>
    </row>
    <row r="6" spans="1:6" s="9" customFormat="1" ht="30.75" customHeight="1">
      <c r="A6" s="215" t="s">
        <v>353</v>
      </c>
      <c r="B6" s="517">
        <v>2014</v>
      </c>
      <c r="C6" s="517">
        <v>2015</v>
      </c>
      <c r="D6" s="517">
        <v>2016</v>
      </c>
      <c r="E6" s="517">
        <v>2017</v>
      </c>
      <c r="F6" s="591" t="s">
        <v>361</v>
      </c>
    </row>
    <row r="7" spans="1:6" s="10" customFormat="1" ht="15.75" thickBot="1">
      <c r="A7" s="119" t="s">
        <v>320</v>
      </c>
      <c r="B7" s="193">
        <v>3</v>
      </c>
      <c r="C7" s="193">
        <v>3</v>
      </c>
      <c r="D7" s="193">
        <v>2</v>
      </c>
      <c r="E7" s="193">
        <v>2</v>
      </c>
      <c r="F7" s="592" t="s">
        <v>362</v>
      </c>
    </row>
    <row r="8" spans="1:6" s="10" customFormat="1" ht="15.75" thickBot="1">
      <c r="A8" s="120" t="s">
        <v>376</v>
      </c>
      <c r="B8" s="194">
        <v>1</v>
      </c>
      <c r="C8" s="194">
        <v>1</v>
      </c>
      <c r="D8" s="194">
        <v>1</v>
      </c>
      <c r="E8" s="194">
        <v>1</v>
      </c>
      <c r="F8" s="593" t="s">
        <v>374</v>
      </c>
    </row>
    <row r="9" spans="1:6" s="10" customFormat="1" ht="15.75" thickBot="1">
      <c r="A9" s="121" t="s">
        <v>321</v>
      </c>
      <c r="B9" s="195">
        <v>23</v>
      </c>
      <c r="C9" s="195">
        <v>23</v>
      </c>
      <c r="D9" s="195">
        <v>21</v>
      </c>
      <c r="E9" s="195">
        <v>35</v>
      </c>
      <c r="F9" s="594" t="s">
        <v>363</v>
      </c>
    </row>
    <row r="10" spans="1:6" s="10" customFormat="1" ht="15.75" thickBot="1">
      <c r="A10" s="120" t="s">
        <v>319</v>
      </c>
      <c r="B10" s="194">
        <v>8</v>
      </c>
      <c r="C10" s="194">
        <v>8</v>
      </c>
      <c r="D10" s="194">
        <v>8</v>
      </c>
      <c r="E10" s="194">
        <v>8</v>
      </c>
      <c r="F10" s="593" t="s">
        <v>483</v>
      </c>
    </row>
    <row r="11" spans="1:6" s="10" customFormat="1" ht="15.75" thickBot="1">
      <c r="A11" s="121" t="s">
        <v>322</v>
      </c>
      <c r="B11" s="195">
        <v>5</v>
      </c>
      <c r="C11" s="195">
        <v>5</v>
      </c>
      <c r="D11" s="195">
        <v>5</v>
      </c>
      <c r="E11" s="195">
        <v>5</v>
      </c>
      <c r="F11" s="594" t="s">
        <v>364</v>
      </c>
    </row>
    <row r="12" spans="1:6" s="10" customFormat="1" ht="15.75" thickBot="1">
      <c r="A12" s="120" t="s">
        <v>484</v>
      </c>
      <c r="B12" s="194">
        <v>1</v>
      </c>
      <c r="C12" s="194">
        <v>1</v>
      </c>
      <c r="D12" s="194">
        <v>1</v>
      </c>
      <c r="E12" s="194">
        <v>1</v>
      </c>
      <c r="F12" s="595" t="s">
        <v>485</v>
      </c>
    </row>
    <row r="13" spans="1:6" s="10" customFormat="1" ht="15.75" thickBot="1">
      <c r="A13" s="121" t="s">
        <v>323</v>
      </c>
      <c r="B13" s="195">
        <v>2</v>
      </c>
      <c r="C13" s="195">
        <v>2</v>
      </c>
      <c r="D13" s="195">
        <v>2</v>
      </c>
      <c r="E13" s="195">
        <v>2</v>
      </c>
      <c r="F13" s="596" t="s">
        <v>365</v>
      </c>
    </row>
    <row r="14" spans="1:6" s="10" customFormat="1" ht="15.75" thickBot="1">
      <c r="A14" s="120" t="s">
        <v>324</v>
      </c>
      <c r="B14" s="194">
        <v>1</v>
      </c>
      <c r="C14" s="194">
        <v>1</v>
      </c>
      <c r="D14" s="194">
        <v>1</v>
      </c>
      <c r="E14" s="194">
        <v>1</v>
      </c>
      <c r="F14" s="597" t="s">
        <v>366</v>
      </c>
    </row>
    <row r="15" spans="1:6" s="10" customFormat="1" ht="15.75" thickBot="1">
      <c r="A15" s="121" t="s">
        <v>325</v>
      </c>
      <c r="B15" s="195">
        <v>2</v>
      </c>
      <c r="C15" s="195">
        <v>2</v>
      </c>
      <c r="D15" s="195">
        <v>1</v>
      </c>
      <c r="E15" s="195">
        <v>1</v>
      </c>
      <c r="F15" s="596" t="s">
        <v>367</v>
      </c>
    </row>
    <row r="16" spans="1:6" s="10" customFormat="1" ht="15.75" thickBot="1">
      <c r="A16" s="120" t="s">
        <v>326</v>
      </c>
      <c r="B16" s="194">
        <v>15</v>
      </c>
      <c r="C16" s="194">
        <v>15</v>
      </c>
      <c r="D16" s="194">
        <v>16</v>
      </c>
      <c r="E16" s="194">
        <v>11</v>
      </c>
      <c r="F16" s="597" t="s">
        <v>368</v>
      </c>
    </row>
    <row r="17" spans="1:6" s="10" customFormat="1" ht="15.75" thickBot="1">
      <c r="A17" s="121" t="s">
        <v>599</v>
      </c>
      <c r="B17" s="195">
        <v>8</v>
      </c>
      <c r="C17" s="195">
        <v>8</v>
      </c>
      <c r="D17" s="195">
        <v>16</v>
      </c>
      <c r="E17" s="195">
        <v>19</v>
      </c>
      <c r="F17" s="596" t="s">
        <v>600</v>
      </c>
    </row>
    <row r="18" spans="1:6" s="10" customFormat="1" ht="15.75" thickBot="1">
      <c r="A18" s="120" t="s">
        <v>486</v>
      </c>
      <c r="B18" s="194">
        <v>5100</v>
      </c>
      <c r="C18" s="194">
        <v>5100</v>
      </c>
      <c r="D18" s="194">
        <v>5100</v>
      </c>
      <c r="E18" s="194">
        <v>4264</v>
      </c>
      <c r="F18" s="598" t="s">
        <v>487</v>
      </c>
    </row>
    <row r="19" spans="1:6" s="7" customFormat="1" ht="15.75" thickBot="1">
      <c r="A19" s="121" t="s">
        <v>372</v>
      </c>
      <c r="B19" s="195">
        <v>1</v>
      </c>
      <c r="C19" s="195">
        <v>1</v>
      </c>
      <c r="D19" s="195">
        <v>1</v>
      </c>
      <c r="E19" s="195">
        <v>1</v>
      </c>
      <c r="F19" s="596" t="s">
        <v>373</v>
      </c>
    </row>
    <row r="20" spans="1:6" ht="15.75" thickBot="1">
      <c r="A20" s="120" t="s">
        <v>488</v>
      </c>
      <c r="B20" s="194">
        <v>0</v>
      </c>
      <c r="C20" s="194">
        <v>0</v>
      </c>
      <c r="D20" s="194">
        <v>1</v>
      </c>
      <c r="E20" s="194">
        <v>1</v>
      </c>
      <c r="F20" s="598" t="s">
        <v>489</v>
      </c>
    </row>
    <row r="21" spans="1:6" ht="15.75" thickBot="1">
      <c r="A21" s="121" t="s">
        <v>490</v>
      </c>
      <c r="B21" s="195">
        <v>0</v>
      </c>
      <c r="C21" s="195">
        <v>0</v>
      </c>
      <c r="D21" s="195">
        <v>1</v>
      </c>
      <c r="E21" s="195">
        <v>1</v>
      </c>
      <c r="F21" s="599" t="s">
        <v>491</v>
      </c>
    </row>
    <row r="22" spans="1:6" ht="15.75" thickBot="1">
      <c r="A22" s="120" t="s">
        <v>494</v>
      </c>
      <c r="B22" s="194">
        <v>0</v>
      </c>
      <c r="C22" s="194">
        <v>0</v>
      </c>
      <c r="D22" s="194">
        <v>1</v>
      </c>
      <c r="E22" s="194" t="s">
        <v>579</v>
      </c>
      <c r="F22" s="598" t="s">
        <v>495</v>
      </c>
    </row>
    <row r="23" spans="1:6" ht="15.75" thickBot="1">
      <c r="A23" s="121" t="s">
        <v>496</v>
      </c>
      <c r="B23" s="195">
        <v>0</v>
      </c>
      <c r="C23" s="195">
        <v>0</v>
      </c>
      <c r="D23" s="195">
        <v>2</v>
      </c>
      <c r="E23" s="195">
        <v>2</v>
      </c>
      <c r="F23" s="599" t="s">
        <v>497</v>
      </c>
    </row>
    <row r="24" spans="1:6" ht="30.75" thickBot="1">
      <c r="A24" s="120" t="s">
        <v>498</v>
      </c>
      <c r="B24" s="194">
        <v>0</v>
      </c>
      <c r="C24" s="194">
        <v>0</v>
      </c>
      <c r="D24" s="194">
        <v>2</v>
      </c>
      <c r="E24" s="194">
        <v>2</v>
      </c>
      <c r="F24" s="598" t="s">
        <v>492</v>
      </c>
    </row>
    <row r="25" spans="1:6" ht="15.75" thickBot="1">
      <c r="A25" s="121" t="s">
        <v>499</v>
      </c>
      <c r="B25" s="195">
        <v>0</v>
      </c>
      <c r="C25" s="195">
        <v>0</v>
      </c>
      <c r="D25" s="195">
        <v>1</v>
      </c>
      <c r="E25" s="195">
        <v>1</v>
      </c>
      <c r="F25" s="599" t="s">
        <v>500</v>
      </c>
    </row>
    <row r="26" spans="1:6" ht="15.75" thickBot="1">
      <c r="A26" s="120" t="s">
        <v>502</v>
      </c>
      <c r="B26" s="194">
        <v>0</v>
      </c>
      <c r="C26" s="194">
        <v>0</v>
      </c>
      <c r="D26" s="194">
        <v>1</v>
      </c>
      <c r="E26" s="194">
        <v>3</v>
      </c>
      <c r="F26" s="598" t="s">
        <v>501</v>
      </c>
    </row>
    <row r="27" spans="1:6" ht="15">
      <c r="A27" s="342" t="s">
        <v>503</v>
      </c>
      <c r="B27" s="343">
        <v>0</v>
      </c>
      <c r="C27" s="343">
        <v>0</v>
      </c>
      <c r="D27" s="343">
        <v>1</v>
      </c>
      <c r="E27" s="343">
        <v>11</v>
      </c>
      <c r="F27" s="600" t="s">
        <v>493</v>
      </c>
    </row>
    <row r="28" spans="1:6" s="484" customFormat="1" ht="30">
      <c r="A28" s="483" t="s">
        <v>580</v>
      </c>
      <c r="B28" s="480" t="s">
        <v>579</v>
      </c>
      <c r="C28" s="480" t="s">
        <v>579</v>
      </c>
      <c r="D28" s="480" t="s">
        <v>579</v>
      </c>
      <c r="E28" s="480">
        <v>1</v>
      </c>
      <c r="F28" s="601" t="s">
        <v>581</v>
      </c>
    </row>
    <row r="29" spans="1:6" ht="15">
      <c r="A29" s="485" t="s">
        <v>582</v>
      </c>
      <c r="B29" s="482" t="s">
        <v>579</v>
      </c>
      <c r="C29" s="482" t="s">
        <v>579</v>
      </c>
      <c r="D29" s="482" t="s">
        <v>579</v>
      </c>
      <c r="E29" s="482">
        <v>22</v>
      </c>
      <c r="F29" s="602" t="s">
        <v>583</v>
      </c>
    </row>
    <row r="30" spans="1:6" s="484" customFormat="1" ht="30">
      <c r="A30" s="483" t="s">
        <v>584</v>
      </c>
      <c r="B30" s="480" t="s">
        <v>579</v>
      </c>
      <c r="C30" s="480" t="s">
        <v>579</v>
      </c>
      <c r="D30" s="480" t="s">
        <v>579</v>
      </c>
      <c r="E30" s="480">
        <v>2</v>
      </c>
      <c r="F30" s="601" t="s">
        <v>585</v>
      </c>
    </row>
    <row r="31" spans="1:6" ht="30">
      <c r="A31" s="485" t="s">
        <v>586</v>
      </c>
      <c r="B31" s="482" t="s">
        <v>579</v>
      </c>
      <c r="C31" s="482" t="s">
        <v>579</v>
      </c>
      <c r="D31" s="482" t="s">
        <v>579</v>
      </c>
      <c r="E31" s="482">
        <v>1</v>
      </c>
      <c r="F31" s="602" t="s">
        <v>587</v>
      </c>
    </row>
    <row r="32" spans="1:6" s="484" customFormat="1" ht="15">
      <c r="A32" s="483" t="s">
        <v>588</v>
      </c>
      <c r="B32" s="480" t="s">
        <v>579</v>
      </c>
      <c r="C32" s="480" t="s">
        <v>579</v>
      </c>
      <c r="D32" s="480" t="s">
        <v>579</v>
      </c>
      <c r="E32" s="480">
        <v>4</v>
      </c>
      <c r="F32" s="601" t="s">
        <v>589</v>
      </c>
    </row>
    <row r="33" spans="1:6" ht="15">
      <c r="A33" s="485" t="s">
        <v>590</v>
      </c>
      <c r="B33" s="482" t="s">
        <v>579</v>
      </c>
      <c r="C33" s="482" t="s">
        <v>579</v>
      </c>
      <c r="D33" s="482" t="s">
        <v>579</v>
      </c>
      <c r="E33" s="482">
        <v>12</v>
      </c>
      <c r="F33" s="602" t="s">
        <v>591</v>
      </c>
    </row>
    <row r="34" spans="1:6" s="484" customFormat="1" ht="30">
      <c r="A34" s="483" t="s">
        <v>592</v>
      </c>
      <c r="B34" s="480" t="s">
        <v>579</v>
      </c>
      <c r="C34" s="480" t="s">
        <v>579</v>
      </c>
      <c r="D34" s="480" t="s">
        <v>579</v>
      </c>
      <c r="E34" s="480">
        <v>1</v>
      </c>
      <c r="F34" s="601" t="s">
        <v>593</v>
      </c>
    </row>
    <row r="35" spans="1:6" ht="15">
      <c r="A35" s="485" t="s">
        <v>594</v>
      </c>
      <c r="B35" s="482" t="s">
        <v>579</v>
      </c>
      <c r="C35" s="482" t="s">
        <v>579</v>
      </c>
      <c r="D35" s="482" t="s">
        <v>579</v>
      </c>
      <c r="E35" s="482">
        <v>80</v>
      </c>
      <c r="F35" s="602" t="s">
        <v>595</v>
      </c>
    </row>
    <row r="36" spans="1:6" s="484" customFormat="1" ht="15">
      <c r="A36" s="483" t="s">
        <v>601</v>
      </c>
      <c r="B36" s="480" t="s">
        <v>579</v>
      </c>
      <c r="C36" s="480" t="s">
        <v>579</v>
      </c>
      <c r="D36" s="480" t="s">
        <v>579</v>
      </c>
      <c r="E36" s="480">
        <v>2</v>
      </c>
      <c r="F36" s="601" t="s">
        <v>596</v>
      </c>
    </row>
    <row r="37" spans="1:6" s="481" customFormat="1" ht="15">
      <c r="A37" s="485" t="s">
        <v>597</v>
      </c>
      <c r="B37" s="482" t="s">
        <v>579</v>
      </c>
      <c r="C37" s="482" t="s">
        <v>579</v>
      </c>
      <c r="D37" s="482" t="s">
        <v>579</v>
      </c>
      <c r="E37" s="482">
        <v>1</v>
      </c>
      <c r="F37" s="602" t="s">
        <v>598</v>
      </c>
    </row>
    <row r="38" spans="1:6" s="481" customFormat="1" ht="15.75" thickBot="1">
      <c r="A38" s="483" t="s">
        <v>602</v>
      </c>
      <c r="B38" s="480" t="s">
        <v>579</v>
      </c>
      <c r="C38" s="480" t="s">
        <v>579</v>
      </c>
      <c r="D38" s="480" t="s">
        <v>579</v>
      </c>
      <c r="E38" s="480">
        <v>16</v>
      </c>
      <c r="F38" s="601" t="s">
        <v>603</v>
      </c>
    </row>
    <row r="39" spans="1:6" s="481" customFormat="1" ht="30.75" thickBot="1">
      <c r="A39" s="121" t="s">
        <v>609</v>
      </c>
      <c r="B39" s="482" t="s">
        <v>579</v>
      </c>
      <c r="C39" s="482" t="s">
        <v>579</v>
      </c>
      <c r="D39" s="482" t="s">
        <v>579</v>
      </c>
      <c r="E39" s="482">
        <v>19</v>
      </c>
      <c r="F39" s="603" t="s">
        <v>606</v>
      </c>
    </row>
    <row r="40" spans="1:6" s="481" customFormat="1" ht="15.75" thickBot="1">
      <c r="A40" s="120" t="s">
        <v>604</v>
      </c>
      <c r="B40" s="480" t="s">
        <v>579</v>
      </c>
      <c r="C40" s="480" t="s">
        <v>579</v>
      </c>
      <c r="D40" s="480" t="s">
        <v>579</v>
      </c>
      <c r="E40" s="480">
        <v>15</v>
      </c>
      <c r="F40" s="604" t="s">
        <v>607</v>
      </c>
    </row>
    <row r="41" spans="1:6" s="481" customFormat="1" ht="15">
      <c r="A41" s="342" t="s">
        <v>605</v>
      </c>
      <c r="B41" s="482" t="s">
        <v>579</v>
      </c>
      <c r="C41" s="482" t="s">
        <v>579</v>
      </c>
      <c r="D41" s="482" t="s">
        <v>579</v>
      </c>
      <c r="E41" s="482">
        <v>50</v>
      </c>
      <c r="F41" s="603" t="s">
        <v>608</v>
      </c>
    </row>
    <row r="42" spans="1:6" ht="15.75">
      <c r="A42" s="109" t="s">
        <v>2</v>
      </c>
      <c r="B42" s="344">
        <f t="shared" ref="B42:D42" si="0">SUM(B7:B41)</f>
        <v>5170</v>
      </c>
      <c r="C42" s="344">
        <f t="shared" si="0"/>
        <v>5170</v>
      </c>
      <c r="D42" s="344">
        <f t="shared" si="0"/>
        <v>5185</v>
      </c>
      <c r="E42" s="344">
        <f>SUM(E7:E41)</f>
        <v>4598</v>
      </c>
      <c r="F42" s="86" t="s">
        <v>3</v>
      </c>
    </row>
  </sheetData>
  <mergeCells count="4">
    <mergeCell ref="A4:F4"/>
    <mergeCell ref="A1:F1"/>
    <mergeCell ref="A2:F2"/>
    <mergeCell ref="A3:F3"/>
  </mergeCells>
  <printOptions horizontalCentered="1" verticalCentered="1"/>
  <pageMargins left="0" right="0" top="0" bottom="0" header="0" footer="0"/>
  <pageSetup paperSize="9" scale="90"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rightToLeft="1" view="pageBreakPreview" zoomScaleNormal="75" zoomScaleSheetLayoutView="100" workbookViewId="0">
      <selection activeCell="M14" sqref="M14"/>
    </sheetView>
  </sheetViews>
  <sheetFormatPr defaultColWidth="9.140625" defaultRowHeight="12.75"/>
  <cols>
    <col min="1" max="1" width="15.42578125" style="18" customWidth="1"/>
    <col min="2" max="2" width="9.140625" style="18" bestFit="1" customWidth="1"/>
    <col min="3" max="7" width="10" style="18" customWidth="1"/>
    <col min="8" max="8" width="11.7109375" style="18" bestFit="1" customWidth="1"/>
    <col min="9" max="9" width="19" style="18" customWidth="1"/>
    <col min="10" max="16384" width="9.140625" style="163"/>
  </cols>
  <sheetData>
    <row r="1" spans="1:10" ht="18">
      <c r="A1" s="657" t="s">
        <v>514</v>
      </c>
      <c r="B1" s="657"/>
      <c r="C1" s="657"/>
      <c r="D1" s="657"/>
      <c r="E1" s="657"/>
      <c r="F1" s="657"/>
      <c r="G1" s="657"/>
      <c r="H1" s="657"/>
      <c r="I1" s="657"/>
    </row>
    <row r="2" spans="1:10" ht="19.899999999999999" customHeight="1">
      <c r="A2" s="688" t="s">
        <v>683</v>
      </c>
      <c r="B2" s="688"/>
      <c r="C2" s="688"/>
      <c r="D2" s="688"/>
      <c r="E2" s="688"/>
      <c r="F2" s="688"/>
      <c r="G2" s="688"/>
      <c r="H2" s="688"/>
      <c r="I2" s="688"/>
    </row>
    <row r="3" spans="1:10" ht="19.899999999999999" customHeight="1">
      <c r="A3" s="661" t="s">
        <v>548</v>
      </c>
      <c r="B3" s="661"/>
      <c r="C3" s="661"/>
      <c r="D3" s="661"/>
      <c r="E3" s="661"/>
      <c r="F3" s="661"/>
      <c r="G3" s="661"/>
      <c r="H3" s="661"/>
      <c r="I3" s="661"/>
    </row>
    <row r="4" spans="1:10" ht="19.899999999999999" customHeight="1">
      <c r="A4" s="662" t="s">
        <v>683</v>
      </c>
      <c r="B4" s="662"/>
      <c r="C4" s="662"/>
      <c r="D4" s="662"/>
      <c r="E4" s="662"/>
      <c r="F4" s="662"/>
      <c r="G4" s="662"/>
      <c r="H4" s="662"/>
      <c r="I4" s="662"/>
    </row>
    <row r="5" spans="1:10" ht="20.100000000000001" customHeight="1">
      <c r="A5" s="161" t="s">
        <v>435</v>
      </c>
      <c r="B5" s="161"/>
      <c r="C5" s="163"/>
      <c r="D5" s="163"/>
      <c r="E5" s="163"/>
      <c r="F5" s="163"/>
      <c r="G5" s="163"/>
      <c r="H5" s="163"/>
      <c r="I5" s="162" t="s">
        <v>436</v>
      </c>
      <c r="J5" s="162"/>
    </row>
    <row r="6" spans="1:10" s="5" customFormat="1" ht="68.25" customHeight="1">
      <c r="A6" s="166" t="s">
        <v>750</v>
      </c>
      <c r="B6" s="167" t="s">
        <v>308</v>
      </c>
      <c r="C6" s="433">
        <v>2013</v>
      </c>
      <c r="D6" s="433">
        <v>2014</v>
      </c>
      <c r="E6" s="433">
        <v>2015</v>
      </c>
      <c r="F6" s="433">
        <v>2016</v>
      </c>
      <c r="G6" s="433">
        <v>2017</v>
      </c>
      <c r="H6" s="433" t="s">
        <v>375</v>
      </c>
      <c r="I6" s="170" t="s">
        <v>751</v>
      </c>
    </row>
    <row r="7" spans="1:10" s="6" customFormat="1" ht="20.25" customHeight="1" thickBot="1">
      <c r="A7" s="833" t="s">
        <v>91</v>
      </c>
      <c r="B7" s="165" t="s">
        <v>309</v>
      </c>
      <c r="C7" s="190">
        <v>33</v>
      </c>
      <c r="D7" s="190">
        <v>33</v>
      </c>
      <c r="E7" s="190">
        <v>39</v>
      </c>
      <c r="F7" s="190">
        <v>46</v>
      </c>
      <c r="G7" s="190">
        <v>48</v>
      </c>
      <c r="H7" s="380" t="s">
        <v>310</v>
      </c>
      <c r="I7" s="834" t="s">
        <v>92</v>
      </c>
    </row>
    <row r="8" spans="1:10" s="6" customFormat="1" ht="20.25" customHeight="1" thickBot="1">
      <c r="A8" s="833"/>
      <c r="B8" s="165" t="s">
        <v>471</v>
      </c>
      <c r="C8" s="190">
        <v>7634</v>
      </c>
      <c r="D8" s="190">
        <v>7748</v>
      </c>
      <c r="E8" s="190">
        <v>8750</v>
      </c>
      <c r="F8" s="190">
        <v>10365</v>
      </c>
      <c r="G8" s="190">
        <v>11106</v>
      </c>
      <c r="H8" s="380" t="s">
        <v>472</v>
      </c>
      <c r="I8" s="834"/>
    </row>
    <row r="9" spans="1:10" s="6" customFormat="1" ht="20.25" customHeight="1" thickBot="1">
      <c r="A9" s="786"/>
      <c r="B9" s="164" t="s">
        <v>311</v>
      </c>
      <c r="C9" s="272" t="s">
        <v>218</v>
      </c>
      <c r="D9" s="272" t="s">
        <v>218</v>
      </c>
      <c r="E9" s="272">
        <v>13599</v>
      </c>
      <c r="F9" s="190">
        <v>15103</v>
      </c>
      <c r="G9" s="190">
        <v>16041</v>
      </c>
      <c r="H9" s="381" t="s">
        <v>312</v>
      </c>
      <c r="I9" s="835"/>
    </row>
    <row r="10" spans="1:10" s="6" customFormat="1" ht="20.25" customHeight="1" thickBot="1">
      <c r="A10" s="836" t="s">
        <v>93</v>
      </c>
      <c r="B10" s="168" t="s">
        <v>309</v>
      </c>
      <c r="C10" s="191">
        <v>20</v>
      </c>
      <c r="D10" s="191">
        <v>22</v>
      </c>
      <c r="E10" s="191">
        <v>23</v>
      </c>
      <c r="F10" s="273">
        <v>25</v>
      </c>
      <c r="G10" s="273">
        <v>26</v>
      </c>
      <c r="H10" s="382" t="s">
        <v>310</v>
      </c>
      <c r="I10" s="839" t="s">
        <v>94</v>
      </c>
    </row>
    <row r="11" spans="1:10" s="6" customFormat="1" ht="20.25" customHeight="1" thickBot="1">
      <c r="A11" s="837"/>
      <c r="B11" s="324" t="s">
        <v>471</v>
      </c>
      <c r="C11" s="191">
        <v>4083</v>
      </c>
      <c r="D11" s="191">
        <v>4173</v>
      </c>
      <c r="E11" s="191">
        <v>7327</v>
      </c>
      <c r="F11" s="273">
        <v>7421</v>
      </c>
      <c r="G11" s="455">
        <v>8388</v>
      </c>
      <c r="H11" s="383" t="s">
        <v>472</v>
      </c>
      <c r="I11" s="840"/>
    </row>
    <row r="12" spans="1:10" s="6" customFormat="1" ht="20.25" customHeight="1" thickBot="1">
      <c r="A12" s="838"/>
      <c r="B12" s="168" t="s">
        <v>311</v>
      </c>
      <c r="C12" s="273" t="s">
        <v>218</v>
      </c>
      <c r="D12" s="273" t="s">
        <v>218</v>
      </c>
      <c r="E12" s="273">
        <v>8750</v>
      </c>
      <c r="F12" s="191">
        <v>10163</v>
      </c>
      <c r="G12" s="191">
        <v>10410</v>
      </c>
      <c r="H12" s="382" t="s">
        <v>312</v>
      </c>
      <c r="I12" s="841"/>
    </row>
    <row r="13" spans="1:10" s="6" customFormat="1" ht="20.25" customHeight="1" thickBot="1">
      <c r="A13" s="833" t="s">
        <v>95</v>
      </c>
      <c r="B13" s="165" t="s">
        <v>309</v>
      </c>
      <c r="C13" s="190">
        <v>21</v>
      </c>
      <c r="D13" s="190">
        <v>21</v>
      </c>
      <c r="E13" s="190">
        <v>28</v>
      </c>
      <c r="F13" s="190">
        <v>27</v>
      </c>
      <c r="G13" s="190">
        <v>27</v>
      </c>
      <c r="H13" s="380" t="s">
        <v>310</v>
      </c>
      <c r="I13" s="834" t="s">
        <v>96</v>
      </c>
    </row>
    <row r="14" spans="1:10" s="6" customFormat="1" ht="20.25" customHeight="1" thickBot="1">
      <c r="A14" s="833"/>
      <c r="B14" s="165" t="s">
        <v>471</v>
      </c>
      <c r="C14" s="190">
        <v>1589</v>
      </c>
      <c r="D14" s="190">
        <v>1745</v>
      </c>
      <c r="E14" s="190">
        <v>2342</v>
      </c>
      <c r="F14" s="190">
        <v>2268</v>
      </c>
      <c r="G14" s="190">
        <v>2544</v>
      </c>
      <c r="H14" s="380" t="s">
        <v>472</v>
      </c>
      <c r="I14" s="834"/>
    </row>
    <row r="15" spans="1:10" s="6" customFormat="1" ht="20.25" customHeight="1" thickBot="1">
      <c r="A15" s="786"/>
      <c r="B15" s="164" t="s">
        <v>311</v>
      </c>
      <c r="C15" s="272" t="s">
        <v>218</v>
      </c>
      <c r="D15" s="272" t="s">
        <v>218</v>
      </c>
      <c r="E15" s="272">
        <v>3604</v>
      </c>
      <c r="F15" s="190">
        <v>3609</v>
      </c>
      <c r="G15" s="190">
        <v>3993</v>
      </c>
      <c r="H15" s="381" t="s">
        <v>312</v>
      </c>
      <c r="I15" s="835"/>
    </row>
    <row r="16" spans="1:10" s="6" customFormat="1" ht="20.25" customHeight="1" thickBot="1">
      <c r="A16" s="851" t="s">
        <v>97</v>
      </c>
      <c r="B16" s="168" t="s">
        <v>309</v>
      </c>
      <c r="C16" s="191">
        <v>6</v>
      </c>
      <c r="D16" s="191">
        <v>6</v>
      </c>
      <c r="E16" s="191">
        <v>6</v>
      </c>
      <c r="F16" s="191">
        <v>6</v>
      </c>
      <c r="G16" s="191">
        <v>5</v>
      </c>
      <c r="H16" s="382" t="s">
        <v>310</v>
      </c>
      <c r="I16" s="842" t="s">
        <v>98</v>
      </c>
    </row>
    <row r="17" spans="1:9" s="7" customFormat="1" ht="20.25" customHeight="1" thickBot="1">
      <c r="A17" s="851"/>
      <c r="B17" s="324" t="s">
        <v>471</v>
      </c>
      <c r="C17" s="191">
        <v>214</v>
      </c>
      <c r="D17" s="191">
        <v>214</v>
      </c>
      <c r="E17" s="191">
        <v>214</v>
      </c>
      <c r="F17" s="191">
        <v>214</v>
      </c>
      <c r="G17" s="456">
        <v>210</v>
      </c>
      <c r="H17" s="383" t="s">
        <v>472</v>
      </c>
      <c r="I17" s="842"/>
    </row>
    <row r="18" spans="1:9" ht="20.25" customHeight="1" thickBot="1">
      <c r="A18" s="851"/>
      <c r="B18" s="168" t="s">
        <v>311</v>
      </c>
      <c r="C18" s="273" t="s">
        <v>218</v>
      </c>
      <c r="D18" s="273" t="s">
        <v>218</v>
      </c>
      <c r="E18" s="273">
        <v>288</v>
      </c>
      <c r="F18" s="191">
        <v>300</v>
      </c>
      <c r="G18" s="191">
        <v>292</v>
      </c>
      <c r="H18" s="382" t="s">
        <v>312</v>
      </c>
      <c r="I18" s="842"/>
    </row>
    <row r="19" spans="1:9" ht="20.25" customHeight="1" thickBot="1">
      <c r="A19" s="833" t="s">
        <v>99</v>
      </c>
      <c r="B19" s="165" t="s">
        <v>309</v>
      </c>
      <c r="C19" s="190">
        <v>3</v>
      </c>
      <c r="D19" s="190">
        <v>3</v>
      </c>
      <c r="E19" s="190">
        <v>2</v>
      </c>
      <c r="F19" s="190">
        <v>2</v>
      </c>
      <c r="G19" s="190">
        <v>2</v>
      </c>
      <c r="H19" s="380" t="s">
        <v>310</v>
      </c>
      <c r="I19" s="834" t="s">
        <v>100</v>
      </c>
    </row>
    <row r="20" spans="1:9" ht="20.25" customHeight="1" thickBot="1">
      <c r="A20" s="833"/>
      <c r="B20" s="165" t="s">
        <v>471</v>
      </c>
      <c r="C20" s="190">
        <v>57</v>
      </c>
      <c r="D20" s="190">
        <v>57</v>
      </c>
      <c r="E20" s="190">
        <v>40</v>
      </c>
      <c r="F20" s="190">
        <v>40</v>
      </c>
      <c r="G20" s="190">
        <v>40</v>
      </c>
      <c r="H20" s="380" t="s">
        <v>472</v>
      </c>
      <c r="I20" s="834"/>
    </row>
    <row r="21" spans="1:9" ht="20.25" customHeight="1">
      <c r="A21" s="843"/>
      <c r="B21" s="327" t="s">
        <v>311</v>
      </c>
      <c r="C21" s="274" t="s">
        <v>218</v>
      </c>
      <c r="D21" s="274" t="s">
        <v>218</v>
      </c>
      <c r="E21" s="274">
        <v>67</v>
      </c>
      <c r="F21" s="256">
        <v>68</v>
      </c>
      <c r="G21" s="256">
        <v>70</v>
      </c>
      <c r="H21" s="384" t="s">
        <v>312</v>
      </c>
      <c r="I21" s="844"/>
    </row>
    <row r="22" spans="1:9" ht="20.25" customHeight="1" thickBot="1">
      <c r="A22" s="845" t="s">
        <v>87</v>
      </c>
      <c r="B22" s="171" t="s">
        <v>309</v>
      </c>
      <c r="C22" s="228">
        <f>C7+C10+C13+C16+C19</f>
        <v>83</v>
      </c>
      <c r="D22" s="228">
        <f>D7+D10+D13+D16+D19</f>
        <v>85</v>
      </c>
      <c r="E22" s="228">
        <f>SUM(E7,E10,E13,E16,E19)</f>
        <v>98</v>
      </c>
      <c r="F22" s="387">
        <f>SUM(F7,F10,F13,F16,F19)</f>
        <v>106</v>
      </c>
      <c r="G22" s="387">
        <f>SUM(G7,G10,G13,G16,G19)</f>
        <v>108</v>
      </c>
      <c r="H22" s="385" t="s">
        <v>310</v>
      </c>
      <c r="I22" s="848" t="s">
        <v>3</v>
      </c>
    </row>
    <row r="23" spans="1:9" ht="20.25" customHeight="1" thickBot="1">
      <c r="A23" s="846"/>
      <c r="B23" s="325" t="s">
        <v>471</v>
      </c>
      <c r="C23" s="326">
        <v>13577</v>
      </c>
      <c r="D23" s="326">
        <v>13937</v>
      </c>
      <c r="E23" s="326">
        <v>18673</v>
      </c>
      <c r="F23" s="388">
        <v>20308</v>
      </c>
      <c r="G23" s="387">
        <f t="shared" ref="G23:G24" si="0">SUM(G8,G11,G14,G17,G20)</f>
        <v>22288</v>
      </c>
      <c r="H23" s="383" t="s">
        <v>472</v>
      </c>
      <c r="I23" s="849"/>
    </row>
    <row r="24" spans="1:9" ht="20.25" customHeight="1">
      <c r="A24" s="847"/>
      <c r="B24" s="169" t="s">
        <v>311</v>
      </c>
      <c r="C24" s="237" t="s">
        <v>218</v>
      </c>
      <c r="D24" s="237" t="s">
        <v>218</v>
      </c>
      <c r="E24" s="237">
        <f>SUM(E9,E12,E15,E18,E21)</f>
        <v>26308</v>
      </c>
      <c r="F24" s="389">
        <v>29243</v>
      </c>
      <c r="G24" s="586">
        <f t="shared" si="0"/>
        <v>30806</v>
      </c>
      <c r="H24" s="386" t="s">
        <v>312</v>
      </c>
      <c r="I24" s="850"/>
    </row>
    <row r="32" spans="1:9" s="18" customFormat="1" ht="29.25" customHeight="1"/>
    <row r="34" spans="1:9">
      <c r="A34" s="163"/>
      <c r="B34" s="163"/>
      <c r="C34" s="163"/>
      <c r="D34" s="163"/>
      <c r="E34" s="163"/>
      <c r="F34" s="163"/>
      <c r="G34" s="163"/>
      <c r="H34" s="163"/>
      <c r="I34" s="163"/>
    </row>
  </sheetData>
  <mergeCells count="16">
    <mergeCell ref="A19:A21"/>
    <mergeCell ref="I19:I21"/>
    <mergeCell ref="A22:A24"/>
    <mergeCell ref="I22:I24"/>
    <mergeCell ref="A16:A18"/>
    <mergeCell ref="A10:A12"/>
    <mergeCell ref="I10:I12"/>
    <mergeCell ref="A13:A15"/>
    <mergeCell ref="I13:I15"/>
    <mergeCell ref="I16:I18"/>
    <mergeCell ref="A1:I1"/>
    <mergeCell ref="A2:I2"/>
    <mergeCell ref="A3:I3"/>
    <mergeCell ref="A4:I4"/>
    <mergeCell ref="A7:A9"/>
    <mergeCell ref="I7:I9"/>
  </mergeCells>
  <printOptions horizontalCentered="1" verticalCentered="1"/>
  <pageMargins left="0" right="0" top="0" bottom="0" header="0" footer="0"/>
  <pageSetup paperSize="9" scale="90"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showGridLines="0" rightToLeft="1" view="pageBreakPreview" zoomScaleNormal="75" workbookViewId="0">
      <selection activeCell="M14" sqref="M14"/>
    </sheetView>
  </sheetViews>
  <sheetFormatPr defaultRowHeight="12.75"/>
  <cols>
    <col min="1" max="1" width="21.85546875" style="16" customWidth="1"/>
    <col min="2" max="2" width="10.42578125" style="16" customWidth="1"/>
    <col min="3" max="3" width="10.5703125" style="16" bestFit="1" customWidth="1"/>
    <col min="4" max="6" width="10.5703125" style="16" customWidth="1"/>
    <col min="7" max="7" width="25.7109375" style="16" customWidth="1"/>
    <col min="8" max="16384" width="9.140625" style="4"/>
  </cols>
  <sheetData>
    <row r="1" spans="1:8" ht="18">
      <c r="A1" s="657" t="s">
        <v>515</v>
      </c>
      <c r="B1" s="658"/>
      <c r="C1" s="658"/>
      <c r="D1" s="658"/>
      <c r="E1" s="658"/>
      <c r="F1" s="658"/>
      <c r="G1" s="658"/>
    </row>
    <row r="2" spans="1:8" s="163" customFormat="1" ht="18">
      <c r="A2" s="659">
        <v>2017</v>
      </c>
      <c r="B2" s="660"/>
      <c r="C2" s="660"/>
      <c r="D2" s="660"/>
      <c r="E2" s="660"/>
      <c r="F2" s="660"/>
      <c r="G2" s="660"/>
    </row>
    <row r="3" spans="1:8" ht="33.75" customHeight="1">
      <c r="A3" s="661" t="s">
        <v>518</v>
      </c>
      <c r="B3" s="661"/>
      <c r="C3" s="661"/>
      <c r="D3" s="661"/>
      <c r="E3" s="661"/>
      <c r="F3" s="661"/>
      <c r="G3" s="661"/>
    </row>
    <row r="4" spans="1:8" ht="19.899999999999999" customHeight="1">
      <c r="A4" s="662">
        <v>2017</v>
      </c>
      <c r="B4" s="662"/>
      <c r="C4" s="662"/>
      <c r="D4" s="662"/>
      <c r="E4" s="662"/>
      <c r="F4" s="662"/>
      <c r="G4" s="662"/>
    </row>
    <row r="5" spans="1:8" ht="20.100000000000001" customHeight="1">
      <c r="A5" s="852" t="s">
        <v>438</v>
      </c>
      <c r="B5" s="853"/>
      <c r="C5" s="854" t="s">
        <v>439</v>
      </c>
      <c r="D5" s="854"/>
      <c r="E5" s="854"/>
      <c r="F5" s="854"/>
      <c r="G5" s="855"/>
    </row>
    <row r="6" spans="1:8" s="5" customFormat="1" ht="14.25" customHeight="1" thickBot="1">
      <c r="A6" s="663" t="s">
        <v>737</v>
      </c>
      <c r="B6" s="681" t="s">
        <v>230</v>
      </c>
      <c r="C6" s="681" t="s">
        <v>231</v>
      </c>
      <c r="D6" s="681" t="s">
        <v>473</v>
      </c>
      <c r="E6" s="859" t="s">
        <v>517</v>
      </c>
      <c r="F6" s="681" t="s">
        <v>232</v>
      </c>
      <c r="G6" s="856" t="s">
        <v>738</v>
      </c>
    </row>
    <row r="7" spans="1:8" s="5" customFormat="1" ht="14.25" customHeight="1" thickBot="1">
      <c r="A7" s="664"/>
      <c r="B7" s="682"/>
      <c r="C7" s="682"/>
      <c r="D7" s="682"/>
      <c r="E7" s="860"/>
      <c r="F7" s="682"/>
      <c r="G7" s="857"/>
    </row>
    <row r="8" spans="1:8" s="5" customFormat="1" ht="27" customHeight="1" thickBot="1">
      <c r="A8" s="664"/>
      <c r="B8" s="682"/>
      <c r="C8" s="682"/>
      <c r="D8" s="682"/>
      <c r="E8" s="860"/>
      <c r="F8" s="682"/>
      <c r="G8" s="857"/>
    </row>
    <row r="9" spans="1:8" s="5" customFormat="1" ht="14.25" customHeight="1">
      <c r="A9" s="665"/>
      <c r="B9" s="796"/>
      <c r="C9" s="796"/>
      <c r="D9" s="796"/>
      <c r="E9" s="861"/>
      <c r="F9" s="796"/>
      <c r="G9" s="858"/>
    </row>
    <row r="10" spans="1:8" s="6" customFormat="1" ht="31.5" customHeight="1" thickBot="1">
      <c r="A10" s="149" t="s">
        <v>91</v>
      </c>
      <c r="B10" s="188">
        <v>48</v>
      </c>
      <c r="C10" s="188">
        <v>11106</v>
      </c>
      <c r="D10" s="188">
        <v>16041</v>
      </c>
      <c r="E10" s="188">
        <v>2758699.25</v>
      </c>
      <c r="F10" s="188">
        <v>2106344</v>
      </c>
      <c r="G10" s="328" t="s">
        <v>92</v>
      </c>
    </row>
    <row r="11" spans="1:8" s="6" customFormat="1" ht="31.5" customHeight="1" thickBot="1">
      <c r="A11" s="70" t="s">
        <v>93</v>
      </c>
      <c r="B11" s="187">
        <v>26</v>
      </c>
      <c r="C11" s="187">
        <v>8388</v>
      </c>
      <c r="D11" s="187">
        <v>10410</v>
      </c>
      <c r="E11" s="187">
        <v>1885795</v>
      </c>
      <c r="F11" s="187">
        <v>1806728</v>
      </c>
      <c r="G11" s="75" t="s">
        <v>94</v>
      </c>
    </row>
    <row r="12" spans="1:8" s="6" customFormat="1" ht="31.5" customHeight="1" thickBot="1">
      <c r="A12" s="261" t="s">
        <v>95</v>
      </c>
      <c r="B12" s="186">
        <v>27</v>
      </c>
      <c r="C12" s="186">
        <v>2544</v>
      </c>
      <c r="D12" s="186">
        <v>3993</v>
      </c>
      <c r="E12" s="186">
        <v>552432</v>
      </c>
      <c r="F12" s="186">
        <v>478697</v>
      </c>
      <c r="G12" s="329" t="s">
        <v>96</v>
      </c>
    </row>
    <row r="13" spans="1:8" s="6" customFormat="1" ht="31.5" customHeight="1" thickBot="1">
      <c r="A13" s="70" t="s">
        <v>97</v>
      </c>
      <c r="B13" s="187">
        <v>5</v>
      </c>
      <c r="C13" s="187">
        <v>210</v>
      </c>
      <c r="D13" s="187">
        <v>292</v>
      </c>
      <c r="E13" s="187">
        <v>36775</v>
      </c>
      <c r="F13" s="187">
        <v>34829</v>
      </c>
      <c r="G13" s="75" t="s">
        <v>98</v>
      </c>
    </row>
    <row r="14" spans="1:8" s="6" customFormat="1" ht="31.5" customHeight="1">
      <c r="A14" s="260" t="s">
        <v>99</v>
      </c>
      <c r="B14" s="189">
        <v>2</v>
      </c>
      <c r="C14" s="189">
        <v>40</v>
      </c>
      <c r="D14" s="189">
        <v>70</v>
      </c>
      <c r="E14" s="189">
        <v>6225</v>
      </c>
      <c r="F14" s="189">
        <v>7086</v>
      </c>
      <c r="G14" s="330" t="s">
        <v>100</v>
      </c>
    </row>
    <row r="15" spans="1:8" s="7" customFormat="1" ht="36.75" customHeight="1">
      <c r="A15" s="109" t="s">
        <v>87</v>
      </c>
      <c r="B15" s="331">
        <f>SUM(B10:B14)</f>
        <v>108</v>
      </c>
      <c r="C15" s="331">
        <f t="shared" ref="C15:F15" si="0">SUM(C10:C14)</f>
        <v>22288</v>
      </c>
      <c r="D15" s="331">
        <f t="shared" si="0"/>
        <v>30806</v>
      </c>
      <c r="E15" s="331">
        <f t="shared" si="0"/>
        <v>5239926.25</v>
      </c>
      <c r="F15" s="331">
        <f t="shared" si="0"/>
        <v>4433684</v>
      </c>
      <c r="G15" s="86" t="s">
        <v>3</v>
      </c>
    </row>
    <row r="16" spans="1:8">
      <c r="A16" s="365" t="s">
        <v>396</v>
      </c>
      <c r="B16" s="366"/>
      <c r="C16" s="366"/>
      <c r="D16" s="366"/>
      <c r="E16" s="366"/>
      <c r="F16" s="366"/>
      <c r="G16" s="366" t="s">
        <v>397</v>
      </c>
      <c r="H16" s="367"/>
    </row>
    <row r="31" ht="29.25" customHeight="1"/>
  </sheetData>
  <mergeCells count="13">
    <mergeCell ref="A5:B5"/>
    <mergeCell ref="C5:G5"/>
    <mergeCell ref="A1:G1"/>
    <mergeCell ref="A3:G3"/>
    <mergeCell ref="A6:A9"/>
    <mergeCell ref="G6:G9"/>
    <mergeCell ref="B6:B9"/>
    <mergeCell ref="C6:C9"/>
    <mergeCell ref="A4:G4"/>
    <mergeCell ref="F6:F9"/>
    <mergeCell ref="A2:G2"/>
    <mergeCell ref="E6:E9"/>
    <mergeCell ref="D6:D9"/>
  </mergeCells>
  <phoneticPr fontId="24" type="noConversion"/>
  <printOptions horizontalCentered="1" verticalCentered="1"/>
  <pageMargins left="0" right="0" top="0" bottom="0" header="0" footer="0"/>
  <pageSetup paperSize="9" scale="90"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rightToLeft="1" view="pageBreakPreview" zoomScaleNormal="100" zoomScaleSheetLayoutView="100" workbookViewId="0">
      <selection activeCell="M14" sqref="M14"/>
    </sheetView>
  </sheetViews>
  <sheetFormatPr defaultRowHeight="12.75"/>
  <cols>
    <col min="1" max="1" width="17.42578125" style="33" customWidth="1"/>
    <col min="2" max="7" width="13.85546875" style="33" customWidth="1"/>
    <col min="8" max="8" width="20.85546875" style="33" customWidth="1"/>
    <col min="9" max="16384" width="9.140625" style="291"/>
  </cols>
  <sheetData>
    <row r="1" spans="1:8" s="45" customFormat="1" ht="18">
      <c r="A1" s="657" t="s">
        <v>315</v>
      </c>
      <c r="B1" s="658"/>
      <c r="C1" s="658"/>
      <c r="D1" s="658"/>
      <c r="E1" s="658"/>
      <c r="F1" s="658"/>
      <c r="G1" s="658"/>
      <c r="H1" s="658"/>
    </row>
    <row r="2" spans="1:8" s="45" customFormat="1" ht="18">
      <c r="A2" s="659" t="s">
        <v>683</v>
      </c>
      <c r="B2" s="660"/>
      <c r="C2" s="660"/>
      <c r="D2" s="660"/>
      <c r="E2" s="660"/>
      <c r="F2" s="660"/>
      <c r="G2" s="660"/>
      <c r="H2" s="660"/>
    </row>
    <row r="3" spans="1:8" s="46" customFormat="1" ht="22.15" customHeight="1">
      <c r="A3" s="662" t="s">
        <v>101</v>
      </c>
      <c r="B3" s="662"/>
      <c r="C3" s="662"/>
      <c r="D3" s="662"/>
      <c r="E3" s="662"/>
      <c r="F3" s="662"/>
      <c r="G3" s="662"/>
      <c r="H3" s="662"/>
    </row>
    <row r="4" spans="1:8" s="46" customFormat="1" ht="15.75">
      <c r="A4" s="662" t="s">
        <v>683</v>
      </c>
      <c r="B4" s="662"/>
      <c r="C4" s="662"/>
      <c r="D4" s="662"/>
      <c r="E4" s="662"/>
      <c r="F4" s="662"/>
      <c r="G4" s="662"/>
      <c r="H4" s="662"/>
    </row>
    <row r="5" spans="1:8" ht="20.100000000000001" customHeight="1">
      <c r="A5" s="852" t="s">
        <v>437</v>
      </c>
      <c r="B5" s="852"/>
      <c r="C5" s="291"/>
      <c r="D5" s="291"/>
      <c r="E5" s="291"/>
      <c r="F5" s="291"/>
      <c r="H5" s="210" t="s">
        <v>440</v>
      </c>
    </row>
    <row r="6" spans="1:8" s="292" customFormat="1" ht="14.25" customHeight="1">
      <c r="A6" s="862" t="s">
        <v>234</v>
      </c>
      <c r="B6" s="864" t="s">
        <v>542</v>
      </c>
      <c r="C6" s="864"/>
      <c r="D6" s="864" t="s">
        <v>543</v>
      </c>
      <c r="E6" s="864"/>
      <c r="F6" s="864" t="s">
        <v>544</v>
      </c>
      <c r="G6" s="864"/>
      <c r="H6" s="865" t="s">
        <v>235</v>
      </c>
    </row>
    <row r="7" spans="1:8" s="292" customFormat="1" ht="19.5" customHeight="1">
      <c r="A7" s="862"/>
      <c r="B7" s="864"/>
      <c r="C7" s="864"/>
      <c r="D7" s="864"/>
      <c r="E7" s="864"/>
      <c r="F7" s="864"/>
      <c r="G7" s="864"/>
      <c r="H7" s="865"/>
    </row>
    <row r="8" spans="1:8" s="292" customFormat="1" ht="15" customHeight="1">
      <c r="A8" s="862"/>
      <c r="B8" s="697" t="s">
        <v>117</v>
      </c>
      <c r="C8" s="697" t="s">
        <v>118</v>
      </c>
      <c r="D8" s="697" t="s">
        <v>117</v>
      </c>
      <c r="E8" s="697" t="s">
        <v>118</v>
      </c>
      <c r="F8" s="867" t="s">
        <v>117</v>
      </c>
      <c r="G8" s="867" t="s">
        <v>118</v>
      </c>
      <c r="H8" s="865"/>
    </row>
    <row r="9" spans="1:8" s="292" customFormat="1" ht="14.25" customHeight="1">
      <c r="A9" s="863"/>
      <c r="B9" s="698"/>
      <c r="C9" s="698"/>
      <c r="D9" s="698"/>
      <c r="E9" s="698"/>
      <c r="F9" s="868"/>
      <c r="G9" s="868"/>
      <c r="H9" s="866"/>
    </row>
    <row r="10" spans="1:8" s="294" customFormat="1" ht="27" customHeight="1" thickBot="1">
      <c r="A10" s="158">
        <v>2013</v>
      </c>
      <c r="B10" s="275" t="s">
        <v>218</v>
      </c>
      <c r="C10" s="275" t="s">
        <v>218</v>
      </c>
      <c r="D10" s="275" t="s">
        <v>218</v>
      </c>
      <c r="E10" s="275" t="s">
        <v>218</v>
      </c>
      <c r="F10" s="368" t="s">
        <v>218</v>
      </c>
      <c r="G10" s="293">
        <v>3224204.0477</v>
      </c>
      <c r="H10" s="229">
        <v>2013</v>
      </c>
    </row>
    <row r="11" spans="1:8" s="294" customFormat="1" ht="27" customHeight="1" thickBot="1">
      <c r="A11" s="332">
        <v>2014</v>
      </c>
      <c r="B11" s="267" t="s">
        <v>218</v>
      </c>
      <c r="C11" s="267" t="s">
        <v>218</v>
      </c>
      <c r="D11" s="267" t="s">
        <v>218</v>
      </c>
      <c r="E11" s="267" t="s">
        <v>218</v>
      </c>
      <c r="F11" s="288" t="s">
        <v>218</v>
      </c>
      <c r="G11" s="295">
        <v>3623972.3670378239</v>
      </c>
      <c r="H11" s="510">
        <v>2014</v>
      </c>
    </row>
    <row r="12" spans="1:8" s="294" customFormat="1" ht="27" customHeight="1" thickBot="1">
      <c r="A12" s="118">
        <v>2015</v>
      </c>
      <c r="B12" s="238">
        <v>2464130</v>
      </c>
      <c r="C12" s="238">
        <v>1736646.5</v>
      </c>
      <c r="D12" s="238">
        <v>3704893</v>
      </c>
      <c r="E12" s="238">
        <v>2997837</v>
      </c>
      <c r="F12" s="369">
        <f t="shared" ref="F12:G14" si="0">SUM(B12,D12)</f>
        <v>6169023</v>
      </c>
      <c r="G12" s="333">
        <f t="shared" si="0"/>
        <v>4734483.5</v>
      </c>
      <c r="H12" s="230">
        <v>2015</v>
      </c>
    </row>
    <row r="13" spans="1:8" s="294" customFormat="1" ht="27" customHeight="1" thickBot="1">
      <c r="A13" s="159">
        <v>2016</v>
      </c>
      <c r="B13" s="276">
        <v>2924673</v>
      </c>
      <c r="C13" s="276">
        <v>2174773</v>
      </c>
      <c r="D13" s="276">
        <v>3456721.5</v>
      </c>
      <c r="E13" s="276">
        <v>2800988</v>
      </c>
      <c r="F13" s="289">
        <f t="shared" si="0"/>
        <v>6381394.5</v>
      </c>
      <c r="G13" s="296">
        <f t="shared" si="0"/>
        <v>4975761</v>
      </c>
      <c r="H13" s="334">
        <v>2016</v>
      </c>
    </row>
    <row r="14" spans="1:8" s="294" customFormat="1" ht="27" customHeight="1">
      <c r="A14" s="457">
        <v>2017</v>
      </c>
      <c r="B14" s="458">
        <v>2404267</v>
      </c>
      <c r="C14" s="458">
        <v>1818982</v>
      </c>
      <c r="D14" s="458">
        <v>2835659.25</v>
      </c>
      <c r="E14" s="458">
        <v>2614702</v>
      </c>
      <c r="F14" s="459">
        <f t="shared" si="0"/>
        <v>5239926.25</v>
      </c>
      <c r="G14" s="452">
        <f t="shared" si="0"/>
        <v>4433684</v>
      </c>
      <c r="H14" s="460">
        <v>2017</v>
      </c>
    </row>
    <row r="15" spans="1:8" ht="18" customHeight="1">
      <c r="A15" s="297" t="s">
        <v>400</v>
      </c>
      <c r="B15" s="298"/>
      <c r="C15" s="298"/>
      <c r="D15" s="298"/>
      <c r="E15" s="298"/>
      <c r="F15" s="298"/>
      <c r="G15" s="298"/>
      <c r="H15" s="298" t="s">
        <v>398</v>
      </c>
    </row>
    <row r="16" spans="1:8">
      <c r="A16" s="297" t="s">
        <v>396</v>
      </c>
      <c r="H16" s="298" t="s">
        <v>397</v>
      </c>
    </row>
    <row r="30" ht="29.25" customHeight="1"/>
  </sheetData>
  <mergeCells count="16">
    <mergeCell ref="A1:H1"/>
    <mergeCell ref="A2:H2"/>
    <mergeCell ref="A3:H3"/>
    <mergeCell ref="A4:H4"/>
    <mergeCell ref="A5:B5"/>
    <mergeCell ref="A6:A9"/>
    <mergeCell ref="B6:C7"/>
    <mergeCell ref="D6:E7"/>
    <mergeCell ref="F6:G7"/>
    <mergeCell ref="H6:H9"/>
    <mergeCell ref="B8:B9"/>
    <mergeCell ref="C8:C9"/>
    <mergeCell ref="D8:D9"/>
    <mergeCell ref="E8:E9"/>
    <mergeCell ref="F8:F9"/>
    <mergeCell ref="G8:G9"/>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rightToLeft="1" view="pageBreakPreview" zoomScaleNormal="100" zoomScaleSheetLayoutView="100" workbookViewId="0">
      <selection activeCell="M14" sqref="M14"/>
    </sheetView>
  </sheetViews>
  <sheetFormatPr defaultRowHeight="12.75"/>
  <cols>
    <col min="1" max="1" width="14.7109375" style="33" customWidth="1"/>
    <col min="2" max="2" width="10.7109375" style="33" customWidth="1"/>
    <col min="3" max="3" width="12.85546875" style="33" customWidth="1"/>
    <col min="4" max="4" width="10.7109375" style="33" customWidth="1"/>
    <col min="5" max="11" width="12.85546875" style="33" customWidth="1"/>
    <col min="12" max="12" width="16" style="33" customWidth="1"/>
    <col min="13" max="16384" width="9.140625" style="34"/>
  </cols>
  <sheetData>
    <row r="1" spans="1:12" s="12" customFormat="1" ht="18">
      <c r="A1" s="826" t="s">
        <v>296</v>
      </c>
      <c r="B1" s="827"/>
      <c r="C1" s="827"/>
      <c r="D1" s="827"/>
      <c r="E1" s="827"/>
      <c r="F1" s="827"/>
      <c r="G1" s="827"/>
      <c r="H1" s="827"/>
      <c r="I1" s="827"/>
      <c r="J1" s="827"/>
      <c r="K1" s="827"/>
      <c r="L1" s="827"/>
    </row>
    <row r="2" spans="1:12" s="12" customFormat="1" ht="18">
      <c r="A2" s="828" t="s">
        <v>739</v>
      </c>
      <c r="B2" s="829"/>
      <c r="C2" s="829"/>
      <c r="D2" s="829"/>
      <c r="E2" s="829"/>
      <c r="F2" s="829"/>
      <c r="G2" s="829"/>
      <c r="H2" s="829"/>
      <c r="I2" s="829"/>
      <c r="J2" s="829"/>
      <c r="K2" s="829"/>
      <c r="L2" s="829"/>
    </row>
    <row r="3" spans="1:12" s="13" customFormat="1" ht="15.75">
      <c r="A3" s="800" t="s">
        <v>297</v>
      </c>
      <c r="B3" s="800"/>
      <c r="C3" s="800"/>
      <c r="D3" s="800"/>
      <c r="E3" s="800"/>
      <c r="F3" s="800"/>
      <c r="G3" s="800"/>
      <c r="H3" s="800"/>
      <c r="I3" s="800"/>
      <c r="J3" s="800"/>
      <c r="K3" s="800"/>
      <c r="L3" s="800"/>
    </row>
    <row r="4" spans="1:12" s="13" customFormat="1" ht="15.75">
      <c r="A4" s="800" t="s">
        <v>739</v>
      </c>
      <c r="B4" s="800"/>
      <c r="C4" s="800"/>
      <c r="D4" s="800"/>
      <c r="E4" s="800"/>
      <c r="F4" s="800"/>
      <c r="G4" s="800"/>
      <c r="H4" s="800"/>
      <c r="I4" s="800"/>
      <c r="J4" s="800"/>
      <c r="K4" s="800"/>
      <c r="L4" s="800"/>
    </row>
    <row r="5" spans="1:12" s="30" customFormat="1" ht="20.100000000000001" customHeight="1">
      <c r="A5" s="271" t="s">
        <v>441</v>
      </c>
      <c r="B5" s="210"/>
      <c r="C5" s="210"/>
      <c r="D5" s="210"/>
      <c r="E5" s="210"/>
      <c r="F5" s="210"/>
      <c r="G5" s="210"/>
      <c r="H5" s="210"/>
      <c r="I5" s="210"/>
      <c r="J5" s="210"/>
      <c r="K5" s="210"/>
      <c r="L5" s="210" t="s">
        <v>442</v>
      </c>
    </row>
    <row r="6" spans="1:12" s="31" customFormat="1" ht="14.25" customHeight="1">
      <c r="A6" s="862" t="s">
        <v>749</v>
      </c>
      <c r="B6" s="869">
        <v>2013</v>
      </c>
      <c r="C6" s="869"/>
      <c r="D6" s="869">
        <v>2014</v>
      </c>
      <c r="E6" s="869"/>
      <c r="F6" s="869">
        <v>2015</v>
      </c>
      <c r="G6" s="869"/>
      <c r="H6" s="869">
        <v>2016</v>
      </c>
      <c r="I6" s="869"/>
      <c r="J6" s="869">
        <v>2017</v>
      </c>
      <c r="K6" s="869"/>
      <c r="L6" s="866" t="s">
        <v>740</v>
      </c>
    </row>
    <row r="7" spans="1:12" s="31" customFormat="1" ht="15" customHeight="1">
      <c r="A7" s="862"/>
      <c r="B7" s="869"/>
      <c r="C7" s="869"/>
      <c r="D7" s="869"/>
      <c r="E7" s="869"/>
      <c r="F7" s="869"/>
      <c r="G7" s="869"/>
      <c r="H7" s="869"/>
      <c r="I7" s="869"/>
      <c r="J7" s="869"/>
      <c r="K7" s="869"/>
      <c r="L7" s="870"/>
    </row>
    <row r="8" spans="1:12" s="31" customFormat="1" ht="15" customHeight="1">
      <c r="A8" s="862"/>
      <c r="B8" s="867" t="s">
        <v>117</v>
      </c>
      <c r="C8" s="867" t="s">
        <v>118</v>
      </c>
      <c r="D8" s="867" t="s">
        <v>117</v>
      </c>
      <c r="E8" s="867" t="s">
        <v>118</v>
      </c>
      <c r="F8" s="867" t="s">
        <v>117</v>
      </c>
      <c r="G8" s="867" t="s">
        <v>118</v>
      </c>
      <c r="H8" s="867" t="s">
        <v>117</v>
      </c>
      <c r="I8" s="867" t="s">
        <v>118</v>
      </c>
      <c r="J8" s="867" t="s">
        <v>117</v>
      </c>
      <c r="K8" s="867" t="s">
        <v>118</v>
      </c>
      <c r="L8" s="870"/>
    </row>
    <row r="9" spans="1:12" s="31" customFormat="1" ht="14.25" customHeight="1">
      <c r="A9" s="862"/>
      <c r="B9" s="867"/>
      <c r="C9" s="867"/>
      <c r="D9" s="867"/>
      <c r="E9" s="867"/>
      <c r="F9" s="867"/>
      <c r="G9" s="867"/>
      <c r="H9" s="867"/>
      <c r="I9" s="867"/>
      <c r="J9" s="867"/>
      <c r="K9" s="867"/>
      <c r="L9" s="871"/>
    </row>
    <row r="10" spans="1:12" s="299" customFormat="1" ht="24.75" customHeight="1" thickBot="1">
      <c r="A10" s="119" t="s">
        <v>4</v>
      </c>
      <c r="B10" s="193" t="s">
        <v>218</v>
      </c>
      <c r="C10" s="193">
        <v>271818</v>
      </c>
      <c r="D10" s="193" t="s">
        <v>218</v>
      </c>
      <c r="E10" s="193">
        <v>314750</v>
      </c>
      <c r="F10" s="193">
        <v>586674</v>
      </c>
      <c r="G10" s="193">
        <v>457941</v>
      </c>
      <c r="H10" s="193">
        <v>578514</v>
      </c>
      <c r="I10" s="193">
        <v>455512</v>
      </c>
      <c r="J10" s="461">
        <v>521524</v>
      </c>
      <c r="K10" s="461">
        <v>425833</v>
      </c>
      <c r="L10" s="81" t="s">
        <v>13</v>
      </c>
    </row>
    <row r="11" spans="1:12" s="299" customFormat="1" ht="24.75" customHeight="1" thickBot="1">
      <c r="A11" s="120" t="s">
        <v>5</v>
      </c>
      <c r="B11" s="194" t="s">
        <v>218</v>
      </c>
      <c r="C11" s="194">
        <v>254655</v>
      </c>
      <c r="D11" s="194" t="s">
        <v>218</v>
      </c>
      <c r="E11" s="194">
        <v>283996</v>
      </c>
      <c r="F11" s="194">
        <v>501447</v>
      </c>
      <c r="G11" s="194">
        <v>396332</v>
      </c>
      <c r="H11" s="194">
        <v>483077</v>
      </c>
      <c r="I11" s="194">
        <v>396750</v>
      </c>
      <c r="J11" s="392">
        <v>446653</v>
      </c>
      <c r="K11" s="392">
        <v>374792</v>
      </c>
      <c r="L11" s="82" t="s">
        <v>14</v>
      </c>
    </row>
    <row r="12" spans="1:12" s="299" customFormat="1" ht="24.75" customHeight="1" thickBot="1">
      <c r="A12" s="121" t="s">
        <v>6</v>
      </c>
      <c r="B12" s="195" t="s">
        <v>218</v>
      </c>
      <c r="C12" s="195">
        <v>301717</v>
      </c>
      <c r="D12" s="195" t="s">
        <v>218</v>
      </c>
      <c r="E12" s="195">
        <v>317501</v>
      </c>
      <c r="F12" s="195">
        <v>594863</v>
      </c>
      <c r="G12" s="195">
        <v>451662</v>
      </c>
      <c r="H12" s="195">
        <v>611322</v>
      </c>
      <c r="I12" s="195">
        <v>472410</v>
      </c>
      <c r="J12" s="462">
        <v>507910</v>
      </c>
      <c r="K12" s="462">
        <v>432033</v>
      </c>
      <c r="L12" s="83" t="s">
        <v>15</v>
      </c>
    </row>
    <row r="13" spans="1:12" s="299" customFormat="1" ht="24.75" customHeight="1" thickBot="1">
      <c r="A13" s="120" t="s">
        <v>7</v>
      </c>
      <c r="B13" s="194" t="s">
        <v>218</v>
      </c>
      <c r="C13" s="194">
        <v>283511</v>
      </c>
      <c r="D13" s="194" t="s">
        <v>218</v>
      </c>
      <c r="E13" s="194">
        <v>286200</v>
      </c>
      <c r="F13" s="194">
        <v>500140</v>
      </c>
      <c r="G13" s="194">
        <v>393583</v>
      </c>
      <c r="H13" s="194">
        <v>517831</v>
      </c>
      <c r="I13" s="194">
        <v>398991</v>
      </c>
      <c r="J13" s="392">
        <v>534827</v>
      </c>
      <c r="K13" s="392">
        <v>435101</v>
      </c>
      <c r="L13" s="82" t="s">
        <v>16</v>
      </c>
    </row>
    <row r="14" spans="1:12" s="299" customFormat="1" ht="24.75" customHeight="1" thickBot="1">
      <c r="A14" s="121" t="s">
        <v>8</v>
      </c>
      <c r="B14" s="195" t="s">
        <v>218</v>
      </c>
      <c r="C14" s="195">
        <v>282875</v>
      </c>
      <c r="D14" s="195" t="s">
        <v>218</v>
      </c>
      <c r="E14" s="195">
        <v>306632</v>
      </c>
      <c r="F14" s="195">
        <v>513028</v>
      </c>
      <c r="G14" s="195">
        <v>415433</v>
      </c>
      <c r="H14" s="195">
        <v>509955</v>
      </c>
      <c r="I14" s="195">
        <v>402623</v>
      </c>
      <c r="J14" s="462">
        <v>440373</v>
      </c>
      <c r="K14" s="462">
        <v>386660</v>
      </c>
      <c r="L14" s="83" t="s">
        <v>17</v>
      </c>
    </row>
    <row r="15" spans="1:12" s="299" customFormat="1" ht="24.75" customHeight="1" thickBot="1">
      <c r="A15" s="120" t="s">
        <v>103</v>
      </c>
      <c r="B15" s="194" t="s">
        <v>218</v>
      </c>
      <c r="C15" s="194">
        <v>263104.15500000003</v>
      </c>
      <c r="D15" s="194" t="s">
        <v>218</v>
      </c>
      <c r="E15" s="194">
        <v>299435.09699999995</v>
      </c>
      <c r="F15" s="194">
        <v>434890</v>
      </c>
      <c r="G15" s="194">
        <v>344551</v>
      </c>
      <c r="H15" s="194">
        <v>372648</v>
      </c>
      <c r="I15" s="194">
        <v>322664</v>
      </c>
      <c r="J15" s="392">
        <v>305820</v>
      </c>
      <c r="K15" s="392">
        <v>265979</v>
      </c>
      <c r="L15" s="82" t="s">
        <v>18</v>
      </c>
    </row>
    <row r="16" spans="1:12" s="299" customFormat="1" ht="24.75" customHeight="1" thickBot="1">
      <c r="A16" s="121" t="s">
        <v>9</v>
      </c>
      <c r="B16" s="195" t="s">
        <v>218</v>
      </c>
      <c r="C16" s="195">
        <v>212621</v>
      </c>
      <c r="D16" s="195" t="s">
        <v>218</v>
      </c>
      <c r="E16" s="195">
        <v>234488</v>
      </c>
      <c r="F16" s="195">
        <v>441135</v>
      </c>
      <c r="G16" s="195">
        <v>317699</v>
      </c>
      <c r="H16" s="195">
        <v>501995</v>
      </c>
      <c r="I16" s="195">
        <v>363063</v>
      </c>
      <c r="J16" s="462">
        <v>385222</v>
      </c>
      <c r="K16" s="462">
        <v>319846</v>
      </c>
      <c r="L16" s="83" t="s">
        <v>19</v>
      </c>
    </row>
    <row r="17" spans="1:12" s="299" customFormat="1" ht="24.75" customHeight="1" thickBot="1">
      <c r="A17" s="120" t="s">
        <v>104</v>
      </c>
      <c r="B17" s="194" t="s">
        <v>218</v>
      </c>
      <c r="C17" s="194">
        <v>240022.76380000002</v>
      </c>
      <c r="D17" s="194" t="s">
        <v>218</v>
      </c>
      <c r="E17" s="194">
        <v>278734</v>
      </c>
      <c r="F17" s="194">
        <v>482945</v>
      </c>
      <c r="G17" s="194">
        <v>353443</v>
      </c>
      <c r="H17" s="194">
        <v>513174</v>
      </c>
      <c r="I17" s="194">
        <v>384428</v>
      </c>
      <c r="J17" s="392">
        <v>383843</v>
      </c>
      <c r="K17" s="392">
        <v>323074</v>
      </c>
      <c r="L17" s="82" t="s">
        <v>20</v>
      </c>
    </row>
    <row r="18" spans="1:12" s="299" customFormat="1" ht="24.75" customHeight="1" thickBot="1">
      <c r="A18" s="121" t="s">
        <v>10</v>
      </c>
      <c r="B18" s="195" t="s">
        <v>218</v>
      </c>
      <c r="C18" s="195">
        <v>262289.64199999999</v>
      </c>
      <c r="D18" s="195" t="s">
        <v>218</v>
      </c>
      <c r="E18" s="195">
        <v>301900.70799999998</v>
      </c>
      <c r="F18" s="195">
        <v>543429</v>
      </c>
      <c r="G18" s="195">
        <v>387908</v>
      </c>
      <c r="H18" s="195">
        <v>568448</v>
      </c>
      <c r="I18" s="195">
        <v>405932</v>
      </c>
      <c r="J18" s="462">
        <v>403664</v>
      </c>
      <c r="K18" s="462">
        <v>340169</v>
      </c>
      <c r="L18" s="83" t="s">
        <v>21</v>
      </c>
    </row>
    <row r="19" spans="1:12" s="299" customFormat="1" ht="24.75" customHeight="1" thickBot="1">
      <c r="A19" s="120" t="s">
        <v>105</v>
      </c>
      <c r="B19" s="194" t="s">
        <v>218</v>
      </c>
      <c r="C19" s="194">
        <v>286527.07280000002</v>
      </c>
      <c r="D19" s="194" t="s">
        <v>218</v>
      </c>
      <c r="E19" s="194">
        <v>331969.9754</v>
      </c>
      <c r="F19" s="194">
        <v>548094</v>
      </c>
      <c r="G19" s="194">
        <v>427511</v>
      </c>
      <c r="H19" s="194">
        <v>534068</v>
      </c>
      <c r="I19" s="194">
        <v>434451</v>
      </c>
      <c r="J19" s="392">
        <v>417389</v>
      </c>
      <c r="K19" s="392">
        <v>362685</v>
      </c>
      <c r="L19" s="82" t="s">
        <v>106</v>
      </c>
    </row>
    <row r="20" spans="1:12" s="299" customFormat="1" ht="24.75" customHeight="1" thickBot="1">
      <c r="A20" s="121" t="s">
        <v>11</v>
      </c>
      <c r="B20" s="195" t="s">
        <v>218</v>
      </c>
      <c r="C20" s="195">
        <v>293715.42000000004</v>
      </c>
      <c r="D20" s="195" t="s">
        <v>218</v>
      </c>
      <c r="E20" s="195">
        <v>338908.054</v>
      </c>
      <c r="F20" s="195">
        <v>501221</v>
      </c>
      <c r="G20" s="195">
        <v>396369.5</v>
      </c>
      <c r="H20" s="195">
        <v>597784</v>
      </c>
      <c r="I20" s="195">
        <v>472716</v>
      </c>
      <c r="J20" s="462">
        <v>441182.25</v>
      </c>
      <c r="K20" s="462">
        <v>387746</v>
      </c>
      <c r="L20" s="83" t="s">
        <v>22</v>
      </c>
    </row>
    <row r="21" spans="1:12" s="299" customFormat="1" ht="24.75" customHeight="1">
      <c r="A21" s="122" t="s">
        <v>12</v>
      </c>
      <c r="B21" s="196" t="s">
        <v>218</v>
      </c>
      <c r="C21" s="196">
        <v>271347.99410000001</v>
      </c>
      <c r="D21" s="196" t="s">
        <v>218</v>
      </c>
      <c r="E21" s="196">
        <v>329457.5326378239</v>
      </c>
      <c r="F21" s="196">
        <v>521157</v>
      </c>
      <c r="G21" s="196">
        <v>392051</v>
      </c>
      <c r="H21" s="196">
        <v>592579</v>
      </c>
      <c r="I21" s="196">
        <v>466221</v>
      </c>
      <c r="J21" s="463">
        <v>451519</v>
      </c>
      <c r="K21" s="463">
        <v>379766</v>
      </c>
      <c r="L21" s="209" t="s">
        <v>23</v>
      </c>
    </row>
    <row r="22" spans="1:12" s="300" customFormat="1" ht="24.75" customHeight="1">
      <c r="A22" s="117" t="s">
        <v>2</v>
      </c>
      <c r="B22" s="192" t="s">
        <v>218</v>
      </c>
      <c r="C22" s="192">
        <f t="shared" ref="C22" si="0">SUM(C10:C21)</f>
        <v>3224204.0477</v>
      </c>
      <c r="D22" s="192" t="s">
        <v>218</v>
      </c>
      <c r="E22" s="192">
        <f>SUM(E10:E21)</f>
        <v>3623972.3670378239</v>
      </c>
      <c r="F22" s="192">
        <f>SUM(F10:F21)</f>
        <v>6169023</v>
      </c>
      <c r="G22" s="192">
        <f>SUM(G10:G21)</f>
        <v>4734483.5</v>
      </c>
      <c r="H22" s="192">
        <f>SUM(H10:H21)</f>
        <v>6381395</v>
      </c>
      <c r="I22" s="192">
        <f>SUM(I10:I21)</f>
        <v>4975761</v>
      </c>
      <c r="J22" s="192">
        <f t="shared" ref="J22:K22" si="1">SUM(J10:J21)</f>
        <v>5239926.25</v>
      </c>
      <c r="K22" s="192">
        <f t="shared" si="1"/>
        <v>4433684</v>
      </c>
      <c r="L22" s="225" t="s">
        <v>3</v>
      </c>
    </row>
    <row r="23" spans="1:12">
      <c r="A23" s="301" t="s">
        <v>399</v>
      </c>
      <c r="B23" s="302"/>
      <c r="C23" s="302"/>
      <c r="D23" s="302"/>
      <c r="E23" s="302"/>
      <c r="F23" s="302"/>
      <c r="G23" s="302"/>
      <c r="H23" s="302"/>
      <c r="I23" s="302"/>
      <c r="J23" s="302"/>
      <c r="K23" s="302"/>
      <c r="L23" s="302" t="s">
        <v>398</v>
      </c>
    </row>
    <row r="24" spans="1:12">
      <c r="A24" s="297" t="s">
        <v>396</v>
      </c>
      <c r="L24" s="298" t="s">
        <v>397</v>
      </c>
    </row>
    <row r="31" spans="1:12" ht="29.25" customHeight="1"/>
  </sheetData>
  <mergeCells count="21">
    <mergeCell ref="K8:K9"/>
    <mergeCell ref="A1:L1"/>
    <mergeCell ref="A2:L2"/>
    <mergeCell ref="A3:L3"/>
    <mergeCell ref="A4:L4"/>
    <mergeCell ref="H6:I7"/>
    <mergeCell ref="J6:K7"/>
    <mergeCell ref="L6:L9"/>
    <mergeCell ref="H8:H9"/>
    <mergeCell ref="I8:I9"/>
    <mergeCell ref="J8:J9"/>
    <mergeCell ref="B8:B9"/>
    <mergeCell ref="C8:C9"/>
    <mergeCell ref="D8:D9"/>
    <mergeCell ref="E8:E9"/>
    <mergeCell ref="F8:F9"/>
    <mergeCell ref="G8:G9"/>
    <mergeCell ref="A6:A9"/>
    <mergeCell ref="B6:C7"/>
    <mergeCell ref="D6:E7"/>
    <mergeCell ref="F6:G7"/>
  </mergeCells>
  <printOptions horizontalCentered="1" verticalCentered="1"/>
  <pageMargins left="0" right="0" top="0" bottom="0" header="0" footer="0"/>
  <pageSetup paperSize="9" scale="9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showGridLines="0" rightToLeft="1" view="pageBreakPreview" zoomScaleNormal="100" zoomScaleSheetLayoutView="100" workbookViewId="0">
      <selection activeCell="M14" sqref="M14"/>
    </sheetView>
  </sheetViews>
  <sheetFormatPr defaultRowHeight="12.75"/>
  <cols>
    <col min="1" max="1" width="19.85546875" style="16" customWidth="1"/>
    <col min="2" max="6" width="10.28515625" style="16" customWidth="1"/>
    <col min="7" max="7" width="21.28515625" style="16" customWidth="1"/>
    <col min="8" max="16384" width="9.140625" style="4"/>
  </cols>
  <sheetData>
    <row r="1" spans="1:14" ht="18">
      <c r="A1" s="657" t="s">
        <v>759</v>
      </c>
      <c r="B1" s="658"/>
      <c r="C1" s="658"/>
      <c r="D1" s="658"/>
      <c r="E1" s="658"/>
      <c r="F1" s="658"/>
      <c r="G1" s="658"/>
    </row>
    <row r="2" spans="1:14" ht="18">
      <c r="A2" s="659" t="s">
        <v>683</v>
      </c>
      <c r="B2" s="660"/>
      <c r="C2" s="660"/>
      <c r="D2" s="660"/>
      <c r="E2" s="660"/>
      <c r="F2" s="660"/>
      <c r="G2" s="660"/>
    </row>
    <row r="3" spans="1:14" ht="15.75">
      <c r="A3" s="661" t="s">
        <v>760</v>
      </c>
      <c r="B3" s="661"/>
      <c r="C3" s="661"/>
      <c r="D3" s="661"/>
      <c r="E3" s="661"/>
      <c r="F3" s="661"/>
      <c r="G3" s="661"/>
    </row>
    <row r="4" spans="1:14" ht="15.75">
      <c r="A4" s="662" t="s">
        <v>683</v>
      </c>
      <c r="B4" s="662"/>
      <c r="C4" s="662"/>
      <c r="D4" s="662"/>
      <c r="E4" s="662"/>
      <c r="F4" s="662"/>
      <c r="G4" s="662"/>
    </row>
    <row r="5" spans="1:14" ht="20.100000000000001" customHeight="1">
      <c r="A5" s="27" t="s">
        <v>556</v>
      </c>
      <c r="B5" s="26"/>
      <c r="C5" s="172"/>
      <c r="D5" s="248"/>
      <c r="E5" s="144"/>
      <c r="F5" s="447"/>
      <c r="G5" s="64" t="s">
        <v>557</v>
      </c>
    </row>
    <row r="6" spans="1:14" s="5" customFormat="1" ht="16.5" customHeight="1" thickBot="1">
      <c r="A6" s="663" t="s">
        <v>684</v>
      </c>
      <c r="B6" s="669">
        <v>2013</v>
      </c>
      <c r="C6" s="669">
        <v>2014</v>
      </c>
      <c r="D6" s="669">
        <v>2015</v>
      </c>
      <c r="E6" s="669">
        <v>2016</v>
      </c>
      <c r="F6" s="669">
        <v>2017</v>
      </c>
      <c r="G6" s="666" t="s">
        <v>299</v>
      </c>
    </row>
    <row r="7" spans="1:14" s="5" customFormat="1" ht="16.5" customHeight="1" thickBot="1">
      <c r="A7" s="664"/>
      <c r="B7" s="670"/>
      <c r="C7" s="670"/>
      <c r="D7" s="670"/>
      <c r="E7" s="670"/>
      <c r="F7" s="670"/>
      <c r="G7" s="667"/>
    </row>
    <row r="8" spans="1:14" s="5" customFormat="1" ht="16.5" customHeight="1">
      <c r="A8" s="665"/>
      <c r="B8" s="671"/>
      <c r="C8" s="671"/>
      <c r="D8" s="671"/>
      <c r="E8" s="671"/>
      <c r="F8" s="671"/>
      <c r="G8" s="668"/>
    </row>
    <row r="9" spans="1:14" s="6" customFormat="1" ht="33.75" customHeight="1" thickBot="1">
      <c r="A9" s="149" t="s">
        <v>769</v>
      </c>
      <c r="B9" s="391">
        <v>38</v>
      </c>
      <c r="C9" s="391">
        <v>38</v>
      </c>
      <c r="D9" s="391">
        <v>37</v>
      </c>
      <c r="E9" s="391">
        <v>51</v>
      </c>
      <c r="F9" s="391">
        <v>51</v>
      </c>
      <c r="G9" s="328" t="s">
        <v>770</v>
      </c>
    </row>
    <row r="10" spans="1:14" s="6" customFormat="1" ht="24.75" customHeight="1" thickBot="1">
      <c r="A10" s="639" t="s">
        <v>130</v>
      </c>
      <c r="B10" s="392">
        <v>7537</v>
      </c>
      <c r="C10" s="392">
        <v>7530</v>
      </c>
      <c r="D10" s="392">
        <v>7463</v>
      </c>
      <c r="E10" s="392">
        <v>8090</v>
      </c>
      <c r="F10" s="392">
        <v>8047</v>
      </c>
      <c r="G10" s="644" t="s">
        <v>761</v>
      </c>
    </row>
    <row r="11" spans="1:14" s="6" customFormat="1" ht="24.75" customHeight="1" thickBot="1">
      <c r="A11" s="640" t="s">
        <v>765</v>
      </c>
      <c r="B11" s="393">
        <v>2071</v>
      </c>
      <c r="C11" s="393">
        <v>1818</v>
      </c>
      <c r="D11" s="393">
        <v>3016</v>
      </c>
      <c r="E11" s="393">
        <v>3026</v>
      </c>
      <c r="F11" s="393">
        <v>2372</v>
      </c>
      <c r="G11" s="642" t="s">
        <v>762</v>
      </c>
    </row>
    <row r="12" spans="1:14" s="6" customFormat="1" ht="33.75" customHeight="1" thickBot="1">
      <c r="A12" s="70" t="s">
        <v>768</v>
      </c>
      <c r="B12" s="194">
        <f t="shared" ref="B12:C12" si="0">B13+B14</f>
        <v>1374</v>
      </c>
      <c r="C12" s="194">
        <f t="shared" si="0"/>
        <v>840</v>
      </c>
      <c r="D12" s="194">
        <v>1205</v>
      </c>
      <c r="E12" s="392">
        <v>1376</v>
      </c>
      <c r="F12" s="392">
        <v>1883</v>
      </c>
      <c r="G12" s="75" t="s">
        <v>771</v>
      </c>
      <c r="I12" s="226"/>
      <c r="J12" s="226"/>
      <c r="K12" s="226"/>
      <c r="L12" s="226"/>
      <c r="M12" s="226"/>
      <c r="N12" s="226"/>
    </row>
    <row r="13" spans="1:14" s="6" customFormat="1" ht="23.25" customHeight="1" thickBot="1">
      <c r="A13" s="640" t="s">
        <v>766</v>
      </c>
      <c r="B13" s="391">
        <v>79</v>
      </c>
      <c r="C13" s="391">
        <v>46</v>
      </c>
      <c r="D13" s="391">
        <v>70</v>
      </c>
      <c r="E13" s="391">
        <v>75</v>
      </c>
      <c r="F13" s="391">
        <v>118</v>
      </c>
      <c r="G13" s="642" t="s">
        <v>763</v>
      </c>
    </row>
    <row r="14" spans="1:14" s="6" customFormat="1" ht="23.25" customHeight="1">
      <c r="A14" s="641" t="s">
        <v>767</v>
      </c>
      <c r="B14" s="395">
        <v>1295</v>
      </c>
      <c r="C14" s="395">
        <v>794</v>
      </c>
      <c r="D14" s="395">
        <v>1135</v>
      </c>
      <c r="E14" s="395">
        <v>1301</v>
      </c>
      <c r="F14" s="395">
        <v>1765</v>
      </c>
      <c r="G14" s="643" t="s">
        <v>764</v>
      </c>
    </row>
    <row r="19" spans="1:1" ht="25.5">
      <c r="A19" s="57" t="s">
        <v>286</v>
      </c>
    </row>
    <row r="20" spans="1:1" ht="25.5">
      <c r="A20" s="57" t="s">
        <v>287</v>
      </c>
    </row>
    <row r="31" spans="1:1" ht="29.25" customHeight="1"/>
  </sheetData>
  <mergeCells count="11">
    <mergeCell ref="A1:G1"/>
    <mergeCell ref="A2:G2"/>
    <mergeCell ref="A3:G3"/>
    <mergeCell ref="A4:G4"/>
    <mergeCell ref="A6:A8"/>
    <mergeCell ref="G6:G8"/>
    <mergeCell ref="B6:B8"/>
    <mergeCell ref="E6:E8"/>
    <mergeCell ref="C6:C8"/>
    <mergeCell ref="D6:D8"/>
    <mergeCell ref="F6:F8"/>
  </mergeCells>
  <phoneticPr fontId="24" type="noConversion"/>
  <printOptions horizontalCentered="1" verticalCentered="1"/>
  <pageMargins left="0" right="0" top="0" bottom="0" header="0" footer="0"/>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showGridLines="0" rightToLeft="1" view="pageBreakPreview" zoomScaleNormal="100" zoomScaleSheetLayoutView="100" workbookViewId="0">
      <selection activeCell="M14" sqref="M14"/>
    </sheetView>
  </sheetViews>
  <sheetFormatPr defaultRowHeight="12.75"/>
  <cols>
    <col min="1" max="1" width="14.42578125" style="33" customWidth="1"/>
    <col min="2" max="2" width="10.28515625" style="33" bestFit="1" customWidth="1"/>
    <col min="3" max="3" width="8.7109375" style="33" bestFit="1" customWidth="1"/>
    <col min="4" max="4" width="9.28515625" style="33" bestFit="1" customWidth="1"/>
    <col min="5" max="5" width="8.7109375" style="33" bestFit="1" customWidth="1"/>
    <col min="6" max="6" width="9.28515625" style="33" bestFit="1" customWidth="1"/>
    <col min="7" max="7" width="8.7109375" style="33" bestFit="1" customWidth="1"/>
    <col min="8" max="8" width="9.28515625" style="33" bestFit="1" customWidth="1"/>
    <col min="9" max="9" width="7.7109375" style="33" bestFit="1" customWidth="1"/>
    <col min="10" max="10" width="9.28515625" style="33" bestFit="1" customWidth="1"/>
    <col min="11" max="11" width="7.7109375" style="33" bestFit="1" customWidth="1"/>
    <col min="12" max="12" width="9.28515625" style="33" bestFit="1" customWidth="1"/>
    <col min="13" max="13" width="7.7109375" style="33" bestFit="1" customWidth="1"/>
    <col min="14" max="15" width="10.28515625" style="33" bestFit="1" customWidth="1"/>
    <col min="16" max="16" width="16.42578125" style="33" customWidth="1"/>
    <col min="17" max="17" width="16.42578125" style="34" customWidth="1"/>
    <col min="18" max="16384" width="9.140625" style="34"/>
  </cols>
  <sheetData>
    <row r="1" spans="1:16" s="12" customFormat="1" ht="18">
      <c r="A1" s="657" t="s">
        <v>474</v>
      </c>
      <c r="B1" s="658"/>
      <c r="C1" s="658"/>
      <c r="D1" s="658"/>
      <c r="E1" s="658"/>
      <c r="F1" s="658"/>
      <c r="G1" s="658"/>
      <c r="H1" s="658"/>
      <c r="I1" s="658"/>
      <c r="J1" s="658"/>
      <c r="K1" s="658"/>
      <c r="L1" s="658"/>
      <c r="M1" s="658"/>
      <c r="N1" s="658"/>
      <c r="O1" s="658"/>
      <c r="P1" s="658"/>
    </row>
    <row r="2" spans="1:16" s="13" customFormat="1" ht="18">
      <c r="A2" s="688" t="s">
        <v>683</v>
      </c>
      <c r="B2" s="688"/>
      <c r="C2" s="688"/>
      <c r="D2" s="688"/>
      <c r="E2" s="688"/>
      <c r="F2" s="688"/>
      <c r="G2" s="688"/>
      <c r="H2" s="688"/>
      <c r="I2" s="688"/>
      <c r="J2" s="688"/>
      <c r="K2" s="688"/>
      <c r="L2" s="688"/>
      <c r="M2" s="688"/>
      <c r="N2" s="688"/>
      <c r="O2" s="688"/>
      <c r="P2" s="688"/>
    </row>
    <row r="3" spans="1:16" s="12" customFormat="1" ht="18">
      <c r="A3" s="811" t="s">
        <v>443</v>
      </c>
      <c r="B3" s="812"/>
      <c r="C3" s="812"/>
      <c r="D3" s="812"/>
      <c r="E3" s="812"/>
      <c r="F3" s="812"/>
      <c r="G3" s="812"/>
      <c r="H3" s="812"/>
      <c r="I3" s="812"/>
      <c r="J3" s="812"/>
      <c r="K3" s="812"/>
      <c r="L3" s="812"/>
      <c r="M3" s="812"/>
      <c r="N3" s="812"/>
      <c r="O3" s="812"/>
      <c r="P3" s="812"/>
    </row>
    <row r="4" spans="1:16" s="13" customFormat="1" ht="15.75">
      <c r="A4" s="662" t="s">
        <v>683</v>
      </c>
      <c r="B4" s="662"/>
      <c r="C4" s="662"/>
      <c r="D4" s="662"/>
      <c r="E4" s="662"/>
      <c r="F4" s="662"/>
      <c r="G4" s="662"/>
      <c r="H4" s="662"/>
      <c r="I4" s="662"/>
      <c r="J4" s="662"/>
      <c r="K4" s="662"/>
      <c r="L4" s="662"/>
      <c r="M4" s="662"/>
      <c r="N4" s="662"/>
      <c r="O4" s="662"/>
      <c r="P4" s="662"/>
    </row>
    <row r="5" spans="1:16" s="30" customFormat="1" ht="20.100000000000001" customHeight="1">
      <c r="A5" s="161" t="s">
        <v>679</v>
      </c>
      <c r="B5" s="161"/>
      <c r="P5" s="210" t="s">
        <v>680</v>
      </c>
    </row>
    <row r="6" spans="1:16" s="31" customFormat="1" ht="14.25" customHeight="1">
      <c r="A6" s="862" t="s">
        <v>298</v>
      </c>
      <c r="B6" s="712" t="s">
        <v>537</v>
      </c>
      <c r="C6" s="875"/>
      <c r="D6" s="712" t="s">
        <v>536</v>
      </c>
      <c r="E6" s="875"/>
      <c r="F6" s="712" t="s">
        <v>535</v>
      </c>
      <c r="G6" s="875"/>
      <c r="H6" s="712" t="s">
        <v>534</v>
      </c>
      <c r="I6" s="875"/>
      <c r="J6" s="712" t="s">
        <v>533</v>
      </c>
      <c r="K6" s="875"/>
      <c r="L6" s="872" t="s">
        <v>532</v>
      </c>
      <c r="M6" s="873"/>
      <c r="N6" s="874" t="s">
        <v>233</v>
      </c>
      <c r="O6" s="874"/>
      <c r="P6" s="865" t="s">
        <v>524</v>
      </c>
    </row>
    <row r="7" spans="1:16" s="31" customFormat="1" ht="17.25" customHeight="1">
      <c r="A7" s="862"/>
      <c r="B7" s="712"/>
      <c r="C7" s="875"/>
      <c r="D7" s="712"/>
      <c r="E7" s="875"/>
      <c r="F7" s="712"/>
      <c r="G7" s="875"/>
      <c r="H7" s="712"/>
      <c r="I7" s="875"/>
      <c r="J7" s="712"/>
      <c r="K7" s="875"/>
      <c r="L7" s="872"/>
      <c r="M7" s="873"/>
      <c r="N7" s="874"/>
      <c r="O7" s="874"/>
      <c r="P7" s="865"/>
    </row>
    <row r="8" spans="1:16" s="31" customFormat="1" ht="18.75" customHeight="1">
      <c r="A8" s="862"/>
      <c r="B8" s="605" t="s">
        <v>88</v>
      </c>
      <c r="C8" s="605" t="s">
        <v>102</v>
      </c>
      <c r="D8" s="605" t="s">
        <v>88</v>
      </c>
      <c r="E8" s="605" t="s">
        <v>102</v>
      </c>
      <c r="F8" s="605" t="s">
        <v>88</v>
      </c>
      <c r="G8" s="605" t="s">
        <v>102</v>
      </c>
      <c r="H8" s="605" t="s">
        <v>88</v>
      </c>
      <c r="I8" s="605" t="s">
        <v>102</v>
      </c>
      <c r="J8" s="605" t="s">
        <v>88</v>
      </c>
      <c r="K8" s="605" t="s">
        <v>102</v>
      </c>
      <c r="L8" s="605" t="s">
        <v>88</v>
      </c>
      <c r="M8" s="605" t="s">
        <v>102</v>
      </c>
      <c r="N8" s="605" t="s">
        <v>88</v>
      </c>
      <c r="O8" s="605" t="s">
        <v>102</v>
      </c>
      <c r="P8" s="865"/>
    </row>
    <row r="9" spans="1:16" s="31" customFormat="1" ht="18.75" customHeight="1">
      <c r="A9" s="862"/>
      <c r="B9" s="56" t="s">
        <v>89</v>
      </c>
      <c r="C9" s="56" t="s">
        <v>90</v>
      </c>
      <c r="D9" s="56" t="s">
        <v>89</v>
      </c>
      <c r="E9" s="56" t="s">
        <v>90</v>
      </c>
      <c r="F9" s="56" t="s">
        <v>89</v>
      </c>
      <c r="G9" s="56" t="s">
        <v>90</v>
      </c>
      <c r="H9" s="56" t="s">
        <v>89</v>
      </c>
      <c r="I9" s="56" t="s">
        <v>90</v>
      </c>
      <c r="J9" s="56" t="s">
        <v>89</v>
      </c>
      <c r="K9" s="56" t="s">
        <v>90</v>
      </c>
      <c r="L9" s="56" t="s">
        <v>89</v>
      </c>
      <c r="M9" s="56" t="s">
        <v>90</v>
      </c>
      <c r="N9" s="56" t="s">
        <v>89</v>
      </c>
      <c r="O9" s="56" t="s">
        <v>90</v>
      </c>
      <c r="P9" s="865"/>
    </row>
    <row r="10" spans="1:16" s="32" customFormat="1" ht="37.5" customHeight="1" thickBot="1">
      <c r="A10" s="156">
        <v>2013</v>
      </c>
      <c r="B10" s="607" t="s">
        <v>218</v>
      </c>
      <c r="C10" s="607" t="s">
        <v>218</v>
      </c>
      <c r="D10" s="607" t="s">
        <v>218</v>
      </c>
      <c r="E10" s="607" t="s">
        <v>218</v>
      </c>
      <c r="F10" s="607" t="s">
        <v>218</v>
      </c>
      <c r="G10" s="607" t="s">
        <v>218</v>
      </c>
      <c r="H10" s="607" t="s">
        <v>218</v>
      </c>
      <c r="I10" s="607" t="s">
        <v>218</v>
      </c>
      <c r="J10" s="607" t="s">
        <v>218</v>
      </c>
      <c r="K10" s="607" t="s">
        <v>218</v>
      </c>
      <c r="L10" s="607" t="s">
        <v>218</v>
      </c>
      <c r="M10" s="607" t="s">
        <v>218</v>
      </c>
      <c r="N10" s="608" t="s">
        <v>218</v>
      </c>
      <c r="O10" s="608" t="s">
        <v>218</v>
      </c>
      <c r="P10" s="335">
        <v>2013</v>
      </c>
    </row>
    <row r="11" spans="1:16" s="32" customFormat="1" ht="37.5" customHeight="1" thickBot="1">
      <c r="A11" s="157">
        <v>2014</v>
      </c>
      <c r="B11" s="609" t="s">
        <v>218</v>
      </c>
      <c r="C11" s="609" t="s">
        <v>218</v>
      </c>
      <c r="D11" s="609" t="s">
        <v>218</v>
      </c>
      <c r="E11" s="609" t="s">
        <v>218</v>
      </c>
      <c r="F11" s="609" t="s">
        <v>218</v>
      </c>
      <c r="G11" s="609" t="s">
        <v>218</v>
      </c>
      <c r="H11" s="609" t="s">
        <v>218</v>
      </c>
      <c r="I11" s="609" t="s">
        <v>218</v>
      </c>
      <c r="J11" s="609" t="s">
        <v>218</v>
      </c>
      <c r="K11" s="609" t="s">
        <v>218</v>
      </c>
      <c r="L11" s="609" t="s">
        <v>218</v>
      </c>
      <c r="M11" s="609" t="s">
        <v>218</v>
      </c>
      <c r="N11" s="610" t="s">
        <v>218</v>
      </c>
      <c r="O11" s="610" t="s">
        <v>218</v>
      </c>
      <c r="P11" s="515">
        <v>2014</v>
      </c>
    </row>
    <row r="12" spans="1:16" s="32" customFormat="1" ht="37.5" customHeight="1" thickBot="1">
      <c r="A12" s="156">
        <v>2015</v>
      </c>
      <c r="B12" s="607">
        <v>778915</v>
      </c>
      <c r="C12" s="607">
        <v>559850.5</v>
      </c>
      <c r="D12" s="607">
        <v>533121</v>
      </c>
      <c r="E12" s="607">
        <v>306541</v>
      </c>
      <c r="F12" s="607">
        <v>124664</v>
      </c>
      <c r="G12" s="607">
        <v>90037.5</v>
      </c>
      <c r="H12" s="607">
        <v>125377</v>
      </c>
      <c r="I12" s="607">
        <v>75292</v>
      </c>
      <c r="J12" s="607">
        <v>61898</v>
      </c>
      <c r="K12" s="607">
        <v>42219</v>
      </c>
      <c r="L12" s="607">
        <v>35562</v>
      </c>
      <c r="M12" s="607">
        <v>25359</v>
      </c>
      <c r="N12" s="608">
        <f>SUM(B12,D12,F12,H12,J12,L12)</f>
        <v>1659537</v>
      </c>
      <c r="O12" s="608">
        <f t="shared" ref="O12:O14" si="0">SUM(C12,E12,G12,I12,K12,M12)</f>
        <v>1099299</v>
      </c>
      <c r="P12" s="335">
        <v>2015</v>
      </c>
    </row>
    <row r="13" spans="1:16" s="32" customFormat="1" ht="37.5" customHeight="1" thickBot="1">
      <c r="A13" s="352">
        <v>2016</v>
      </c>
      <c r="B13" s="611">
        <v>913395</v>
      </c>
      <c r="C13" s="611">
        <v>779242</v>
      </c>
      <c r="D13" s="611">
        <v>763809.5</v>
      </c>
      <c r="E13" s="611">
        <v>447056</v>
      </c>
      <c r="F13" s="611">
        <v>208155.5</v>
      </c>
      <c r="G13" s="611">
        <v>163522</v>
      </c>
      <c r="H13" s="611">
        <v>121358.5</v>
      </c>
      <c r="I13" s="611">
        <v>76883</v>
      </c>
      <c r="J13" s="611">
        <v>73307.5</v>
      </c>
      <c r="K13" s="611">
        <v>50060</v>
      </c>
      <c r="L13" s="611">
        <v>39848.5</v>
      </c>
      <c r="M13" s="611">
        <v>28451</v>
      </c>
      <c r="N13" s="612">
        <f>SUM(B13,D13,F13,H13,J13,L13)</f>
        <v>2119874.5</v>
      </c>
      <c r="O13" s="612">
        <f t="shared" si="0"/>
        <v>1545214</v>
      </c>
      <c r="P13" s="334">
        <v>2016</v>
      </c>
    </row>
    <row r="14" spans="1:16" s="32" customFormat="1" ht="37.5" customHeight="1">
      <c r="A14" s="464">
        <v>2017</v>
      </c>
      <c r="B14" s="613">
        <v>1105559</v>
      </c>
      <c r="C14" s="613">
        <v>846828</v>
      </c>
      <c r="D14" s="613">
        <v>338810</v>
      </c>
      <c r="E14" s="613">
        <v>207246</v>
      </c>
      <c r="F14" s="613">
        <v>92943</v>
      </c>
      <c r="G14" s="613">
        <v>78658</v>
      </c>
      <c r="H14" s="613">
        <v>108357</v>
      </c>
      <c r="I14" s="613">
        <v>75840</v>
      </c>
      <c r="J14" s="613">
        <v>39836</v>
      </c>
      <c r="K14" s="613">
        <v>31768</v>
      </c>
      <c r="L14" s="613">
        <v>40904</v>
      </c>
      <c r="M14" s="613">
        <v>31480</v>
      </c>
      <c r="N14" s="614">
        <f>SUM(B14,D14,F14,H14,J14,L14)</f>
        <v>1726409</v>
      </c>
      <c r="O14" s="614">
        <f t="shared" si="0"/>
        <v>1271820</v>
      </c>
      <c r="P14" s="460">
        <v>2017</v>
      </c>
    </row>
    <row r="15" spans="1:16">
      <c r="A15" s="297" t="s">
        <v>399</v>
      </c>
      <c r="B15" s="298"/>
      <c r="C15" s="298"/>
      <c r="O15" s="298"/>
      <c r="P15" s="298" t="s">
        <v>398</v>
      </c>
    </row>
    <row r="16" spans="1:16">
      <c r="A16" s="297" t="s">
        <v>396</v>
      </c>
      <c r="P16" s="298" t="s">
        <v>397</v>
      </c>
    </row>
    <row r="20" spans="1:16" ht="29.25" customHeight="1">
      <c r="A20" s="34"/>
      <c r="B20" s="34"/>
      <c r="C20" s="34"/>
      <c r="D20" s="34"/>
      <c r="E20" s="34"/>
      <c r="F20" s="34"/>
      <c r="G20" s="34"/>
      <c r="H20" s="34"/>
      <c r="I20" s="34"/>
      <c r="J20" s="34"/>
      <c r="K20" s="34"/>
      <c r="L20" s="34"/>
      <c r="M20" s="34"/>
      <c r="N20" s="34"/>
      <c r="O20" s="34"/>
      <c r="P20" s="34"/>
    </row>
    <row r="22" spans="1:16">
      <c r="A22" s="34"/>
      <c r="B22" s="34"/>
      <c r="C22" s="34"/>
      <c r="D22" s="34"/>
      <c r="E22" s="34"/>
      <c r="F22" s="34"/>
      <c r="G22" s="34"/>
      <c r="H22" s="34"/>
      <c r="I22" s="34"/>
      <c r="J22" s="34"/>
      <c r="K22" s="34"/>
      <c r="L22" s="34"/>
      <c r="M22" s="34"/>
      <c r="N22" s="34"/>
      <c r="O22" s="34"/>
      <c r="P22" s="34"/>
    </row>
    <row r="23" spans="1:16">
      <c r="A23" s="34"/>
      <c r="B23" s="34"/>
      <c r="C23" s="34"/>
      <c r="D23" s="34"/>
      <c r="E23" s="34"/>
      <c r="F23" s="34"/>
      <c r="G23" s="34"/>
      <c r="H23" s="34"/>
      <c r="I23" s="34"/>
      <c r="J23" s="34"/>
      <c r="K23" s="34"/>
      <c r="L23" s="34"/>
      <c r="M23" s="34"/>
      <c r="N23" s="34"/>
      <c r="O23" s="34"/>
      <c r="P23" s="34"/>
    </row>
    <row r="24" spans="1:16">
      <c r="A24" s="34"/>
      <c r="B24" s="34"/>
      <c r="C24" s="34"/>
      <c r="D24" s="34"/>
      <c r="E24" s="34"/>
      <c r="F24" s="34"/>
      <c r="G24" s="34"/>
      <c r="H24" s="34"/>
      <c r="I24" s="34"/>
      <c r="J24" s="34"/>
      <c r="K24" s="34"/>
      <c r="L24" s="34"/>
      <c r="M24" s="34"/>
      <c r="N24" s="34"/>
      <c r="O24" s="34"/>
      <c r="P24" s="34"/>
    </row>
    <row r="25" spans="1:16">
      <c r="A25" s="34"/>
      <c r="B25" s="34"/>
      <c r="C25" s="34"/>
      <c r="D25" s="34"/>
      <c r="E25" s="34"/>
      <c r="F25" s="34"/>
      <c r="G25" s="34"/>
      <c r="H25" s="34"/>
      <c r="I25" s="34"/>
      <c r="J25" s="34"/>
      <c r="K25" s="34"/>
      <c r="L25" s="34"/>
      <c r="M25" s="34"/>
      <c r="N25" s="34"/>
      <c r="O25" s="34"/>
      <c r="P25" s="34"/>
    </row>
    <row r="26" spans="1:16">
      <c r="A26" s="34"/>
      <c r="B26" s="34"/>
      <c r="C26" s="34"/>
      <c r="D26" s="34"/>
      <c r="E26" s="34"/>
      <c r="F26" s="34"/>
      <c r="G26" s="34"/>
      <c r="H26" s="34"/>
      <c r="I26" s="34"/>
      <c r="J26" s="34"/>
      <c r="K26" s="34"/>
      <c r="L26" s="34"/>
      <c r="M26" s="34"/>
      <c r="N26" s="34"/>
      <c r="O26" s="34"/>
      <c r="P26" s="34"/>
    </row>
    <row r="27" spans="1:16">
      <c r="A27" s="34"/>
      <c r="B27" s="34"/>
      <c r="C27" s="34"/>
      <c r="D27" s="34"/>
      <c r="E27" s="34"/>
      <c r="F27" s="34"/>
      <c r="G27" s="34"/>
      <c r="H27" s="34"/>
      <c r="I27" s="34"/>
      <c r="J27" s="34"/>
      <c r="K27" s="34"/>
      <c r="L27" s="34"/>
      <c r="M27" s="34"/>
      <c r="N27" s="34"/>
      <c r="O27" s="34"/>
      <c r="P27" s="34"/>
    </row>
    <row r="28" spans="1:16">
      <c r="A28" s="34"/>
      <c r="B28" s="34"/>
      <c r="C28" s="34"/>
      <c r="D28" s="34"/>
      <c r="E28" s="34"/>
      <c r="F28" s="34"/>
      <c r="G28" s="34"/>
      <c r="H28" s="34"/>
      <c r="I28" s="34"/>
      <c r="J28" s="34"/>
      <c r="K28" s="34"/>
      <c r="L28" s="34"/>
      <c r="M28" s="34"/>
      <c r="N28" s="34"/>
      <c r="O28" s="34"/>
      <c r="P28" s="34"/>
    </row>
    <row r="29" spans="1:16">
      <c r="A29" s="34"/>
      <c r="B29" s="34"/>
      <c r="C29" s="34"/>
      <c r="D29" s="34"/>
      <c r="E29" s="34"/>
      <c r="F29" s="34"/>
      <c r="G29" s="34"/>
      <c r="H29" s="34"/>
      <c r="I29" s="34"/>
      <c r="J29" s="34"/>
      <c r="K29" s="34"/>
      <c r="L29" s="34"/>
      <c r="M29" s="34"/>
      <c r="N29" s="34"/>
      <c r="O29" s="34"/>
      <c r="P29" s="34"/>
    </row>
    <row r="30" spans="1:16">
      <c r="A30" s="34"/>
      <c r="B30" s="34"/>
      <c r="C30" s="34"/>
      <c r="D30" s="34"/>
      <c r="E30" s="34"/>
      <c r="F30" s="34"/>
      <c r="G30" s="34"/>
      <c r="H30" s="34"/>
      <c r="I30" s="34"/>
      <c r="J30" s="34"/>
      <c r="K30" s="34"/>
      <c r="L30" s="34"/>
      <c r="M30" s="34"/>
      <c r="N30" s="34"/>
      <c r="O30" s="34"/>
      <c r="P30" s="34"/>
    </row>
    <row r="31" spans="1:16">
      <c r="A31" s="34"/>
      <c r="B31" s="34"/>
      <c r="C31" s="34"/>
      <c r="D31" s="34"/>
      <c r="E31" s="34"/>
      <c r="F31" s="34"/>
      <c r="G31" s="34"/>
      <c r="H31" s="34"/>
      <c r="I31" s="34"/>
      <c r="J31" s="34"/>
      <c r="K31" s="34"/>
      <c r="L31" s="34"/>
      <c r="M31" s="34"/>
      <c r="N31" s="34"/>
      <c r="O31" s="34"/>
      <c r="P31" s="34"/>
    </row>
  </sheetData>
  <mergeCells count="13">
    <mergeCell ref="A1:P1"/>
    <mergeCell ref="A2:P2"/>
    <mergeCell ref="A3:P3"/>
    <mergeCell ref="A4:P4"/>
    <mergeCell ref="L6:M7"/>
    <mergeCell ref="N6:O7"/>
    <mergeCell ref="P6:P9"/>
    <mergeCell ref="A6:A9"/>
    <mergeCell ref="B6:C7"/>
    <mergeCell ref="D6:E7"/>
    <mergeCell ref="F6:G7"/>
    <mergeCell ref="H6:I7"/>
    <mergeCell ref="J6:K7"/>
  </mergeCells>
  <printOptions horizontalCentered="1" verticalCentered="1"/>
  <pageMargins left="0" right="0" top="0" bottom="0" header="0" footer="0"/>
  <pageSetup paperSize="9" scale="90"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rightToLeft="1" view="pageBreakPreview" zoomScaleNormal="95" zoomScaleSheetLayoutView="100" workbookViewId="0">
      <selection activeCell="M14" sqref="M14"/>
    </sheetView>
  </sheetViews>
  <sheetFormatPr defaultRowHeight="12.75"/>
  <cols>
    <col min="1" max="1" width="22.42578125" style="33" customWidth="1"/>
    <col min="2" max="2" width="7.42578125" style="33" customWidth="1"/>
    <col min="3" max="10" width="11" style="33" customWidth="1"/>
    <col min="11" max="11" width="9.140625" style="33"/>
    <col min="12" max="12" width="21.85546875" style="33" customWidth="1"/>
    <col min="13" max="16384" width="9.140625" style="291"/>
  </cols>
  <sheetData>
    <row r="1" spans="1:12" ht="18">
      <c r="A1" s="657" t="s">
        <v>516</v>
      </c>
      <c r="B1" s="658"/>
      <c r="C1" s="658"/>
      <c r="D1" s="658"/>
      <c r="E1" s="658"/>
      <c r="F1" s="658"/>
      <c r="G1" s="658"/>
      <c r="H1" s="658"/>
      <c r="I1" s="658"/>
      <c r="J1" s="658"/>
      <c r="K1" s="658"/>
      <c r="L1" s="658"/>
    </row>
    <row r="2" spans="1:12" ht="18">
      <c r="A2" s="659">
        <v>2017</v>
      </c>
      <c r="B2" s="660"/>
      <c r="C2" s="660"/>
      <c r="D2" s="660"/>
      <c r="E2" s="660"/>
      <c r="F2" s="660"/>
      <c r="G2" s="660"/>
      <c r="H2" s="660"/>
      <c r="I2" s="660"/>
      <c r="J2" s="660"/>
      <c r="K2" s="660"/>
      <c r="L2" s="660"/>
    </row>
    <row r="3" spans="1:12" ht="15.75">
      <c r="A3" s="662" t="s">
        <v>520</v>
      </c>
      <c r="B3" s="662"/>
      <c r="C3" s="662"/>
      <c r="D3" s="662"/>
      <c r="E3" s="662"/>
      <c r="F3" s="662"/>
      <c r="G3" s="662"/>
      <c r="H3" s="662"/>
      <c r="I3" s="662"/>
      <c r="J3" s="662"/>
      <c r="K3" s="662"/>
      <c r="L3" s="662"/>
    </row>
    <row r="4" spans="1:12" ht="15.75">
      <c r="A4" s="662">
        <v>2017</v>
      </c>
      <c r="B4" s="662"/>
      <c r="C4" s="662"/>
      <c r="D4" s="662"/>
      <c r="E4" s="662"/>
      <c r="F4" s="662"/>
      <c r="G4" s="662"/>
      <c r="H4" s="662"/>
      <c r="I4" s="662"/>
      <c r="J4" s="662"/>
      <c r="K4" s="662"/>
      <c r="L4" s="662"/>
    </row>
    <row r="5" spans="1:12" ht="20.100000000000001" customHeight="1">
      <c r="A5" s="852" t="s">
        <v>681</v>
      </c>
      <c r="B5" s="852"/>
      <c r="C5" s="291"/>
      <c r="D5" s="291"/>
      <c r="E5" s="291"/>
      <c r="F5" s="291"/>
      <c r="G5" s="291"/>
      <c r="H5" s="291"/>
      <c r="I5" s="291"/>
      <c r="J5" s="291"/>
      <c r="K5" s="854" t="s">
        <v>682</v>
      </c>
      <c r="L5" s="854"/>
    </row>
    <row r="6" spans="1:12" s="292" customFormat="1" ht="22.5" customHeight="1" thickBot="1">
      <c r="A6" s="813" t="s">
        <v>110</v>
      </c>
      <c r="B6" s="884"/>
      <c r="C6" s="684" t="s">
        <v>527</v>
      </c>
      <c r="D6" s="684" t="s">
        <v>526</v>
      </c>
      <c r="E6" s="684" t="s">
        <v>525</v>
      </c>
      <c r="F6" s="684" t="s">
        <v>528</v>
      </c>
      <c r="G6" s="691" t="s">
        <v>529</v>
      </c>
      <c r="H6" s="691" t="s">
        <v>530</v>
      </c>
      <c r="I6" s="859" t="s">
        <v>531</v>
      </c>
      <c r="J6" s="880" t="s">
        <v>233</v>
      </c>
      <c r="K6" s="882" t="s">
        <v>116</v>
      </c>
      <c r="L6" s="666"/>
    </row>
    <row r="7" spans="1:12" s="292" customFormat="1" ht="41.25" customHeight="1">
      <c r="A7" s="815"/>
      <c r="B7" s="885"/>
      <c r="C7" s="801"/>
      <c r="D7" s="801"/>
      <c r="E7" s="801"/>
      <c r="F7" s="801"/>
      <c r="G7" s="886"/>
      <c r="H7" s="886"/>
      <c r="I7" s="861"/>
      <c r="J7" s="881"/>
      <c r="K7" s="883"/>
      <c r="L7" s="668"/>
    </row>
    <row r="8" spans="1:12" s="294" customFormat="1" ht="21.95" customHeight="1" thickBot="1">
      <c r="A8" s="123" t="s">
        <v>111</v>
      </c>
      <c r="B8" s="278" t="s">
        <v>88</v>
      </c>
      <c r="C8" s="188">
        <v>1320604</v>
      </c>
      <c r="D8" s="188">
        <v>217745</v>
      </c>
      <c r="E8" s="188">
        <v>239476</v>
      </c>
      <c r="F8" s="188">
        <v>535813</v>
      </c>
      <c r="G8" s="188">
        <v>175028.25</v>
      </c>
      <c r="H8" s="188">
        <v>62254</v>
      </c>
      <c r="I8" s="188">
        <v>207779</v>
      </c>
      <c r="J8" s="277">
        <f>SUM(C8:I8)</f>
        <v>2758699.25</v>
      </c>
      <c r="K8" s="377" t="s">
        <v>89</v>
      </c>
      <c r="L8" s="286" t="s">
        <v>92</v>
      </c>
    </row>
    <row r="9" spans="1:12" s="294" customFormat="1" ht="21.95" customHeight="1" thickBot="1">
      <c r="A9" s="149"/>
      <c r="B9" s="279" t="s">
        <v>102</v>
      </c>
      <c r="C9" s="186">
        <v>911515</v>
      </c>
      <c r="D9" s="186">
        <v>176907</v>
      </c>
      <c r="E9" s="186">
        <v>194331</v>
      </c>
      <c r="F9" s="186">
        <v>470690</v>
      </c>
      <c r="G9" s="186">
        <v>151869</v>
      </c>
      <c r="H9" s="186">
        <v>45693</v>
      </c>
      <c r="I9" s="186">
        <v>155339</v>
      </c>
      <c r="J9" s="164">
        <f t="shared" ref="J9:J17" si="0">SUM(C9:I9)</f>
        <v>2106344</v>
      </c>
      <c r="K9" s="378" t="s">
        <v>90</v>
      </c>
      <c r="L9" s="81"/>
    </row>
    <row r="10" spans="1:12" s="294" customFormat="1" ht="21.95" customHeight="1" thickBot="1">
      <c r="A10" s="148" t="s">
        <v>112</v>
      </c>
      <c r="B10" s="280" t="s">
        <v>88</v>
      </c>
      <c r="C10" s="187">
        <v>306805</v>
      </c>
      <c r="D10" s="187">
        <v>347784</v>
      </c>
      <c r="E10" s="187">
        <v>428454</v>
      </c>
      <c r="F10" s="187">
        <v>491922</v>
      </c>
      <c r="G10" s="187">
        <v>106949</v>
      </c>
      <c r="H10" s="187">
        <v>55365</v>
      </c>
      <c r="I10" s="187">
        <v>148516</v>
      </c>
      <c r="J10" s="336">
        <f t="shared" si="0"/>
        <v>1885795</v>
      </c>
      <c r="K10" s="376" t="s">
        <v>89</v>
      </c>
      <c r="L10" s="209" t="s">
        <v>94</v>
      </c>
    </row>
    <row r="11" spans="1:12" s="294" customFormat="1" ht="21.95" customHeight="1" thickBot="1">
      <c r="A11" s="124"/>
      <c r="B11" s="280" t="s">
        <v>102</v>
      </c>
      <c r="C11" s="187">
        <v>287120</v>
      </c>
      <c r="D11" s="187">
        <v>269715</v>
      </c>
      <c r="E11" s="187">
        <v>430949</v>
      </c>
      <c r="F11" s="187">
        <v>501803</v>
      </c>
      <c r="G11" s="187">
        <v>112554</v>
      </c>
      <c r="H11" s="187">
        <v>65230</v>
      </c>
      <c r="I11" s="187">
        <v>139357</v>
      </c>
      <c r="J11" s="336">
        <f t="shared" si="0"/>
        <v>1806728</v>
      </c>
      <c r="K11" s="375" t="s">
        <v>90</v>
      </c>
      <c r="L11" s="287"/>
    </row>
    <row r="12" spans="1:12" s="294" customFormat="1" ht="21.95" customHeight="1" thickBot="1">
      <c r="A12" s="260" t="s">
        <v>113</v>
      </c>
      <c r="B12" s="279" t="s">
        <v>88</v>
      </c>
      <c r="C12" s="186">
        <v>95094</v>
      </c>
      <c r="D12" s="186">
        <v>104551</v>
      </c>
      <c r="E12" s="186">
        <v>210189</v>
      </c>
      <c r="F12" s="186">
        <v>81023</v>
      </c>
      <c r="G12" s="186">
        <v>15290</v>
      </c>
      <c r="H12" s="186">
        <v>24132</v>
      </c>
      <c r="I12" s="186">
        <v>22153</v>
      </c>
      <c r="J12" s="164">
        <f t="shared" si="0"/>
        <v>552432</v>
      </c>
      <c r="K12" s="379" t="s">
        <v>89</v>
      </c>
      <c r="L12" s="84" t="s">
        <v>96</v>
      </c>
    </row>
    <row r="13" spans="1:12" s="294" customFormat="1" ht="21.95" customHeight="1" thickBot="1">
      <c r="A13" s="149"/>
      <c r="B13" s="279" t="s">
        <v>102</v>
      </c>
      <c r="C13" s="186">
        <v>70233</v>
      </c>
      <c r="D13" s="186">
        <v>91639</v>
      </c>
      <c r="E13" s="186">
        <v>180798</v>
      </c>
      <c r="F13" s="186">
        <v>80336</v>
      </c>
      <c r="G13" s="186">
        <v>13517</v>
      </c>
      <c r="H13" s="186">
        <v>20919</v>
      </c>
      <c r="I13" s="186">
        <v>21255</v>
      </c>
      <c r="J13" s="164">
        <f t="shared" si="0"/>
        <v>478697</v>
      </c>
      <c r="K13" s="378" t="s">
        <v>90</v>
      </c>
      <c r="L13" s="81"/>
    </row>
    <row r="14" spans="1:12" s="294" customFormat="1" ht="21.95" customHeight="1" thickBot="1">
      <c r="A14" s="148" t="s">
        <v>114</v>
      </c>
      <c r="B14" s="280" t="s">
        <v>88</v>
      </c>
      <c r="C14" s="187">
        <v>3714</v>
      </c>
      <c r="D14" s="187">
        <v>7067</v>
      </c>
      <c r="E14" s="187">
        <v>21147</v>
      </c>
      <c r="F14" s="187">
        <v>2666</v>
      </c>
      <c r="G14" s="187">
        <v>853</v>
      </c>
      <c r="H14" s="187">
        <v>1044</v>
      </c>
      <c r="I14" s="187">
        <v>284</v>
      </c>
      <c r="J14" s="336">
        <f t="shared" si="0"/>
        <v>36775</v>
      </c>
      <c r="K14" s="376" t="s">
        <v>89</v>
      </c>
      <c r="L14" s="209" t="s">
        <v>98</v>
      </c>
    </row>
    <row r="15" spans="1:12" s="294" customFormat="1" ht="21.95" customHeight="1" thickBot="1">
      <c r="A15" s="124"/>
      <c r="B15" s="280" t="s">
        <v>102</v>
      </c>
      <c r="C15" s="187">
        <v>2699</v>
      </c>
      <c r="D15" s="187">
        <v>8101</v>
      </c>
      <c r="E15" s="187">
        <v>19654</v>
      </c>
      <c r="F15" s="187">
        <v>2427</v>
      </c>
      <c r="G15" s="187">
        <v>802</v>
      </c>
      <c r="H15" s="187">
        <v>906</v>
      </c>
      <c r="I15" s="187">
        <v>240</v>
      </c>
      <c r="J15" s="336">
        <f t="shared" si="0"/>
        <v>34829</v>
      </c>
      <c r="K15" s="375" t="s">
        <v>90</v>
      </c>
      <c r="L15" s="287"/>
    </row>
    <row r="16" spans="1:12" s="294" customFormat="1" ht="21.95" customHeight="1" thickBot="1">
      <c r="A16" s="260" t="s">
        <v>115</v>
      </c>
      <c r="B16" s="279" t="s">
        <v>88</v>
      </c>
      <c r="C16" s="186">
        <v>192</v>
      </c>
      <c r="D16" s="186">
        <v>711</v>
      </c>
      <c r="E16" s="186">
        <v>4847</v>
      </c>
      <c r="F16" s="186">
        <v>49</v>
      </c>
      <c r="G16" s="186">
        <v>4</v>
      </c>
      <c r="H16" s="186">
        <v>422</v>
      </c>
      <c r="I16" s="186">
        <v>0</v>
      </c>
      <c r="J16" s="164">
        <f t="shared" si="0"/>
        <v>6225</v>
      </c>
      <c r="K16" s="379" t="s">
        <v>89</v>
      </c>
      <c r="L16" s="84" t="s">
        <v>100</v>
      </c>
    </row>
    <row r="17" spans="1:12" s="294" customFormat="1" ht="21.95" customHeight="1">
      <c r="A17" s="123"/>
      <c r="B17" s="281" t="s">
        <v>102</v>
      </c>
      <c r="C17" s="189">
        <v>253</v>
      </c>
      <c r="D17" s="189">
        <v>800</v>
      </c>
      <c r="E17" s="189">
        <v>5538</v>
      </c>
      <c r="F17" s="189">
        <v>51</v>
      </c>
      <c r="G17" s="189">
        <v>4</v>
      </c>
      <c r="H17" s="189">
        <v>440</v>
      </c>
      <c r="I17" s="189">
        <v>0</v>
      </c>
      <c r="J17" s="327">
        <f t="shared" si="0"/>
        <v>7086</v>
      </c>
      <c r="K17" s="378" t="s">
        <v>90</v>
      </c>
      <c r="L17" s="223"/>
    </row>
    <row r="18" spans="1:12" s="294" customFormat="1" ht="21.95" customHeight="1" thickBot="1">
      <c r="A18" s="878" t="s">
        <v>87</v>
      </c>
      <c r="B18" s="282" t="s">
        <v>88</v>
      </c>
      <c r="C18" s="224">
        <f>SUM(C8,C10,C12,C14,C16)</f>
        <v>1726409</v>
      </c>
      <c r="D18" s="224">
        <f t="shared" ref="D18:I18" si="1">SUM(D8,D10,D12,D14,D16)</f>
        <v>677858</v>
      </c>
      <c r="E18" s="224">
        <f t="shared" si="1"/>
        <v>904113</v>
      </c>
      <c r="F18" s="224">
        <f t="shared" si="1"/>
        <v>1111473</v>
      </c>
      <c r="G18" s="224">
        <f t="shared" si="1"/>
        <v>298124.25</v>
      </c>
      <c r="H18" s="224">
        <f t="shared" si="1"/>
        <v>143217</v>
      </c>
      <c r="I18" s="224">
        <f t="shared" si="1"/>
        <v>378732</v>
      </c>
      <c r="J18" s="224">
        <f>SUM(J8,J10,J12,J14,J16)</f>
        <v>5239926.25</v>
      </c>
      <c r="K18" s="284" t="s">
        <v>89</v>
      </c>
      <c r="L18" s="876" t="s">
        <v>3</v>
      </c>
    </row>
    <row r="19" spans="1:12" s="294" customFormat="1" ht="21.95" customHeight="1">
      <c r="A19" s="879"/>
      <c r="B19" s="283" t="s">
        <v>102</v>
      </c>
      <c r="C19" s="76">
        <f>SUM(C9,C11,C13,C15,C17)</f>
        <v>1271820</v>
      </c>
      <c r="D19" s="76">
        <f t="shared" ref="D19:I19" si="2">SUM(D9,D11,D13,D15,D17)</f>
        <v>547162</v>
      </c>
      <c r="E19" s="76">
        <f t="shared" si="2"/>
        <v>831270</v>
      </c>
      <c r="F19" s="76">
        <f t="shared" si="2"/>
        <v>1055307</v>
      </c>
      <c r="G19" s="76">
        <f t="shared" si="2"/>
        <v>278746</v>
      </c>
      <c r="H19" s="76">
        <f t="shared" si="2"/>
        <v>133188</v>
      </c>
      <c r="I19" s="76">
        <f t="shared" si="2"/>
        <v>316191</v>
      </c>
      <c r="J19" s="76">
        <f>SUM(J9,J11,J13,J15,J17)</f>
        <v>4433684</v>
      </c>
      <c r="K19" s="285" t="s">
        <v>90</v>
      </c>
      <c r="L19" s="877"/>
    </row>
    <row r="20" spans="1:12">
      <c r="A20" s="297" t="s">
        <v>396</v>
      </c>
      <c r="B20" s="302"/>
      <c r="C20" s="302"/>
      <c r="D20" s="302"/>
      <c r="E20" s="302"/>
      <c r="F20" s="302"/>
      <c r="G20" s="302"/>
      <c r="H20" s="302"/>
      <c r="I20" s="302"/>
      <c r="J20" s="302"/>
      <c r="K20" s="302"/>
      <c r="L20" s="298" t="s">
        <v>397</v>
      </c>
    </row>
    <row r="31" spans="1:12" ht="29.25" customHeight="1"/>
  </sheetData>
  <mergeCells count="18">
    <mergeCell ref="A1:L1"/>
    <mergeCell ref="A2:L2"/>
    <mergeCell ref="A3:L3"/>
    <mergeCell ref="A4:L4"/>
    <mergeCell ref="A5:B5"/>
    <mergeCell ref="K5:L5"/>
    <mergeCell ref="L18:L19"/>
    <mergeCell ref="A18:A19"/>
    <mergeCell ref="J6:J7"/>
    <mergeCell ref="K6:L7"/>
    <mergeCell ref="A6:B7"/>
    <mergeCell ref="C6:C7"/>
    <mergeCell ref="D6:D7"/>
    <mergeCell ref="E6:E7"/>
    <mergeCell ref="F6:F7"/>
    <mergeCell ref="I6:I7"/>
    <mergeCell ref="G6:G7"/>
    <mergeCell ref="H6:H7"/>
  </mergeCells>
  <printOptions horizontalCentered="1" verticalCentered="1"/>
  <pageMargins left="0" right="0" top="0" bottom="0" header="0" footer="0"/>
  <pageSetup paperSize="9" scale="9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rightToLeft="1" view="pageBreakPreview" zoomScaleNormal="100" zoomScaleSheetLayoutView="100" workbookViewId="0">
      <selection activeCell="M14" sqref="M14"/>
    </sheetView>
  </sheetViews>
  <sheetFormatPr defaultRowHeight="12.75"/>
  <cols>
    <col min="1" max="1" width="25.28515625" style="16" customWidth="1"/>
    <col min="2" max="5" width="9.42578125" style="16" customWidth="1"/>
    <col min="6" max="6" width="28.28515625" style="16" customWidth="1"/>
    <col min="7" max="16384" width="9.140625" style="4"/>
  </cols>
  <sheetData>
    <row r="1" spans="1:6" s="12" customFormat="1" ht="30" customHeight="1">
      <c r="A1" s="657" t="s">
        <v>456</v>
      </c>
      <c r="B1" s="658"/>
      <c r="C1" s="658"/>
      <c r="D1" s="658"/>
      <c r="E1" s="658"/>
      <c r="F1" s="658"/>
    </row>
    <row r="2" spans="1:6" ht="18" customHeight="1">
      <c r="A2" s="659" t="s">
        <v>294</v>
      </c>
      <c r="B2" s="660"/>
      <c r="C2" s="660"/>
      <c r="D2" s="660"/>
      <c r="E2" s="660"/>
      <c r="F2" s="660"/>
    </row>
    <row r="3" spans="1:6" s="13" customFormat="1" ht="33.75" customHeight="1">
      <c r="A3" s="661" t="s">
        <v>457</v>
      </c>
      <c r="B3" s="661"/>
      <c r="C3" s="661"/>
      <c r="D3" s="661"/>
      <c r="E3" s="661"/>
      <c r="F3" s="661"/>
    </row>
    <row r="4" spans="1:6" s="13" customFormat="1" ht="17.25" customHeight="1">
      <c r="A4" s="662" t="s">
        <v>295</v>
      </c>
      <c r="B4" s="662"/>
      <c r="C4" s="662"/>
      <c r="D4" s="662"/>
      <c r="E4" s="662"/>
      <c r="F4" s="662"/>
    </row>
    <row r="5" spans="1:6" ht="15" customHeight="1">
      <c r="A5" s="27" t="s">
        <v>558</v>
      </c>
      <c r="B5" s="26"/>
      <c r="C5" s="26"/>
      <c r="D5" s="26"/>
      <c r="E5" s="26"/>
      <c r="F5" s="64" t="s">
        <v>559</v>
      </c>
    </row>
    <row r="6" spans="1:6" s="5" customFormat="1" ht="16.5" customHeight="1" thickBot="1">
      <c r="A6" s="674" t="s">
        <v>79</v>
      </c>
      <c r="B6" s="669">
        <v>2008</v>
      </c>
      <c r="C6" s="669">
        <v>2009</v>
      </c>
      <c r="D6" s="669">
        <v>2010</v>
      </c>
      <c r="E6" s="669">
        <v>2011</v>
      </c>
      <c r="F6" s="677" t="s">
        <v>80</v>
      </c>
    </row>
    <row r="7" spans="1:6" s="5" customFormat="1" ht="16.149999999999999" customHeight="1" thickBot="1">
      <c r="A7" s="675"/>
      <c r="B7" s="670"/>
      <c r="C7" s="670"/>
      <c r="D7" s="670"/>
      <c r="E7" s="670"/>
      <c r="F7" s="678"/>
    </row>
    <row r="8" spans="1:6" s="5" customFormat="1" ht="16.5" customHeight="1">
      <c r="A8" s="676"/>
      <c r="B8" s="671"/>
      <c r="C8" s="671"/>
      <c r="D8" s="671"/>
      <c r="E8" s="671"/>
      <c r="F8" s="679"/>
    </row>
    <row r="9" spans="1:6" s="6" customFormat="1" ht="43.5" customHeight="1" thickBot="1">
      <c r="A9" s="65" t="s">
        <v>81</v>
      </c>
      <c r="B9" s="193">
        <v>156</v>
      </c>
      <c r="C9" s="193">
        <v>160</v>
      </c>
      <c r="D9" s="193">
        <v>169</v>
      </c>
      <c r="E9" s="193">
        <v>161</v>
      </c>
      <c r="F9" s="328" t="s">
        <v>82</v>
      </c>
    </row>
    <row r="10" spans="1:6" s="6" customFormat="1" ht="43.5" customHeight="1" thickBot="1">
      <c r="A10" s="66" t="s">
        <v>83</v>
      </c>
      <c r="B10" s="194">
        <v>1404</v>
      </c>
      <c r="C10" s="194">
        <v>1500</v>
      </c>
      <c r="D10" s="194">
        <v>1689</v>
      </c>
      <c r="E10" s="194">
        <v>1428</v>
      </c>
      <c r="F10" s="75" t="s">
        <v>84</v>
      </c>
    </row>
    <row r="11" spans="1:6" s="6" customFormat="1" ht="43.5" customHeight="1">
      <c r="A11" s="390" t="s">
        <v>85</v>
      </c>
      <c r="B11" s="396">
        <v>359</v>
      </c>
      <c r="C11" s="396">
        <v>397</v>
      </c>
      <c r="D11" s="396">
        <v>407</v>
      </c>
      <c r="E11" s="396">
        <v>503</v>
      </c>
      <c r="F11" s="398" t="s">
        <v>86</v>
      </c>
    </row>
    <row r="12" spans="1:6" s="6" customFormat="1" ht="25.5" customHeight="1">
      <c r="A12" s="673" t="s">
        <v>777</v>
      </c>
      <c r="B12" s="673"/>
      <c r="E12" s="672" t="s">
        <v>776</v>
      </c>
      <c r="F12" s="672"/>
    </row>
    <row r="13" spans="1:6" s="6" customFormat="1" ht="43.5" customHeight="1"/>
    <row r="14" spans="1:6" s="6" customFormat="1" ht="43.5" customHeight="1">
      <c r="A14" s="61"/>
      <c r="B14" s="62"/>
      <c r="C14" s="62"/>
      <c r="D14" s="62"/>
      <c r="E14" s="62"/>
      <c r="F14" s="63"/>
    </row>
    <row r="33" ht="29.25" customHeight="1"/>
  </sheetData>
  <mergeCells count="12">
    <mergeCell ref="E12:F12"/>
    <mergeCell ref="A12:B12"/>
    <mergeCell ref="A1:F1"/>
    <mergeCell ref="E6:E8"/>
    <mergeCell ref="B6:B8"/>
    <mergeCell ref="D6:D8"/>
    <mergeCell ref="A2:F2"/>
    <mergeCell ref="A3:F3"/>
    <mergeCell ref="A4:F4"/>
    <mergeCell ref="A6:A8"/>
    <mergeCell ref="F6:F8"/>
    <mergeCell ref="C6:C8"/>
  </mergeCells>
  <phoneticPr fontId="24" type="noConversion"/>
  <printOptions horizontalCentered="1" verticalCentered="1"/>
  <pageMargins left="0" right="0" top="0" bottom="0" header="0" footer="0"/>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rightToLeft="1" view="pageBreakPreview" zoomScaleNormal="100" workbookViewId="0">
      <selection activeCell="M14" sqref="M14"/>
    </sheetView>
  </sheetViews>
  <sheetFormatPr defaultRowHeight="12.75"/>
  <cols>
    <col min="1" max="1" width="32.28515625" style="16" customWidth="1"/>
    <col min="2" max="3" width="10.7109375" style="16" customWidth="1"/>
    <col min="4" max="4" width="32.28515625" style="16" customWidth="1"/>
    <col min="5" max="16384" width="9.140625" style="4"/>
  </cols>
  <sheetData>
    <row r="1" spans="1:4" s="12" customFormat="1" ht="18">
      <c r="A1" s="657" t="s">
        <v>458</v>
      </c>
      <c r="B1" s="658"/>
      <c r="C1" s="658"/>
      <c r="D1" s="658"/>
    </row>
    <row r="2" spans="1:4" s="12" customFormat="1" ht="18">
      <c r="A2" s="659">
        <v>2011</v>
      </c>
      <c r="B2" s="659"/>
      <c r="C2" s="659"/>
      <c r="D2" s="659"/>
    </row>
    <row r="3" spans="1:4" s="13" customFormat="1" ht="33" customHeight="1">
      <c r="A3" s="661" t="s">
        <v>459</v>
      </c>
      <c r="B3" s="661"/>
      <c r="C3" s="661"/>
      <c r="D3" s="661"/>
    </row>
    <row r="4" spans="1:4" s="13" customFormat="1" ht="17.25" customHeight="1">
      <c r="A4" s="662">
        <v>2011</v>
      </c>
      <c r="B4" s="662"/>
      <c r="C4" s="662"/>
      <c r="D4" s="662"/>
    </row>
    <row r="5" spans="1:4" ht="15" customHeight="1">
      <c r="A5" s="27" t="s">
        <v>560</v>
      </c>
      <c r="B5" s="26"/>
      <c r="C5" s="26"/>
      <c r="D5" s="64" t="s">
        <v>561</v>
      </c>
    </row>
    <row r="6" spans="1:4" s="5" customFormat="1" ht="16.5" customHeight="1" thickBot="1">
      <c r="A6" s="674" t="s">
        <v>79</v>
      </c>
      <c r="B6" s="681" t="s">
        <v>539</v>
      </c>
      <c r="C6" s="684" t="s">
        <v>538</v>
      </c>
      <c r="D6" s="677" t="s">
        <v>80</v>
      </c>
    </row>
    <row r="7" spans="1:4" s="5" customFormat="1" ht="16.149999999999999" customHeight="1" thickBot="1">
      <c r="A7" s="675"/>
      <c r="B7" s="682"/>
      <c r="C7" s="685"/>
      <c r="D7" s="678"/>
    </row>
    <row r="8" spans="1:4" s="5" customFormat="1" ht="16.5" customHeight="1">
      <c r="A8" s="680"/>
      <c r="B8" s="683"/>
      <c r="C8" s="686"/>
      <c r="D8" s="687"/>
    </row>
    <row r="9" spans="1:4" s="6" customFormat="1" ht="38.25" customHeight="1" thickBot="1">
      <c r="A9" s="68" t="s">
        <v>302</v>
      </c>
      <c r="B9" s="397">
        <v>74</v>
      </c>
      <c r="C9" s="397">
        <v>797</v>
      </c>
      <c r="D9" s="69" t="s">
        <v>171</v>
      </c>
    </row>
    <row r="10" spans="1:4" s="6" customFormat="1" ht="38.25" customHeight="1" thickBot="1">
      <c r="A10" s="70" t="s">
        <v>172</v>
      </c>
      <c r="B10" s="194">
        <v>62</v>
      </c>
      <c r="C10" s="194">
        <v>420</v>
      </c>
      <c r="D10" s="75" t="s">
        <v>300</v>
      </c>
    </row>
    <row r="11" spans="1:4" s="6" customFormat="1" ht="38.25" customHeight="1" thickBot="1">
      <c r="A11" s="261" t="s">
        <v>173</v>
      </c>
      <c r="B11" s="195">
        <v>17</v>
      </c>
      <c r="C11" s="195">
        <v>45</v>
      </c>
      <c r="D11" s="71" t="s">
        <v>174</v>
      </c>
    </row>
    <row r="12" spans="1:4" s="6" customFormat="1" ht="38.25" customHeight="1" thickBot="1">
      <c r="A12" s="70" t="s">
        <v>175</v>
      </c>
      <c r="B12" s="194">
        <v>5</v>
      </c>
      <c r="C12" s="194">
        <v>109</v>
      </c>
      <c r="D12" s="75" t="s">
        <v>301</v>
      </c>
    </row>
    <row r="13" spans="1:4" s="6" customFormat="1" ht="38.25" customHeight="1">
      <c r="A13" s="260" t="s">
        <v>176</v>
      </c>
      <c r="B13" s="343">
        <v>3</v>
      </c>
      <c r="C13" s="343">
        <v>57</v>
      </c>
      <c r="D13" s="72" t="s">
        <v>177</v>
      </c>
    </row>
    <row r="14" spans="1:4" s="6" customFormat="1" ht="30" customHeight="1">
      <c r="A14" s="73" t="s">
        <v>2</v>
      </c>
      <c r="B14" s="399">
        <f>SUM(B9:B13)</f>
        <v>161</v>
      </c>
      <c r="C14" s="399">
        <f>SUM(C9:C13)</f>
        <v>1428</v>
      </c>
      <c r="D14" s="74" t="s">
        <v>3</v>
      </c>
    </row>
    <row r="15" spans="1:4" s="6" customFormat="1" ht="25.5">
      <c r="A15" s="645" t="s">
        <v>777</v>
      </c>
      <c r="D15" s="646" t="s">
        <v>776</v>
      </c>
    </row>
    <row r="30" ht="29.25" customHeight="1"/>
  </sheetData>
  <mergeCells count="8">
    <mergeCell ref="A1:D1"/>
    <mergeCell ref="A2:D2"/>
    <mergeCell ref="A3:D3"/>
    <mergeCell ref="A4:D4"/>
    <mergeCell ref="A6:A8"/>
    <mergeCell ref="B6:B8"/>
    <mergeCell ref="C6:C8"/>
    <mergeCell ref="D6:D8"/>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rightToLeft="1" view="pageBreakPreview" zoomScaleNormal="100" zoomScaleSheetLayoutView="100" workbookViewId="0">
      <selection activeCell="M14" sqref="M14"/>
    </sheetView>
  </sheetViews>
  <sheetFormatPr defaultRowHeight="12.75"/>
  <cols>
    <col min="1" max="1" width="24.5703125" style="16" customWidth="1"/>
    <col min="2" max="6" width="8.5703125" style="16" customWidth="1"/>
    <col min="7" max="7" width="22.7109375" style="16" customWidth="1"/>
    <col min="8" max="16384" width="9.140625" style="163"/>
  </cols>
  <sheetData>
    <row r="1" spans="1:14" ht="18" customHeight="1">
      <c r="A1" s="657" t="s">
        <v>261</v>
      </c>
      <c r="B1" s="658"/>
      <c r="C1" s="658"/>
      <c r="D1" s="658"/>
      <c r="E1" s="658"/>
      <c r="F1" s="658"/>
      <c r="G1" s="658"/>
    </row>
    <row r="2" spans="1:14" ht="18">
      <c r="A2" s="688" t="s">
        <v>683</v>
      </c>
      <c r="B2" s="688"/>
      <c r="C2" s="688"/>
      <c r="D2" s="688"/>
      <c r="E2" s="688"/>
      <c r="F2" s="688"/>
      <c r="G2" s="688"/>
    </row>
    <row r="3" spans="1:14" ht="33.75" customHeight="1">
      <c r="A3" s="661" t="s">
        <v>685</v>
      </c>
      <c r="B3" s="661"/>
      <c r="C3" s="661"/>
      <c r="D3" s="661"/>
      <c r="E3" s="661"/>
      <c r="F3" s="661"/>
      <c r="G3" s="661"/>
    </row>
    <row r="4" spans="1:14" ht="15.75">
      <c r="A4" s="662" t="s">
        <v>683</v>
      </c>
      <c r="B4" s="662"/>
      <c r="C4" s="662"/>
      <c r="D4" s="662"/>
      <c r="E4" s="662"/>
      <c r="F4" s="662"/>
      <c r="G4" s="662"/>
    </row>
    <row r="5" spans="1:14" ht="20.100000000000001" customHeight="1">
      <c r="A5" s="27" t="s">
        <v>563</v>
      </c>
      <c r="B5" s="508"/>
      <c r="C5" s="508"/>
      <c r="D5" s="508"/>
      <c r="E5" s="508"/>
      <c r="F5" s="508"/>
      <c r="G5" s="64" t="s">
        <v>562</v>
      </c>
    </row>
    <row r="6" spans="1:14" s="5" customFormat="1" ht="54.75" customHeight="1">
      <c r="A6" s="512" t="s">
        <v>742</v>
      </c>
      <c r="B6" s="507">
        <v>2013</v>
      </c>
      <c r="C6" s="507">
        <v>2014</v>
      </c>
      <c r="D6" s="507">
        <v>2015</v>
      </c>
      <c r="E6" s="507">
        <v>2016</v>
      </c>
      <c r="F6" s="507">
        <v>2017</v>
      </c>
      <c r="G6" s="509" t="s">
        <v>107</v>
      </c>
    </row>
    <row r="7" spans="1:14" s="6" customFormat="1" ht="33.75" customHeight="1" thickBot="1">
      <c r="A7" s="68" t="s">
        <v>165</v>
      </c>
      <c r="B7" s="77">
        <v>7</v>
      </c>
      <c r="C7" s="77">
        <v>7</v>
      </c>
      <c r="D7" s="249">
        <v>8</v>
      </c>
      <c r="E7" s="249">
        <v>9</v>
      </c>
      <c r="F7" s="249">
        <v>9</v>
      </c>
      <c r="G7" s="69" t="s">
        <v>170</v>
      </c>
    </row>
    <row r="8" spans="1:14" s="6" customFormat="1" ht="33.75" customHeight="1" thickBot="1">
      <c r="A8" s="70" t="s">
        <v>161</v>
      </c>
      <c r="B8" s="78">
        <v>7</v>
      </c>
      <c r="C8" s="78">
        <v>7</v>
      </c>
      <c r="D8" s="250">
        <v>7</v>
      </c>
      <c r="E8" s="250">
        <v>8</v>
      </c>
      <c r="F8" s="250">
        <v>8</v>
      </c>
      <c r="G8" s="67" t="s">
        <v>166</v>
      </c>
    </row>
    <row r="9" spans="1:14" s="6" customFormat="1" ht="33.75" customHeight="1" thickBot="1">
      <c r="A9" s="261" t="s">
        <v>163</v>
      </c>
      <c r="B9" s="79">
        <v>0</v>
      </c>
      <c r="C9" s="79">
        <v>0</v>
      </c>
      <c r="D9" s="251">
        <v>1</v>
      </c>
      <c r="E9" s="251">
        <v>1</v>
      </c>
      <c r="F9" s="251">
        <v>1</v>
      </c>
      <c r="G9" s="71" t="s">
        <v>168</v>
      </c>
    </row>
    <row r="10" spans="1:14" s="6" customFormat="1" ht="33.75" customHeight="1" thickBot="1">
      <c r="A10" s="70" t="s">
        <v>162</v>
      </c>
      <c r="B10" s="78">
        <v>10</v>
      </c>
      <c r="C10" s="78">
        <v>11</v>
      </c>
      <c r="D10" s="250">
        <v>6</v>
      </c>
      <c r="E10" s="250">
        <v>4</v>
      </c>
      <c r="F10" s="250">
        <v>4</v>
      </c>
      <c r="G10" s="67" t="s">
        <v>167</v>
      </c>
      <c r="I10" s="226"/>
      <c r="J10" s="226"/>
      <c r="K10" s="226"/>
      <c r="L10" s="226"/>
      <c r="M10" s="226"/>
      <c r="N10" s="226"/>
    </row>
    <row r="11" spans="1:14" s="6" customFormat="1" ht="33.75" customHeight="1" thickBot="1">
      <c r="A11" s="261" t="s">
        <v>163</v>
      </c>
      <c r="B11" s="79">
        <v>0</v>
      </c>
      <c r="C11" s="79">
        <v>0</v>
      </c>
      <c r="D11" s="251">
        <v>0</v>
      </c>
      <c r="E11" s="251">
        <v>0</v>
      </c>
      <c r="F11" s="251">
        <v>0</v>
      </c>
      <c r="G11" s="71" t="s">
        <v>168</v>
      </c>
    </row>
    <row r="12" spans="1:14" s="6" customFormat="1" ht="33.75" customHeight="1">
      <c r="A12" s="91" t="s">
        <v>164</v>
      </c>
      <c r="B12" s="262">
        <v>10</v>
      </c>
      <c r="C12" s="262">
        <v>11</v>
      </c>
      <c r="D12" s="263">
        <v>6</v>
      </c>
      <c r="E12" s="263">
        <v>4</v>
      </c>
      <c r="F12" s="263">
        <v>4</v>
      </c>
      <c r="G12" s="264" t="s">
        <v>169</v>
      </c>
    </row>
    <row r="17" spans="1:14" s="16" customFormat="1">
      <c r="A17" s="57"/>
      <c r="H17" s="163"/>
      <c r="I17" s="163"/>
      <c r="J17" s="163"/>
      <c r="K17" s="163"/>
      <c r="L17" s="163"/>
      <c r="M17" s="163"/>
      <c r="N17" s="163"/>
    </row>
    <row r="18" spans="1:14" s="16" customFormat="1">
      <c r="A18" s="57"/>
      <c r="H18" s="163"/>
      <c r="I18" s="163"/>
      <c r="J18" s="163"/>
      <c r="K18" s="163"/>
      <c r="L18" s="163"/>
      <c r="M18" s="163"/>
      <c r="N18" s="163"/>
    </row>
    <row r="29" spans="1:14" s="16" customFormat="1" ht="29.25" customHeight="1">
      <c r="H29" s="163"/>
      <c r="I29" s="163"/>
      <c r="J29" s="163"/>
      <c r="K29" s="163"/>
      <c r="L29" s="163"/>
      <c r="M29" s="163"/>
      <c r="N29" s="163"/>
    </row>
  </sheetData>
  <mergeCells count="4">
    <mergeCell ref="A1:G1"/>
    <mergeCell ref="A2:G2"/>
    <mergeCell ref="A3:G3"/>
    <mergeCell ref="A4:G4"/>
  </mergeCells>
  <printOptions horizontalCentered="1" verticalCentered="1"/>
  <pageMargins left="0" right="0" top="0" bottom="0" header="0" footer="0"/>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showGridLines="0" rightToLeft="1" view="pageBreakPreview" zoomScaleNormal="100" zoomScaleSheetLayoutView="100" workbookViewId="0">
      <selection activeCell="M14" sqref="M14"/>
    </sheetView>
  </sheetViews>
  <sheetFormatPr defaultColWidth="9.140625" defaultRowHeight="12.75"/>
  <cols>
    <col min="1" max="1" width="19.42578125" style="18" customWidth="1"/>
    <col min="2" max="10" width="9" style="18" customWidth="1"/>
    <col min="11" max="11" width="26.140625" style="18" customWidth="1"/>
    <col min="12" max="16384" width="9.140625" style="60"/>
  </cols>
  <sheetData>
    <row r="1" spans="1:11" ht="18">
      <c r="A1" s="657" t="s">
        <v>314</v>
      </c>
      <c r="B1" s="658"/>
      <c r="C1" s="658"/>
      <c r="D1" s="658"/>
      <c r="E1" s="658"/>
      <c r="F1" s="658"/>
      <c r="G1" s="658"/>
      <c r="H1" s="658"/>
      <c r="I1" s="658"/>
      <c r="J1" s="658"/>
      <c r="K1" s="658"/>
    </row>
    <row r="2" spans="1:11" s="163" customFormat="1" ht="18">
      <c r="A2" s="659" t="s">
        <v>683</v>
      </c>
      <c r="B2" s="660"/>
      <c r="C2" s="660"/>
      <c r="D2" s="660"/>
      <c r="E2" s="660"/>
      <c r="F2" s="660"/>
      <c r="G2" s="660"/>
      <c r="H2" s="660"/>
      <c r="I2" s="660"/>
      <c r="J2" s="660"/>
      <c r="K2" s="660"/>
    </row>
    <row r="3" spans="1:11" ht="19.5" customHeight="1">
      <c r="A3" s="661" t="s">
        <v>305</v>
      </c>
      <c r="B3" s="661"/>
      <c r="C3" s="661"/>
      <c r="D3" s="661"/>
      <c r="E3" s="661"/>
      <c r="F3" s="661"/>
      <c r="G3" s="661"/>
      <c r="H3" s="661"/>
      <c r="I3" s="661"/>
      <c r="J3" s="661"/>
      <c r="K3" s="661"/>
    </row>
    <row r="4" spans="1:11" ht="15.75">
      <c r="A4" s="662" t="s">
        <v>683</v>
      </c>
      <c r="B4" s="662"/>
      <c r="C4" s="662"/>
      <c r="D4" s="662"/>
      <c r="E4" s="662"/>
      <c r="F4" s="662"/>
      <c r="G4" s="662"/>
      <c r="H4" s="662"/>
      <c r="I4" s="662"/>
      <c r="J4" s="662"/>
      <c r="K4" s="662"/>
    </row>
    <row r="5" spans="1:11" ht="20.100000000000001" customHeight="1">
      <c r="A5" s="27" t="s">
        <v>565</v>
      </c>
      <c r="B5" s="59"/>
      <c r="C5" s="59"/>
      <c r="D5" s="59"/>
      <c r="E5" s="59"/>
      <c r="F5" s="59"/>
      <c r="G5" s="60"/>
      <c r="H5" s="60"/>
      <c r="I5" s="60"/>
      <c r="J5" s="60"/>
      <c r="K5" s="64" t="s">
        <v>564</v>
      </c>
    </row>
    <row r="6" spans="1:11" s="5" customFormat="1" ht="14.25" customHeight="1">
      <c r="A6" s="689" t="s">
        <v>307</v>
      </c>
      <c r="B6" s="691" t="s">
        <v>24</v>
      </c>
      <c r="C6" s="691"/>
      <c r="D6" s="691"/>
      <c r="E6" s="691" t="s">
        <v>25</v>
      </c>
      <c r="F6" s="691"/>
      <c r="G6" s="691"/>
      <c r="H6" s="692" t="s">
        <v>0</v>
      </c>
      <c r="I6" s="692"/>
      <c r="J6" s="692"/>
      <c r="K6" s="693" t="s">
        <v>306</v>
      </c>
    </row>
    <row r="7" spans="1:11" s="5" customFormat="1" ht="14.25" customHeight="1">
      <c r="A7" s="689"/>
      <c r="B7" s="695" t="s">
        <v>26</v>
      </c>
      <c r="C7" s="695"/>
      <c r="D7" s="695"/>
      <c r="E7" s="695" t="s">
        <v>390</v>
      </c>
      <c r="F7" s="695"/>
      <c r="G7" s="695"/>
      <c r="H7" s="696" t="s">
        <v>1</v>
      </c>
      <c r="I7" s="696"/>
      <c r="J7" s="696"/>
      <c r="K7" s="693"/>
    </row>
    <row r="8" spans="1:11" s="5" customFormat="1" ht="14.25" customHeight="1">
      <c r="A8" s="689"/>
      <c r="B8" s="697" t="s">
        <v>108</v>
      </c>
      <c r="C8" s="697" t="s">
        <v>109</v>
      </c>
      <c r="D8" s="699" t="s">
        <v>219</v>
      </c>
      <c r="E8" s="697" t="s">
        <v>108</v>
      </c>
      <c r="F8" s="697" t="s">
        <v>109</v>
      </c>
      <c r="G8" s="699" t="s">
        <v>219</v>
      </c>
      <c r="H8" s="697" t="s">
        <v>108</v>
      </c>
      <c r="I8" s="697" t="s">
        <v>109</v>
      </c>
      <c r="J8" s="699" t="s">
        <v>219</v>
      </c>
      <c r="K8" s="693"/>
    </row>
    <row r="9" spans="1:11" s="5" customFormat="1" ht="14.25" customHeight="1">
      <c r="A9" s="690"/>
      <c r="B9" s="698"/>
      <c r="C9" s="698"/>
      <c r="D9" s="698"/>
      <c r="E9" s="698"/>
      <c r="F9" s="698"/>
      <c r="G9" s="698"/>
      <c r="H9" s="698"/>
      <c r="I9" s="698"/>
      <c r="J9" s="698"/>
      <c r="K9" s="694"/>
    </row>
    <row r="10" spans="1:11" s="7" customFormat="1" ht="27" customHeight="1" thickBot="1">
      <c r="A10" s="150">
        <v>2013</v>
      </c>
      <c r="B10" s="400">
        <v>58</v>
      </c>
      <c r="C10" s="400">
        <v>9</v>
      </c>
      <c r="D10" s="293">
        <f t="shared" ref="D10" si="0">B10+C10</f>
        <v>67</v>
      </c>
      <c r="E10" s="400">
        <v>1003</v>
      </c>
      <c r="F10" s="400">
        <v>83</v>
      </c>
      <c r="G10" s="293">
        <f t="shared" ref="G10" si="1">E10+F10</f>
        <v>1086</v>
      </c>
      <c r="H10" s="400">
        <f t="shared" ref="H10" si="2">B10+E10</f>
        <v>1061</v>
      </c>
      <c r="I10" s="400">
        <f t="shared" ref="I10" si="3">C10+F10</f>
        <v>92</v>
      </c>
      <c r="J10" s="293">
        <f t="shared" ref="J10" si="4">H10+I10</f>
        <v>1153</v>
      </c>
      <c r="K10" s="151">
        <v>2013</v>
      </c>
    </row>
    <row r="11" spans="1:11" s="50" customFormat="1" ht="27" customHeight="1" thickBot="1">
      <c r="A11" s="175">
        <v>2014</v>
      </c>
      <c r="B11" s="401">
        <v>53</v>
      </c>
      <c r="C11" s="401">
        <v>13</v>
      </c>
      <c r="D11" s="402">
        <f>SUM(B11:C11)</f>
        <v>66</v>
      </c>
      <c r="E11" s="401">
        <v>1041</v>
      </c>
      <c r="F11" s="401">
        <v>83</v>
      </c>
      <c r="G11" s="402">
        <f>SUM(E11:F11)</f>
        <v>1124</v>
      </c>
      <c r="H11" s="394">
        <f>B11+E11</f>
        <v>1094</v>
      </c>
      <c r="I11" s="394">
        <f>C11+F11</f>
        <v>96</v>
      </c>
      <c r="J11" s="296">
        <f>H11+I11</f>
        <v>1190</v>
      </c>
      <c r="K11" s="176">
        <v>2014</v>
      </c>
    </row>
    <row r="12" spans="1:11" s="7" customFormat="1" ht="27" customHeight="1" thickBot="1">
      <c r="A12" s="173">
        <v>2015</v>
      </c>
      <c r="B12" s="403">
        <v>92</v>
      </c>
      <c r="C12" s="403">
        <v>19</v>
      </c>
      <c r="D12" s="333">
        <f>SUM(B12:C12)</f>
        <v>111</v>
      </c>
      <c r="E12" s="403">
        <v>1196</v>
      </c>
      <c r="F12" s="403">
        <v>87</v>
      </c>
      <c r="G12" s="333">
        <f>SUM(E12:F12)</f>
        <v>1283</v>
      </c>
      <c r="H12" s="403">
        <f t="shared" ref="H12:I14" si="5">SUM(B12,E12)</f>
        <v>1288</v>
      </c>
      <c r="I12" s="403">
        <f t="shared" si="5"/>
        <v>106</v>
      </c>
      <c r="J12" s="333">
        <f>SUM(H12:I12)</f>
        <v>1394</v>
      </c>
      <c r="K12" s="174">
        <v>2015</v>
      </c>
    </row>
    <row r="13" spans="1:11" s="50" customFormat="1" ht="27" customHeight="1" thickBot="1">
      <c r="A13" s="175">
        <v>2016</v>
      </c>
      <c r="B13" s="401">
        <v>78</v>
      </c>
      <c r="C13" s="401">
        <v>15</v>
      </c>
      <c r="D13" s="402">
        <f>SUM(B13:C13)</f>
        <v>93</v>
      </c>
      <c r="E13" s="401">
        <v>827</v>
      </c>
      <c r="F13" s="401">
        <v>76</v>
      </c>
      <c r="G13" s="402">
        <f>SUM(E13:F13)</f>
        <v>903</v>
      </c>
      <c r="H13" s="394">
        <f t="shared" si="5"/>
        <v>905</v>
      </c>
      <c r="I13" s="394">
        <f t="shared" si="5"/>
        <v>91</v>
      </c>
      <c r="J13" s="296">
        <f>SUM(H13:I13)</f>
        <v>996</v>
      </c>
      <c r="K13" s="176">
        <v>2016</v>
      </c>
    </row>
    <row r="14" spans="1:11" s="50" customFormat="1" ht="27" customHeight="1">
      <c r="A14" s="448">
        <v>2017</v>
      </c>
      <c r="B14" s="449">
        <v>46</v>
      </c>
      <c r="C14" s="449">
        <v>12</v>
      </c>
      <c r="D14" s="450">
        <f>SUM(B14:C14)</f>
        <v>58</v>
      </c>
      <c r="E14" s="449">
        <v>748</v>
      </c>
      <c r="F14" s="449">
        <v>64</v>
      </c>
      <c r="G14" s="450">
        <f>SUM(E14:F14)</f>
        <v>812</v>
      </c>
      <c r="H14" s="451">
        <f t="shared" si="5"/>
        <v>794</v>
      </c>
      <c r="I14" s="451">
        <f t="shared" si="5"/>
        <v>76</v>
      </c>
      <c r="J14" s="452">
        <f>SUM(H14:I14)</f>
        <v>870</v>
      </c>
      <c r="K14" s="453">
        <v>2017</v>
      </c>
    </row>
    <row r="36" spans="2:4" s="18" customFormat="1">
      <c r="D36" s="18">
        <f t="shared" ref="D36:D58" si="6">SUM(B36:C36)</f>
        <v>0</v>
      </c>
    </row>
    <row r="37" spans="2:4" s="18" customFormat="1">
      <c r="D37" s="18">
        <f t="shared" si="6"/>
        <v>0</v>
      </c>
    </row>
    <row r="38" spans="2:4" s="18" customFormat="1">
      <c r="C38" s="18">
        <v>1</v>
      </c>
      <c r="D38" s="18">
        <f t="shared" si="6"/>
        <v>1</v>
      </c>
    </row>
    <row r="39" spans="2:4" s="18" customFormat="1">
      <c r="D39" s="18">
        <f t="shared" si="6"/>
        <v>0</v>
      </c>
    </row>
    <row r="40" spans="2:4" s="18" customFormat="1">
      <c r="D40" s="18">
        <f t="shared" si="6"/>
        <v>0</v>
      </c>
    </row>
    <row r="41" spans="2:4" s="18" customFormat="1">
      <c r="B41" s="18">
        <v>3</v>
      </c>
      <c r="C41" s="18">
        <v>34</v>
      </c>
      <c r="D41" s="18">
        <f t="shared" si="6"/>
        <v>37</v>
      </c>
    </row>
    <row r="42" spans="2:4" s="18" customFormat="1">
      <c r="B42" s="18">
        <v>7</v>
      </c>
      <c r="C42" s="18">
        <v>1</v>
      </c>
      <c r="D42" s="18">
        <f t="shared" si="6"/>
        <v>8</v>
      </c>
    </row>
    <row r="43" spans="2:4" s="18" customFormat="1">
      <c r="B43" s="18">
        <v>2</v>
      </c>
      <c r="D43" s="18">
        <f t="shared" si="6"/>
        <v>2</v>
      </c>
    </row>
    <row r="44" spans="2:4" s="18" customFormat="1">
      <c r="D44" s="18">
        <f t="shared" si="6"/>
        <v>0</v>
      </c>
    </row>
    <row r="45" spans="2:4" s="18" customFormat="1">
      <c r="D45" s="18">
        <f t="shared" si="6"/>
        <v>0</v>
      </c>
    </row>
    <row r="46" spans="2:4" s="18" customFormat="1">
      <c r="C46" s="18">
        <v>2</v>
      </c>
      <c r="D46" s="18">
        <f t="shared" si="6"/>
        <v>2</v>
      </c>
    </row>
    <row r="47" spans="2:4" s="18" customFormat="1">
      <c r="C47" s="18">
        <v>1</v>
      </c>
      <c r="D47" s="18">
        <f t="shared" si="6"/>
        <v>1</v>
      </c>
    </row>
    <row r="48" spans="2:4" s="18" customFormat="1">
      <c r="C48" s="18">
        <v>3</v>
      </c>
      <c r="D48" s="18">
        <f t="shared" si="6"/>
        <v>3</v>
      </c>
    </row>
    <row r="49" spans="2:4" s="18" customFormat="1">
      <c r="D49" s="18">
        <f t="shared" si="6"/>
        <v>0</v>
      </c>
    </row>
    <row r="50" spans="2:4" s="18" customFormat="1">
      <c r="B50" s="18">
        <v>1</v>
      </c>
      <c r="D50" s="18">
        <f t="shared" si="6"/>
        <v>1</v>
      </c>
    </row>
    <row r="51" spans="2:4" s="18" customFormat="1">
      <c r="D51" s="18">
        <f t="shared" si="6"/>
        <v>0</v>
      </c>
    </row>
    <row r="52" spans="2:4" s="18" customFormat="1">
      <c r="C52" s="18">
        <v>2</v>
      </c>
      <c r="D52" s="18">
        <f t="shared" si="6"/>
        <v>2</v>
      </c>
    </row>
    <row r="53" spans="2:4" s="18" customFormat="1">
      <c r="D53" s="18">
        <f t="shared" si="6"/>
        <v>0</v>
      </c>
    </row>
    <row r="54" spans="2:4" s="18" customFormat="1">
      <c r="C54" s="18">
        <v>1</v>
      </c>
      <c r="D54" s="18">
        <f t="shared" si="6"/>
        <v>1</v>
      </c>
    </row>
    <row r="55" spans="2:4" s="18" customFormat="1">
      <c r="C55" s="18">
        <v>7</v>
      </c>
      <c r="D55" s="18">
        <f t="shared" si="6"/>
        <v>7</v>
      </c>
    </row>
    <row r="56" spans="2:4" s="18" customFormat="1">
      <c r="C56" s="18">
        <v>25</v>
      </c>
      <c r="D56" s="18">
        <f t="shared" si="6"/>
        <v>25</v>
      </c>
    </row>
    <row r="57" spans="2:4" s="18" customFormat="1">
      <c r="D57" s="18">
        <f t="shared" si="6"/>
        <v>0</v>
      </c>
    </row>
    <row r="58" spans="2:4" s="18" customFormat="1">
      <c r="D58" s="18">
        <f t="shared" si="6"/>
        <v>0</v>
      </c>
    </row>
  </sheetData>
  <mergeCells count="21">
    <mergeCell ref="G8:G9"/>
    <mergeCell ref="H8:H9"/>
    <mergeCell ref="I8:I9"/>
    <mergeCell ref="A2:K2"/>
    <mergeCell ref="J8:J9"/>
    <mergeCell ref="A1:K1"/>
    <mergeCell ref="A3:K3"/>
    <mergeCell ref="A4:K4"/>
    <mergeCell ref="A6:A9"/>
    <mergeCell ref="B6:D6"/>
    <mergeCell ref="E6:G6"/>
    <mergeCell ref="H6:J6"/>
    <mergeCell ref="K6:K9"/>
    <mergeCell ref="B7:D7"/>
    <mergeCell ref="E7:G7"/>
    <mergeCell ref="H7:J7"/>
    <mergeCell ref="B8:B9"/>
    <mergeCell ref="C8:C9"/>
    <mergeCell ref="D8:D9"/>
    <mergeCell ref="E8:E9"/>
    <mergeCell ref="F8:F9"/>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rightToLeft="1" view="pageBreakPreview" zoomScaleNormal="100" workbookViewId="0">
      <selection activeCell="M14" sqref="M14"/>
    </sheetView>
  </sheetViews>
  <sheetFormatPr defaultRowHeight="12.75"/>
  <cols>
    <col min="1" max="1" width="27.5703125" style="16" customWidth="1"/>
    <col min="2" max="10" width="7" style="16" customWidth="1"/>
    <col min="11" max="11" width="26.42578125" style="16" customWidth="1"/>
    <col min="12" max="16384" width="9.140625" style="4"/>
  </cols>
  <sheetData>
    <row r="1" spans="1:11" ht="18">
      <c r="A1" s="657" t="s">
        <v>313</v>
      </c>
      <c r="B1" s="658"/>
      <c r="C1" s="658"/>
      <c r="D1" s="658"/>
      <c r="E1" s="658"/>
      <c r="F1" s="658"/>
      <c r="G1" s="658"/>
      <c r="H1" s="658"/>
      <c r="I1" s="658"/>
      <c r="J1" s="658"/>
      <c r="K1" s="658"/>
    </row>
    <row r="2" spans="1:11" s="163" customFormat="1" ht="18">
      <c r="A2" s="659">
        <v>2017</v>
      </c>
      <c r="B2" s="660"/>
      <c r="C2" s="660"/>
      <c r="D2" s="660"/>
      <c r="E2" s="660"/>
      <c r="F2" s="660"/>
      <c r="G2" s="660"/>
      <c r="H2" s="660"/>
      <c r="I2" s="660"/>
      <c r="J2" s="660"/>
      <c r="K2" s="660"/>
    </row>
    <row r="3" spans="1:11" ht="35.25" customHeight="1">
      <c r="A3" s="661" t="s">
        <v>686</v>
      </c>
      <c r="B3" s="661"/>
      <c r="C3" s="661"/>
      <c r="D3" s="661"/>
      <c r="E3" s="661"/>
      <c r="F3" s="661"/>
      <c r="G3" s="661"/>
      <c r="H3" s="661"/>
      <c r="I3" s="661"/>
      <c r="J3" s="661"/>
      <c r="K3" s="661"/>
    </row>
    <row r="4" spans="1:11" ht="15.75">
      <c r="A4" s="662">
        <v>2017</v>
      </c>
      <c r="B4" s="662"/>
      <c r="C4" s="662"/>
      <c r="D4" s="662"/>
      <c r="E4" s="662"/>
      <c r="F4" s="662"/>
      <c r="G4" s="662"/>
      <c r="H4" s="662"/>
      <c r="I4" s="662"/>
      <c r="J4" s="662"/>
      <c r="K4" s="662"/>
    </row>
    <row r="5" spans="1:11" ht="20.100000000000001" customHeight="1">
      <c r="A5" s="27" t="s">
        <v>567</v>
      </c>
      <c r="B5" s="26"/>
      <c r="C5" s="26"/>
      <c r="D5" s="26"/>
      <c r="E5" s="26"/>
      <c r="F5" s="26"/>
      <c r="G5" s="4"/>
      <c r="H5" s="4"/>
      <c r="I5" s="4"/>
      <c r="J5" s="4"/>
      <c r="K5" s="64" t="s">
        <v>566</v>
      </c>
    </row>
    <row r="6" spans="1:11" s="5" customFormat="1" ht="14.25" customHeight="1">
      <c r="A6" s="689" t="s">
        <v>289</v>
      </c>
      <c r="B6" s="691" t="s">
        <v>24</v>
      </c>
      <c r="C6" s="691"/>
      <c r="D6" s="691"/>
      <c r="E6" s="691" t="s">
        <v>25</v>
      </c>
      <c r="F6" s="691"/>
      <c r="G6" s="691"/>
      <c r="H6" s="692" t="s">
        <v>0</v>
      </c>
      <c r="I6" s="692"/>
      <c r="J6" s="692"/>
      <c r="K6" s="693" t="s">
        <v>288</v>
      </c>
    </row>
    <row r="7" spans="1:11" s="5" customFormat="1" ht="14.25" customHeight="1">
      <c r="A7" s="689"/>
      <c r="B7" s="695" t="s">
        <v>26</v>
      </c>
      <c r="C7" s="695"/>
      <c r="D7" s="695"/>
      <c r="E7" s="695" t="s">
        <v>390</v>
      </c>
      <c r="F7" s="695"/>
      <c r="G7" s="695"/>
      <c r="H7" s="700" t="s">
        <v>1</v>
      </c>
      <c r="I7" s="700"/>
      <c r="J7" s="700"/>
      <c r="K7" s="693"/>
    </row>
    <row r="8" spans="1:11" s="5" customFormat="1" ht="14.25" customHeight="1">
      <c r="A8" s="689"/>
      <c r="B8" s="697" t="s">
        <v>108</v>
      </c>
      <c r="C8" s="697" t="s">
        <v>109</v>
      </c>
      <c r="D8" s="701" t="s">
        <v>219</v>
      </c>
      <c r="E8" s="697" t="s">
        <v>108</v>
      </c>
      <c r="F8" s="697" t="s">
        <v>109</v>
      </c>
      <c r="G8" s="701" t="s">
        <v>219</v>
      </c>
      <c r="H8" s="697" t="s">
        <v>108</v>
      </c>
      <c r="I8" s="697" t="s">
        <v>109</v>
      </c>
      <c r="J8" s="701" t="s">
        <v>219</v>
      </c>
      <c r="K8" s="693"/>
    </row>
    <row r="9" spans="1:11" s="5" customFormat="1" ht="14.25" customHeight="1">
      <c r="A9" s="689"/>
      <c r="B9" s="697"/>
      <c r="C9" s="697"/>
      <c r="D9" s="697"/>
      <c r="E9" s="697"/>
      <c r="F9" s="697"/>
      <c r="G9" s="697"/>
      <c r="H9" s="697"/>
      <c r="I9" s="697"/>
      <c r="J9" s="697"/>
      <c r="K9" s="693"/>
    </row>
    <row r="10" spans="1:11" s="5" customFormat="1" ht="21" customHeight="1">
      <c r="A10" s="358" t="s">
        <v>379</v>
      </c>
      <c r="B10" s="417">
        <v>3</v>
      </c>
      <c r="C10" s="417">
        <v>0</v>
      </c>
      <c r="D10" s="417">
        <f>SUM(B10:C10)</f>
        <v>3</v>
      </c>
      <c r="E10" s="417">
        <v>1</v>
      </c>
      <c r="F10" s="417">
        <v>0</v>
      </c>
      <c r="G10" s="417">
        <f>SUM(E10:F10)</f>
        <v>1</v>
      </c>
      <c r="H10" s="418">
        <f>SUM(B10,E10)</f>
        <v>4</v>
      </c>
      <c r="I10" s="418">
        <f>SUM(C10,F10)</f>
        <v>0</v>
      </c>
      <c r="J10" s="418">
        <f>SUM(,H10:I10)</f>
        <v>4</v>
      </c>
      <c r="K10" s="440" t="s">
        <v>380</v>
      </c>
    </row>
    <row r="11" spans="1:11" s="5" customFormat="1" ht="21" customHeight="1">
      <c r="A11" s="359" t="s">
        <v>383</v>
      </c>
      <c r="B11" s="419">
        <v>7</v>
      </c>
      <c r="C11" s="419">
        <v>0</v>
      </c>
      <c r="D11" s="419">
        <f>SUM(B11:C11)</f>
        <v>7</v>
      </c>
      <c r="E11" s="419">
        <v>0</v>
      </c>
      <c r="F11" s="419">
        <v>0</v>
      </c>
      <c r="G11" s="419">
        <f>SUM(E11:F11)</f>
        <v>0</v>
      </c>
      <c r="H11" s="420">
        <f>SUM(B11,E11)</f>
        <v>7</v>
      </c>
      <c r="I11" s="420">
        <f>SUM(C11,F11)</f>
        <v>0</v>
      </c>
      <c r="J11" s="420">
        <f>SUM(,H11:I11)</f>
        <v>7</v>
      </c>
      <c r="K11" s="441" t="s">
        <v>521</v>
      </c>
    </row>
    <row r="12" spans="1:11" s="5" customFormat="1" ht="21" customHeight="1">
      <c r="A12" s="358" t="s">
        <v>381</v>
      </c>
      <c r="B12" s="417">
        <v>0</v>
      </c>
      <c r="C12" s="417">
        <v>0</v>
      </c>
      <c r="D12" s="417">
        <f>SUM(B12:C12)</f>
        <v>0</v>
      </c>
      <c r="E12" s="417">
        <v>1</v>
      </c>
      <c r="F12" s="417">
        <v>1</v>
      </c>
      <c r="G12" s="417">
        <f>SUM(E12:F12)</f>
        <v>2</v>
      </c>
      <c r="H12" s="418">
        <f t="shared" ref="H12:H37" si="0">SUM(B12,E12)</f>
        <v>1</v>
      </c>
      <c r="I12" s="418">
        <f t="shared" ref="I12:I37" si="1">SUM(C12,F12)</f>
        <v>1</v>
      </c>
      <c r="J12" s="418">
        <f>SUM(,H12:I12)</f>
        <v>2</v>
      </c>
      <c r="K12" s="440" t="s">
        <v>382</v>
      </c>
    </row>
    <row r="13" spans="1:11" s="6" customFormat="1" ht="21" customHeight="1" thickBot="1">
      <c r="A13" s="360" t="s">
        <v>128</v>
      </c>
      <c r="B13" s="421">
        <v>8</v>
      </c>
      <c r="C13" s="421">
        <v>0</v>
      </c>
      <c r="D13" s="421">
        <f>SUM(B13:C13)</f>
        <v>8</v>
      </c>
      <c r="E13" s="421">
        <v>0</v>
      </c>
      <c r="F13" s="421">
        <v>0</v>
      </c>
      <c r="G13" s="421">
        <f>SUM(E13:F13)</f>
        <v>0</v>
      </c>
      <c r="H13" s="420">
        <f t="shared" si="0"/>
        <v>8</v>
      </c>
      <c r="I13" s="420">
        <f t="shared" si="1"/>
        <v>0</v>
      </c>
      <c r="J13" s="422">
        <f>SUM(H13:I13)</f>
        <v>8</v>
      </c>
      <c r="K13" s="442" t="s">
        <v>127</v>
      </c>
    </row>
    <row r="14" spans="1:11" s="6" customFormat="1" ht="21" customHeight="1" thickBot="1">
      <c r="A14" s="361" t="s">
        <v>121</v>
      </c>
      <c r="B14" s="423">
        <v>3</v>
      </c>
      <c r="C14" s="423">
        <v>0</v>
      </c>
      <c r="D14" s="424">
        <f t="shared" ref="D14:D37" si="2">SUM(B14:C14)</f>
        <v>3</v>
      </c>
      <c r="E14" s="423">
        <v>0</v>
      </c>
      <c r="F14" s="423">
        <v>0</v>
      </c>
      <c r="G14" s="424">
        <f t="shared" ref="G14:G37" si="3">SUM(E14:F14)</f>
        <v>0</v>
      </c>
      <c r="H14" s="418">
        <f t="shared" si="0"/>
        <v>3</v>
      </c>
      <c r="I14" s="418">
        <f t="shared" si="1"/>
        <v>0</v>
      </c>
      <c r="J14" s="425">
        <f t="shared" ref="J14:J37" si="4">SUM(H14:I14)</f>
        <v>3</v>
      </c>
      <c r="K14" s="443" t="s">
        <v>126</v>
      </c>
    </row>
    <row r="15" spans="1:11" s="6" customFormat="1" ht="21" customHeight="1" thickBot="1">
      <c r="A15" s="70" t="s">
        <v>384</v>
      </c>
      <c r="B15" s="426">
        <v>1</v>
      </c>
      <c r="C15" s="426">
        <v>0</v>
      </c>
      <c r="D15" s="421">
        <f t="shared" si="2"/>
        <v>1</v>
      </c>
      <c r="E15" s="426">
        <v>1</v>
      </c>
      <c r="F15" s="426">
        <v>0</v>
      </c>
      <c r="G15" s="421">
        <f t="shared" si="3"/>
        <v>1</v>
      </c>
      <c r="H15" s="420">
        <f t="shared" si="0"/>
        <v>2</v>
      </c>
      <c r="I15" s="420">
        <f t="shared" si="1"/>
        <v>0</v>
      </c>
      <c r="J15" s="427">
        <f t="shared" si="4"/>
        <v>2</v>
      </c>
      <c r="K15" s="444" t="s">
        <v>385</v>
      </c>
    </row>
    <row r="16" spans="1:11" s="6" customFormat="1" ht="21" customHeight="1" thickBot="1">
      <c r="A16" s="361" t="s">
        <v>129</v>
      </c>
      <c r="B16" s="423">
        <v>3</v>
      </c>
      <c r="C16" s="423">
        <v>0</v>
      </c>
      <c r="D16" s="424">
        <f t="shared" si="2"/>
        <v>3</v>
      </c>
      <c r="E16" s="423">
        <v>4</v>
      </c>
      <c r="F16" s="423">
        <v>1</v>
      </c>
      <c r="G16" s="424">
        <f t="shared" si="3"/>
        <v>5</v>
      </c>
      <c r="H16" s="418">
        <f t="shared" si="0"/>
        <v>7</v>
      </c>
      <c r="I16" s="418">
        <f t="shared" si="1"/>
        <v>1</v>
      </c>
      <c r="J16" s="425">
        <f t="shared" si="4"/>
        <v>8</v>
      </c>
      <c r="K16" s="443" t="s">
        <v>132</v>
      </c>
    </row>
    <row r="17" spans="1:11" s="6" customFormat="1" ht="21" customHeight="1" thickBot="1">
      <c r="A17" s="66" t="s">
        <v>122</v>
      </c>
      <c r="B17" s="426">
        <v>1</v>
      </c>
      <c r="C17" s="426">
        <v>0</v>
      </c>
      <c r="D17" s="421">
        <f t="shared" si="2"/>
        <v>1</v>
      </c>
      <c r="E17" s="426">
        <v>6</v>
      </c>
      <c r="F17" s="426">
        <v>0</v>
      </c>
      <c r="G17" s="421">
        <f t="shared" si="3"/>
        <v>6</v>
      </c>
      <c r="H17" s="420">
        <f t="shared" si="0"/>
        <v>7</v>
      </c>
      <c r="I17" s="420">
        <f t="shared" si="1"/>
        <v>0</v>
      </c>
      <c r="J17" s="427">
        <f t="shared" si="4"/>
        <v>7</v>
      </c>
      <c r="K17" s="444" t="s">
        <v>257</v>
      </c>
    </row>
    <row r="18" spans="1:11" s="6" customFormat="1" ht="21" customHeight="1" thickBot="1">
      <c r="A18" s="361" t="s">
        <v>27</v>
      </c>
      <c r="B18" s="423">
        <v>0</v>
      </c>
      <c r="C18" s="423">
        <v>0</v>
      </c>
      <c r="D18" s="424">
        <f t="shared" si="2"/>
        <v>0</v>
      </c>
      <c r="E18" s="423">
        <v>4</v>
      </c>
      <c r="F18" s="423">
        <v>0</v>
      </c>
      <c r="G18" s="424">
        <f t="shared" si="3"/>
        <v>4</v>
      </c>
      <c r="H18" s="418">
        <f t="shared" si="0"/>
        <v>4</v>
      </c>
      <c r="I18" s="418">
        <f t="shared" si="1"/>
        <v>0</v>
      </c>
      <c r="J18" s="425">
        <f t="shared" si="4"/>
        <v>4</v>
      </c>
      <c r="K18" s="443" t="s">
        <v>28</v>
      </c>
    </row>
    <row r="19" spans="1:11" s="6" customFormat="1" ht="21" customHeight="1" thickBot="1">
      <c r="A19" s="66" t="s">
        <v>29</v>
      </c>
      <c r="B19" s="426">
        <v>8</v>
      </c>
      <c r="C19" s="426">
        <v>2</v>
      </c>
      <c r="D19" s="421">
        <f t="shared" si="2"/>
        <v>10</v>
      </c>
      <c r="E19" s="426">
        <v>219</v>
      </c>
      <c r="F19" s="426">
        <v>27</v>
      </c>
      <c r="G19" s="421">
        <f t="shared" si="3"/>
        <v>246</v>
      </c>
      <c r="H19" s="420">
        <f t="shared" si="0"/>
        <v>227</v>
      </c>
      <c r="I19" s="420">
        <f t="shared" si="1"/>
        <v>29</v>
      </c>
      <c r="J19" s="427">
        <f t="shared" si="4"/>
        <v>256</v>
      </c>
      <c r="K19" s="444" t="s">
        <v>30</v>
      </c>
    </row>
    <row r="20" spans="1:11" s="6" customFormat="1" ht="21" customHeight="1" thickBot="1">
      <c r="A20" s="361" t="s">
        <v>31</v>
      </c>
      <c r="B20" s="423">
        <v>8</v>
      </c>
      <c r="C20" s="423">
        <v>8</v>
      </c>
      <c r="D20" s="424">
        <f t="shared" si="2"/>
        <v>16</v>
      </c>
      <c r="E20" s="423">
        <v>67</v>
      </c>
      <c r="F20" s="423">
        <v>9</v>
      </c>
      <c r="G20" s="424">
        <f t="shared" si="3"/>
        <v>76</v>
      </c>
      <c r="H20" s="418">
        <f t="shared" si="0"/>
        <v>75</v>
      </c>
      <c r="I20" s="418">
        <f t="shared" si="1"/>
        <v>17</v>
      </c>
      <c r="J20" s="425">
        <f t="shared" si="4"/>
        <v>92</v>
      </c>
      <c r="K20" s="443" t="s">
        <v>32</v>
      </c>
    </row>
    <row r="21" spans="1:11" s="6" customFormat="1" ht="21" customHeight="1" thickBot="1">
      <c r="A21" s="66" t="s">
        <v>33</v>
      </c>
      <c r="B21" s="426">
        <v>0</v>
      </c>
      <c r="C21" s="426">
        <v>1</v>
      </c>
      <c r="D21" s="421">
        <f t="shared" si="2"/>
        <v>1</v>
      </c>
      <c r="E21" s="426">
        <v>61</v>
      </c>
      <c r="F21" s="426">
        <v>0</v>
      </c>
      <c r="G21" s="421">
        <f t="shared" si="3"/>
        <v>61</v>
      </c>
      <c r="H21" s="420">
        <f t="shared" si="0"/>
        <v>61</v>
      </c>
      <c r="I21" s="420">
        <f t="shared" si="1"/>
        <v>1</v>
      </c>
      <c r="J21" s="427">
        <f t="shared" si="4"/>
        <v>62</v>
      </c>
      <c r="K21" s="444" t="s">
        <v>34</v>
      </c>
    </row>
    <row r="22" spans="1:11" s="6" customFormat="1" ht="21" customHeight="1" thickBot="1">
      <c r="A22" s="361" t="s">
        <v>35</v>
      </c>
      <c r="B22" s="423">
        <v>0</v>
      </c>
      <c r="C22" s="424">
        <v>0</v>
      </c>
      <c r="D22" s="424">
        <f t="shared" si="2"/>
        <v>0</v>
      </c>
      <c r="E22" s="423">
        <v>4</v>
      </c>
      <c r="F22" s="423">
        <v>0</v>
      </c>
      <c r="G22" s="424">
        <f t="shared" si="3"/>
        <v>4</v>
      </c>
      <c r="H22" s="418">
        <f t="shared" si="0"/>
        <v>4</v>
      </c>
      <c r="I22" s="418">
        <f t="shared" si="1"/>
        <v>0</v>
      </c>
      <c r="J22" s="425">
        <f t="shared" si="4"/>
        <v>4</v>
      </c>
      <c r="K22" s="443" t="s">
        <v>36</v>
      </c>
    </row>
    <row r="23" spans="1:11" s="49" customFormat="1" ht="21" customHeight="1" thickBot="1">
      <c r="A23" s="66" t="s">
        <v>37</v>
      </c>
      <c r="B23" s="426">
        <v>0</v>
      </c>
      <c r="C23" s="426">
        <v>0</v>
      </c>
      <c r="D23" s="421">
        <f t="shared" si="2"/>
        <v>0</v>
      </c>
      <c r="E23" s="426">
        <v>22</v>
      </c>
      <c r="F23" s="426">
        <v>0</v>
      </c>
      <c r="G23" s="421">
        <f t="shared" si="3"/>
        <v>22</v>
      </c>
      <c r="H23" s="420">
        <f t="shared" si="0"/>
        <v>22</v>
      </c>
      <c r="I23" s="420">
        <f t="shared" si="1"/>
        <v>0</v>
      </c>
      <c r="J23" s="427">
        <f t="shared" si="4"/>
        <v>22</v>
      </c>
      <c r="K23" s="444" t="s">
        <v>38</v>
      </c>
    </row>
    <row r="24" spans="1:11" s="6" customFormat="1" ht="21" customHeight="1" thickBot="1">
      <c r="A24" s="361" t="s">
        <v>39</v>
      </c>
      <c r="B24" s="423">
        <v>0</v>
      </c>
      <c r="C24" s="423">
        <v>0</v>
      </c>
      <c r="D24" s="424">
        <f t="shared" si="2"/>
        <v>0</v>
      </c>
      <c r="E24" s="423">
        <v>3</v>
      </c>
      <c r="F24" s="423">
        <v>0</v>
      </c>
      <c r="G24" s="424">
        <f t="shared" si="3"/>
        <v>3</v>
      </c>
      <c r="H24" s="418">
        <f t="shared" si="0"/>
        <v>3</v>
      </c>
      <c r="I24" s="418">
        <f t="shared" si="1"/>
        <v>0</v>
      </c>
      <c r="J24" s="425">
        <f t="shared" si="4"/>
        <v>3</v>
      </c>
      <c r="K24" s="443" t="s">
        <v>40</v>
      </c>
    </row>
    <row r="25" spans="1:11" s="6" customFormat="1" ht="21" customHeight="1" thickBot="1">
      <c r="A25" s="66" t="s">
        <v>41</v>
      </c>
      <c r="B25" s="426">
        <v>1</v>
      </c>
      <c r="C25" s="426">
        <v>0</v>
      </c>
      <c r="D25" s="421">
        <f t="shared" si="2"/>
        <v>1</v>
      </c>
      <c r="E25" s="426">
        <v>41</v>
      </c>
      <c r="F25" s="426">
        <v>0</v>
      </c>
      <c r="G25" s="421">
        <f t="shared" si="3"/>
        <v>41</v>
      </c>
      <c r="H25" s="420">
        <f t="shared" si="0"/>
        <v>42</v>
      </c>
      <c r="I25" s="420">
        <f t="shared" si="1"/>
        <v>0</v>
      </c>
      <c r="J25" s="427">
        <f t="shared" si="4"/>
        <v>42</v>
      </c>
      <c r="K25" s="444" t="s">
        <v>42</v>
      </c>
    </row>
    <row r="26" spans="1:11" s="6" customFormat="1" ht="21" customHeight="1" thickBot="1">
      <c r="A26" s="362" t="s">
        <v>259</v>
      </c>
      <c r="B26" s="428">
        <v>0</v>
      </c>
      <c r="C26" s="428">
        <v>0</v>
      </c>
      <c r="D26" s="424">
        <f t="shared" si="2"/>
        <v>0</v>
      </c>
      <c r="E26" s="428">
        <v>16</v>
      </c>
      <c r="F26" s="428">
        <v>4</v>
      </c>
      <c r="G26" s="424">
        <f t="shared" si="3"/>
        <v>20</v>
      </c>
      <c r="H26" s="418">
        <f t="shared" si="0"/>
        <v>16</v>
      </c>
      <c r="I26" s="418">
        <f t="shared" si="1"/>
        <v>4</v>
      </c>
      <c r="J26" s="429">
        <f t="shared" si="4"/>
        <v>20</v>
      </c>
      <c r="K26" s="445" t="s">
        <v>260</v>
      </c>
    </row>
    <row r="27" spans="1:11" s="6" customFormat="1" ht="21" customHeight="1" thickBot="1">
      <c r="A27" s="70" t="s">
        <v>255</v>
      </c>
      <c r="B27" s="426">
        <v>0</v>
      </c>
      <c r="C27" s="426">
        <v>0</v>
      </c>
      <c r="D27" s="421">
        <f t="shared" si="2"/>
        <v>0</v>
      </c>
      <c r="E27" s="426">
        <v>31</v>
      </c>
      <c r="F27" s="426">
        <v>0</v>
      </c>
      <c r="G27" s="421">
        <f t="shared" si="3"/>
        <v>31</v>
      </c>
      <c r="H27" s="420">
        <f t="shared" si="0"/>
        <v>31</v>
      </c>
      <c r="I27" s="420">
        <f t="shared" si="1"/>
        <v>0</v>
      </c>
      <c r="J27" s="427">
        <f t="shared" si="4"/>
        <v>31</v>
      </c>
      <c r="K27" s="444" t="s">
        <v>256</v>
      </c>
    </row>
    <row r="28" spans="1:11" s="6" customFormat="1" ht="21" customHeight="1" thickBot="1">
      <c r="A28" s="361" t="s">
        <v>43</v>
      </c>
      <c r="B28" s="423">
        <v>3</v>
      </c>
      <c r="C28" s="423">
        <v>1</v>
      </c>
      <c r="D28" s="424">
        <f t="shared" si="2"/>
        <v>4</v>
      </c>
      <c r="E28" s="423">
        <v>2</v>
      </c>
      <c r="F28" s="423">
        <v>0</v>
      </c>
      <c r="G28" s="424">
        <f t="shared" si="3"/>
        <v>2</v>
      </c>
      <c r="H28" s="418">
        <f t="shared" si="0"/>
        <v>5</v>
      </c>
      <c r="I28" s="418">
        <f t="shared" si="1"/>
        <v>1</v>
      </c>
      <c r="J28" s="425">
        <f t="shared" si="4"/>
        <v>6</v>
      </c>
      <c r="K28" s="443" t="s">
        <v>44</v>
      </c>
    </row>
    <row r="29" spans="1:11" s="6" customFormat="1" ht="21" customHeight="1" thickBot="1">
      <c r="A29" s="66" t="s">
        <v>45</v>
      </c>
      <c r="B29" s="426">
        <v>0</v>
      </c>
      <c r="C29" s="426">
        <v>0</v>
      </c>
      <c r="D29" s="421">
        <f t="shared" si="2"/>
        <v>0</v>
      </c>
      <c r="E29" s="426">
        <v>32</v>
      </c>
      <c r="F29" s="426">
        <v>0</v>
      </c>
      <c r="G29" s="421">
        <f t="shared" si="3"/>
        <v>32</v>
      </c>
      <c r="H29" s="420">
        <f t="shared" si="0"/>
        <v>32</v>
      </c>
      <c r="I29" s="420">
        <f t="shared" si="1"/>
        <v>0</v>
      </c>
      <c r="J29" s="427">
        <f t="shared" si="4"/>
        <v>32</v>
      </c>
      <c r="K29" s="444" t="s">
        <v>46</v>
      </c>
    </row>
    <row r="30" spans="1:11" s="50" customFormat="1" ht="21" customHeight="1" thickBot="1">
      <c r="A30" s="363" t="s">
        <v>47</v>
      </c>
      <c r="B30" s="428">
        <v>0</v>
      </c>
      <c r="C30" s="428">
        <v>0</v>
      </c>
      <c r="D30" s="424">
        <f t="shared" si="2"/>
        <v>0</v>
      </c>
      <c r="E30" s="428">
        <v>19</v>
      </c>
      <c r="F30" s="428">
        <v>1</v>
      </c>
      <c r="G30" s="424">
        <f t="shared" si="3"/>
        <v>20</v>
      </c>
      <c r="H30" s="418">
        <f t="shared" si="0"/>
        <v>19</v>
      </c>
      <c r="I30" s="418">
        <f t="shared" si="1"/>
        <v>1</v>
      </c>
      <c r="J30" s="429">
        <f t="shared" si="4"/>
        <v>20</v>
      </c>
      <c r="K30" s="445" t="s">
        <v>48</v>
      </c>
    </row>
    <row r="31" spans="1:11" s="49" customFormat="1" ht="21" customHeight="1" thickBot="1">
      <c r="A31" s="66" t="s">
        <v>49</v>
      </c>
      <c r="B31" s="426">
        <v>0</v>
      </c>
      <c r="C31" s="426">
        <v>0</v>
      </c>
      <c r="D31" s="421">
        <f t="shared" si="2"/>
        <v>0</v>
      </c>
      <c r="E31" s="426">
        <v>1</v>
      </c>
      <c r="F31" s="426">
        <v>0</v>
      </c>
      <c r="G31" s="421">
        <f t="shared" si="3"/>
        <v>1</v>
      </c>
      <c r="H31" s="420">
        <f t="shared" si="0"/>
        <v>1</v>
      </c>
      <c r="I31" s="420">
        <f t="shared" si="1"/>
        <v>0</v>
      </c>
      <c r="J31" s="427">
        <f t="shared" si="4"/>
        <v>1</v>
      </c>
      <c r="K31" s="444" t="s">
        <v>50</v>
      </c>
    </row>
    <row r="32" spans="1:11" s="50" customFormat="1" ht="21" customHeight="1" thickBot="1">
      <c r="A32" s="363" t="s">
        <v>51</v>
      </c>
      <c r="B32" s="428">
        <v>0</v>
      </c>
      <c r="C32" s="428">
        <v>0</v>
      </c>
      <c r="D32" s="424">
        <f t="shared" si="2"/>
        <v>0</v>
      </c>
      <c r="E32" s="428">
        <v>11</v>
      </c>
      <c r="F32" s="428">
        <v>0</v>
      </c>
      <c r="G32" s="424">
        <f t="shared" si="3"/>
        <v>11</v>
      </c>
      <c r="H32" s="418">
        <f t="shared" si="0"/>
        <v>11</v>
      </c>
      <c r="I32" s="418">
        <f t="shared" si="1"/>
        <v>0</v>
      </c>
      <c r="J32" s="429">
        <f t="shared" si="4"/>
        <v>11</v>
      </c>
      <c r="K32" s="445" t="s">
        <v>52</v>
      </c>
    </row>
    <row r="33" spans="1:11" s="49" customFormat="1" ht="21" customHeight="1" thickBot="1">
      <c r="A33" s="66" t="s">
        <v>53</v>
      </c>
      <c r="B33" s="426">
        <v>0</v>
      </c>
      <c r="C33" s="426">
        <v>0</v>
      </c>
      <c r="D33" s="421">
        <f t="shared" si="2"/>
        <v>0</v>
      </c>
      <c r="E33" s="426">
        <v>8</v>
      </c>
      <c r="F33" s="426">
        <v>4</v>
      </c>
      <c r="G33" s="421">
        <f t="shared" si="3"/>
        <v>12</v>
      </c>
      <c r="H33" s="420">
        <f t="shared" si="0"/>
        <v>8</v>
      </c>
      <c r="I33" s="420">
        <f t="shared" si="1"/>
        <v>4</v>
      </c>
      <c r="J33" s="427">
        <f t="shared" si="4"/>
        <v>12</v>
      </c>
      <c r="K33" s="444" t="s">
        <v>54</v>
      </c>
    </row>
    <row r="34" spans="1:11" s="50" customFormat="1" ht="21" customHeight="1" thickBot="1">
      <c r="A34" s="363" t="s">
        <v>55</v>
      </c>
      <c r="B34" s="428">
        <v>0</v>
      </c>
      <c r="C34" s="428">
        <v>0</v>
      </c>
      <c r="D34" s="424">
        <f t="shared" si="2"/>
        <v>0</v>
      </c>
      <c r="E34" s="428">
        <v>53</v>
      </c>
      <c r="F34" s="428">
        <v>7</v>
      </c>
      <c r="G34" s="424">
        <f t="shared" si="3"/>
        <v>60</v>
      </c>
      <c r="H34" s="418">
        <f t="shared" si="0"/>
        <v>53</v>
      </c>
      <c r="I34" s="418">
        <f t="shared" si="1"/>
        <v>7</v>
      </c>
      <c r="J34" s="429">
        <f t="shared" si="4"/>
        <v>60</v>
      </c>
      <c r="K34" s="445" t="s">
        <v>56</v>
      </c>
    </row>
    <row r="35" spans="1:11" s="50" customFormat="1" ht="21" customHeight="1" thickBot="1">
      <c r="A35" s="70" t="s">
        <v>386</v>
      </c>
      <c r="B35" s="426">
        <v>0</v>
      </c>
      <c r="C35" s="426">
        <v>0</v>
      </c>
      <c r="D35" s="421">
        <f t="shared" si="2"/>
        <v>0</v>
      </c>
      <c r="E35" s="426">
        <v>15</v>
      </c>
      <c r="F35" s="426">
        <v>10</v>
      </c>
      <c r="G35" s="421">
        <f t="shared" si="3"/>
        <v>25</v>
      </c>
      <c r="H35" s="420">
        <f t="shared" si="0"/>
        <v>15</v>
      </c>
      <c r="I35" s="420">
        <f t="shared" si="1"/>
        <v>10</v>
      </c>
      <c r="J35" s="427">
        <f t="shared" si="4"/>
        <v>25</v>
      </c>
      <c r="K35" s="444" t="s">
        <v>387</v>
      </c>
    </row>
    <row r="36" spans="1:11" s="49" customFormat="1" ht="21" customHeight="1" thickBot="1">
      <c r="A36" s="361" t="s">
        <v>123</v>
      </c>
      <c r="B36" s="423">
        <v>0</v>
      </c>
      <c r="C36" s="423">
        <v>0</v>
      </c>
      <c r="D36" s="424">
        <f t="shared" si="2"/>
        <v>0</v>
      </c>
      <c r="E36" s="423">
        <v>82</v>
      </c>
      <c r="F36" s="423">
        <v>0</v>
      </c>
      <c r="G36" s="424">
        <f t="shared" si="3"/>
        <v>82</v>
      </c>
      <c r="H36" s="418">
        <f t="shared" si="0"/>
        <v>82</v>
      </c>
      <c r="I36" s="418">
        <f t="shared" si="1"/>
        <v>0</v>
      </c>
      <c r="J36" s="425">
        <f t="shared" si="4"/>
        <v>82</v>
      </c>
      <c r="K36" s="443" t="s">
        <v>125</v>
      </c>
    </row>
    <row r="37" spans="1:11" s="50" customFormat="1" ht="21" customHeight="1">
      <c r="A37" s="364" t="s">
        <v>124</v>
      </c>
      <c r="B37" s="430">
        <v>0</v>
      </c>
      <c r="C37" s="430">
        <v>0</v>
      </c>
      <c r="D37" s="431">
        <f t="shared" si="2"/>
        <v>0</v>
      </c>
      <c r="E37" s="430">
        <v>44</v>
      </c>
      <c r="F37" s="430">
        <v>0</v>
      </c>
      <c r="G37" s="431">
        <f t="shared" si="3"/>
        <v>44</v>
      </c>
      <c r="H37" s="420">
        <f t="shared" si="0"/>
        <v>44</v>
      </c>
      <c r="I37" s="420">
        <f t="shared" si="1"/>
        <v>0</v>
      </c>
      <c r="J37" s="432">
        <f t="shared" si="4"/>
        <v>44</v>
      </c>
      <c r="K37" s="446" t="s">
        <v>258</v>
      </c>
    </row>
    <row r="38" spans="1:11" s="7" customFormat="1" ht="21" customHeight="1">
      <c r="A38" s="265" t="s">
        <v>2</v>
      </c>
      <c r="B38" s="409">
        <f>SUM(B10:B37)</f>
        <v>46</v>
      </c>
      <c r="C38" s="409">
        <f>SUM(C10:C37)</f>
        <v>12</v>
      </c>
      <c r="D38" s="409">
        <f>SUM(D10:D37)</f>
        <v>58</v>
      </c>
      <c r="E38" s="409">
        <f t="shared" ref="E38:J38" si="5">SUM(E10:E37)</f>
        <v>748</v>
      </c>
      <c r="F38" s="409">
        <f t="shared" si="5"/>
        <v>64</v>
      </c>
      <c r="G38" s="409">
        <f t="shared" si="5"/>
        <v>812</v>
      </c>
      <c r="H38" s="409">
        <f t="shared" si="5"/>
        <v>794</v>
      </c>
      <c r="I38" s="409">
        <f t="shared" si="5"/>
        <v>76</v>
      </c>
      <c r="J38" s="409">
        <f t="shared" si="5"/>
        <v>870</v>
      </c>
      <c r="K38" s="266" t="s">
        <v>3</v>
      </c>
    </row>
    <row r="39" spans="1:11">
      <c r="B39" s="20"/>
    </row>
    <row r="40" spans="1:11">
      <c r="B40" s="20"/>
    </row>
  </sheetData>
  <mergeCells count="21">
    <mergeCell ref="A2:K2"/>
    <mergeCell ref="E6:G6"/>
    <mergeCell ref="E7:G7"/>
    <mergeCell ref="C8:C9"/>
    <mergeCell ref="I8:I9"/>
    <mergeCell ref="A1:K1"/>
    <mergeCell ref="A3:K3"/>
    <mergeCell ref="A4:K4"/>
    <mergeCell ref="H7:J7"/>
    <mergeCell ref="D8:D9"/>
    <mergeCell ref="K6:K9"/>
    <mergeCell ref="H6:J6"/>
    <mergeCell ref="B6:D6"/>
    <mergeCell ref="F8:F9"/>
    <mergeCell ref="B7:D7"/>
    <mergeCell ref="A6:A9"/>
    <mergeCell ref="J8:J9"/>
    <mergeCell ref="B8:B9"/>
    <mergeCell ref="G8:G9"/>
    <mergeCell ref="H8:H9"/>
    <mergeCell ref="E8:E9"/>
  </mergeCells>
  <phoneticPr fontId="24" type="noConversion"/>
  <printOptions horizontalCentered="1" verticalCentered="1"/>
  <pageMargins left="0" right="0" top="0.39370078740157483" bottom="0" header="0" footer="0"/>
  <pageSetup paperSize="9" scale="85"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zoomScaleNormal="100" workbookViewId="0">
      <selection activeCell="M14" sqref="M14"/>
    </sheetView>
  </sheetViews>
  <sheetFormatPr defaultRowHeight="12.75"/>
  <cols>
    <col min="1" max="1" width="18.5703125" style="19" customWidth="1"/>
    <col min="2" max="2" width="8.5703125" style="19" bestFit="1" customWidth="1"/>
    <col min="3" max="3" width="7.5703125" style="19" bestFit="1" customWidth="1"/>
    <col min="4" max="4" width="7.140625" style="19" bestFit="1" customWidth="1"/>
    <col min="5" max="5" width="8.5703125" style="19" bestFit="1" customWidth="1"/>
    <col min="6" max="6" width="7.5703125" style="19" bestFit="1" customWidth="1"/>
    <col min="7" max="7" width="7.140625" style="19" bestFit="1" customWidth="1"/>
    <col min="8" max="8" width="8.5703125" style="19" bestFit="1" customWidth="1"/>
    <col min="9" max="9" width="7.5703125" style="19" customWidth="1"/>
    <col min="10" max="10" width="7.140625" style="19" customWidth="1"/>
    <col min="11" max="11" width="8.5703125" style="19" bestFit="1" customWidth="1"/>
    <col min="12" max="12" width="7.5703125" style="19" customWidth="1"/>
    <col min="13" max="13" width="7.140625" style="19" customWidth="1"/>
    <col min="14" max="15" width="8.5703125" style="19" bestFit="1" customWidth="1"/>
    <col min="16" max="16" width="7.140625" style="19" customWidth="1"/>
    <col min="17" max="17" width="21.85546875" style="19" customWidth="1"/>
    <col min="18" max="16384" width="9.140625" style="4"/>
  </cols>
  <sheetData>
    <row r="1" spans="1:17" ht="18">
      <c r="A1" s="657" t="s">
        <v>263</v>
      </c>
      <c r="B1" s="658"/>
      <c r="C1" s="658"/>
      <c r="D1" s="658"/>
      <c r="E1" s="658"/>
      <c r="F1" s="658"/>
      <c r="G1" s="658"/>
      <c r="H1" s="658"/>
      <c r="I1" s="658"/>
      <c r="J1" s="658"/>
      <c r="K1" s="658"/>
      <c r="L1" s="658"/>
      <c r="M1" s="658"/>
      <c r="N1" s="658"/>
      <c r="O1" s="658"/>
      <c r="P1" s="658"/>
      <c r="Q1" s="658"/>
    </row>
    <row r="2" spans="1:17" ht="18">
      <c r="A2" s="659" t="s">
        <v>683</v>
      </c>
      <c r="B2" s="660"/>
      <c r="C2" s="660"/>
      <c r="D2" s="660"/>
      <c r="E2" s="660"/>
      <c r="F2" s="660"/>
      <c r="G2" s="660"/>
      <c r="H2" s="660"/>
      <c r="I2" s="660"/>
      <c r="J2" s="660"/>
      <c r="K2" s="660"/>
      <c r="L2" s="660"/>
      <c r="M2" s="660"/>
      <c r="N2" s="660"/>
      <c r="O2" s="660"/>
      <c r="P2" s="660"/>
      <c r="Q2" s="660"/>
    </row>
    <row r="3" spans="1:17" ht="15.75">
      <c r="A3" s="661" t="s">
        <v>57</v>
      </c>
      <c r="B3" s="661"/>
      <c r="C3" s="661"/>
      <c r="D3" s="661"/>
      <c r="E3" s="661"/>
      <c r="F3" s="661"/>
      <c r="G3" s="661"/>
      <c r="H3" s="661"/>
      <c r="I3" s="661"/>
      <c r="J3" s="661"/>
      <c r="K3" s="661"/>
      <c r="L3" s="661"/>
      <c r="M3" s="661"/>
      <c r="N3" s="661"/>
      <c r="O3" s="661"/>
      <c r="P3" s="661"/>
      <c r="Q3" s="661"/>
    </row>
    <row r="4" spans="1:17" ht="15.75">
      <c r="A4" s="662" t="s">
        <v>683</v>
      </c>
      <c r="B4" s="662"/>
      <c r="C4" s="662"/>
      <c r="D4" s="662"/>
      <c r="E4" s="662"/>
      <c r="F4" s="662"/>
      <c r="G4" s="662"/>
      <c r="H4" s="662"/>
      <c r="I4" s="662"/>
      <c r="J4" s="662"/>
      <c r="K4" s="662"/>
      <c r="L4" s="662"/>
      <c r="M4" s="662"/>
      <c r="N4" s="662"/>
      <c r="O4" s="662"/>
      <c r="P4" s="662"/>
      <c r="Q4" s="662"/>
    </row>
    <row r="5" spans="1:17" ht="20.100000000000001" customHeight="1">
      <c r="A5" s="27" t="s">
        <v>401</v>
      </c>
      <c r="B5" s="163"/>
      <c r="C5" s="163"/>
      <c r="D5" s="163"/>
      <c r="E5" s="145"/>
      <c r="F5" s="145"/>
      <c r="G5" s="145"/>
      <c r="H5" s="163"/>
      <c r="I5" s="163"/>
      <c r="J5" s="163"/>
      <c r="K5" s="163"/>
      <c r="L5" s="163"/>
      <c r="M5" s="163"/>
      <c r="N5" s="163"/>
      <c r="O5" s="163"/>
      <c r="P5" s="163"/>
      <c r="Q5" s="64" t="s">
        <v>402</v>
      </c>
    </row>
    <row r="6" spans="1:17" s="5" customFormat="1" ht="29.25" customHeight="1" thickBot="1">
      <c r="A6" s="663" t="s">
        <v>293</v>
      </c>
      <c r="B6" s="705">
        <v>2013</v>
      </c>
      <c r="C6" s="705"/>
      <c r="D6" s="705"/>
      <c r="E6" s="705">
        <v>2014</v>
      </c>
      <c r="F6" s="705"/>
      <c r="G6" s="705"/>
      <c r="H6" s="705">
        <v>2015</v>
      </c>
      <c r="I6" s="705"/>
      <c r="J6" s="705"/>
      <c r="K6" s="705">
        <v>2016</v>
      </c>
      <c r="L6" s="705"/>
      <c r="M6" s="705"/>
      <c r="N6" s="705">
        <v>2017</v>
      </c>
      <c r="O6" s="705"/>
      <c r="P6" s="705"/>
      <c r="Q6" s="702" t="s">
        <v>522</v>
      </c>
    </row>
    <row r="7" spans="1:17" s="5" customFormat="1" ht="24" customHeight="1" thickBot="1">
      <c r="A7" s="664"/>
      <c r="B7" s="36" t="s">
        <v>58</v>
      </c>
      <c r="C7" s="36" t="s">
        <v>59</v>
      </c>
      <c r="D7" s="36" t="s">
        <v>60</v>
      </c>
      <c r="E7" s="36" t="s">
        <v>58</v>
      </c>
      <c r="F7" s="36" t="s">
        <v>59</v>
      </c>
      <c r="G7" s="36" t="s">
        <v>60</v>
      </c>
      <c r="H7" s="36" t="s">
        <v>58</v>
      </c>
      <c r="I7" s="36" t="s">
        <v>59</v>
      </c>
      <c r="J7" s="36" t="s">
        <v>60</v>
      </c>
      <c r="K7" s="36" t="s">
        <v>58</v>
      </c>
      <c r="L7" s="36" t="s">
        <v>59</v>
      </c>
      <c r="M7" s="36" t="s">
        <v>60</v>
      </c>
      <c r="N7" s="36" t="s">
        <v>58</v>
      </c>
      <c r="O7" s="36" t="s">
        <v>59</v>
      </c>
      <c r="P7" s="36" t="s">
        <v>60</v>
      </c>
      <c r="Q7" s="703"/>
    </row>
    <row r="8" spans="1:17" s="5" customFormat="1" ht="25.5" customHeight="1">
      <c r="A8" s="665"/>
      <c r="B8" s="37" t="s">
        <v>61</v>
      </c>
      <c r="C8" s="37" t="s">
        <v>120</v>
      </c>
      <c r="D8" s="37" t="s">
        <v>62</v>
      </c>
      <c r="E8" s="37" t="s">
        <v>61</v>
      </c>
      <c r="F8" s="37" t="s">
        <v>120</v>
      </c>
      <c r="G8" s="37" t="s">
        <v>62</v>
      </c>
      <c r="H8" s="37" t="s">
        <v>61</v>
      </c>
      <c r="I8" s="37" t="s">
        <v>120</v>
      </c>
      <c r="J8" s="37" t="s">
        <v>62</v>
      </c>
      <c r="K8" s="37" t="s">
        <v>61</v>
      </c>
      <c r="L8" s="37" t="s">
        <v>120</v>
      </c>
      <c r="M8" s="37" t="s">
        <v>62</v>
      </c>
      <c r="N8" s="37" t="s">
        <v>61</v>
      </c>
      <c r="O8" s="37" t="s">
        <v>120</v>
      </c>
      <c r="P8" s="37" t="s">
        <v>62</v>
      </c>
      <c r="Q8" s="704"/>
    </row>
    <row r="9" spans="1:17" s="6" customFormat="1" ht="30.75" customHeight="1" thickBot="1">
      <c r="A9" s="149" t="s">
        <v>63</v>
      </c>
      <c r="B9" s="125">
        <v>283974</v>
      </c>
      <c r="C9" s="125">
        <v>38191</v>
      </c>
      <c r="D9" s="125">
        <v>1378</v>
      </c>
      <c r="E9" s="125">
        <v>285150</v>
      </c>
      <c r="F9" s="125">
        <v>39217</v>
      </c>
      <c r="G9" s="125">
        <v>1378</v>
      </c>
      <c r="H9" s="252">
        <v>285449</v>
      </c>
      <c r="I9" s="252">
        <v>38826</v>
      </c>
      <c r="J9" s="252">
        <v>1390</v>
      </c>
      <c r="K9" s="252">
        <v>286406</v>
      </c>
      <c r="L9" s="252">
        <v>39367</v>
      </c>
      <c r="M9" s="252">
        <v>1390</v>
      </c>
      <c r="N9" s="252">
        <v>288484</v>
      </c>
      <c r="O9" s="252">
        <v>39754</v>
      </c>
      <c r="P9" s="252">
        <v>1390</v>
      </c>
      <c r="Q9" s="81" t="s">
        <v>64</v>
      </c>
    </row>
    <row r="10" spans="1:17" s="6" customFormat="1" ht="30.75" customHeight="1" thickBot="1">
      <c r="A10" s="70" t="s">
        <v>65</v>
      </c>
      <c r="B10" s="127">
        <v>43324</v>
      </c>
      <c r="C10" s="127">
        <v>4013</v>
      </c>
      <c r="D10" s="126">
        <v>0</v>
      </c>
      <c r="E10" s="127">
        <v>43723</v>
      </c>
      <c r="F10" s="127">
        <v>4013</v>
      </c>
      <c r="G10" s="126">
        <v>0</v>
      </c>
      <c r="H10" s="253">
        <v>43785</v>
      </c>
      <c r="I10" s="253">
        <v>4013</v>
      </c>
      <c r="J10" s="253">
        <v>0</v>
      </c>
      <c r="K10" s="253">
        <v>44086</v>
      </c>
      <c r="L10" s="253">
        <v>4013</v>
      </c>
      <c r="M10" s="253">
        <v>0</v>
      </c>
      <c r="N10" s="253">
        <v>44922</v>
      </c>
      <c r="O10" s="253">
        <v>4060</v>
      </c>
      <c r="P10" s="253">
        <v>0</v>
      </c>
      <c r="Q10" s="82" t="s">
        <v>66</v>
      </c>
    </row>
    <row r="11" spans="1:17" s="6" customFormat="1" ht="30.75" customHeight="1" thickBot="1">
      <c r="A11" s="261" t="s">
        <v>67</v>
      </c>
      <c r="B11" s="128">
        <v>39358</v>
      </c>
      <c r="C11" s="128">
        <v>2779</v>
      </c>
      <c r="D11" s="129">
        <v>0</v>
      </c>
      <c r="E11" s="128">
        <v>39749</v>
      </c>
      <c r="F11" s="128">
        <v>2779</v>
      </c>
      <c r="G11" s="129">
        <v>0</v>
      </c>
      <c r="H11" s="254">
        <v>39807</v>
      </c>
      <c r="I11" s="254">
        <v>2779</v>
      </c>
      <c r="J11" s="254">
        <v>0</v>
      </c>
      <c r="K11" s="254">
        <v>40103</v>
      </c>
      <c r="L11" s="254">
        <v>2779</v>
      </c>
      <c r="M11" s="254">
        <v>0</v>
      </c>
      <c r="N11" s="254">
        <v>40715</v>
      </c>
      <c r="O11" s="254">
        <v>2813</v>
      </c>
      <c r="P11" s="254">
        <v>0</v>
      </c>
      <c r="Q11" s="83" t="s">
        <v>68</v>
      </c>
    </row>
    <row r="12" spans="1:17" s="6" customFormat="1" ht="30.75" customHeight="1" thickBot="1">
      <c r="A12" s="70" t="s">
        <v>69</v>
      </c>
      <c r="B12" s="127">
        <v>60953</v>
      </c>
      <c r="C12" s="127">
        <v>5091</v>
      </c>
      <c r="D12" s="126">
        <v>0</v>
      </c>
      <c r="E12" s="127">
        <v>61000</v>
      </c>
      <c r="F12" s="127">
        <v>5091</v>
      </c>
      <c r="G12" s="126">
        <v>0</v>
      </c>
      <c r="H12" s="253">
        <v>61000</v>
      </c>
      <c r="I12" s="253">
        <v>5091</v>
      </c>
      <c r="J12" s="253">
        <v>0</v>
      </c>
      <c r="K12" s="253">
        <v>61205</v>
      </c>
      <c r="L12" s="253">
        <v>5091</v>
      </c>
      <c r="M12" s="253">
        <v>0</v>
      </c>
      <c r="N12" s="253">
        <v>63003</v>
      </c>
      <c r="O12" s="253">
        <v>5155</v>
      </c>
      <c r="P12" s="253">
        <v>0</v>
      </c>
      <c r="Q12" s="82" t="s">
        <v>70</v>
      </c>
    </row>
    <row r="13" spans="1:17" s="6" customFormat="1" ht="30.75" customHeight="1" thickBot="1">
      <c r="A13" s="261" t="s">
        <v>71</v>
      </c>
      <c r="B13" s="128">
        <v>34372</v>
      </c>
      <c r="C13" s="128">
        <v>1940</v>
      </c>
      <c r="D13" s="129">
        <v>0</v>
      </c>
      <c r="E13" s="128">
        <v>34672</v>
      </c>
      <c r="F13" s="128">
        <v>1940</v>
      </c>
      <c r="G13" s="129">
        <v>0</v>
      </c>
      <c r="H13" s="254">
        <v>34687</v>
      </c>
      <c r="I13" s="254">
        <v>1940</v>
      </c>
      <c r="J13" s="254">
        <v>0</v>
      </c>
      <c r="K13" s="254">
        <v>34921</v>
      </c>
      <c r="L13" s="254">
        <v>1940</v>
      </c>
      <c r="M13" s="254">
        <v>0</v>
      </c>
      <c r="N13" s="254">
        <v>35336</v>
      </c>
      <c r="O13" s="254">
        <v>1944</v>
      </c>
      <c r="P13" s="254">
        <v>0</v>
      </c>
      <c r="Q13" s="83" t="s">
        <v>72</v>
      </c>
    </row>
    <row r="14" spans="1:17" s="6" customFormat="1" ht="30.75" customHeight="1" thickBot="1">
      <c r="A14" s="70" t="s">
        <v>73</v>
      </c>
      <c r="B14" s="127">
        <v>37436</v>
      </c>
      <c r="C14" s="127">
        <v>2728</v>
      </c>
      <c r="D14" s="126">
        <v>0</v>
      </c>
      <c r="E14" s="127">
        <v>37725</v>
      </c>
      <c r="F14" s="127">
        <v>2728</v>
      </c>
      <c r="G14" s="126">
        <v>0</v>
      </c>
      <c r="H14" s="253">
        <v>37737</v>
      </c>
      <c r="I14" s="253">
        <v>2728</v>
      </c>
      <c r="J14" s="253">
        <v>0</v>
      </c>
      <c r="K14" s="253">
        <v>37967</v>
      </c>
      <c r="L14" s="253">
        <v>2728</v>
      </c>
      <c r="M14" s="253">
        <v>0</v>
      </c>
      <c r="N14" s="253">
        <v>38562</v>
      </c>
      <c r="O14" s="253">
        <v>2750</v>
      </c>
      <c r="P14" s="253">
        <v>0</v>
      </c>
      <c r="Q14" s="82" t="s">
        <v>74</v>
      </c>
    </row>
    <row r="15" spans="1:17" s="6" customFormat="1" ht="30.75" customHeight="1">
      <c r="A15" s="260" t="s">
        <v>75</v>
      </c>
      <c r="B15" s="130">
        <v>67500</v>
      </c>
      <c r="C15" s="130">
        <v>4600</v>
      </c>
      <c r="D15" s="130">
        <v>42</v>
      </c>
      <c r="E15" s="130">
        <v>68970</v>
      </c>
      <c r="F15" s="130">
        <v>5100</v>
      </c>
      <c r="G15" s="130">
        <v>40</v>
      </c>
      <c r="H15" s="255">
        <v>70888</v>
      </c>
      <c r="I15" s="255" t="s">
        <v>378</v>
      </c>
      <c r="J15" s="255">
        <v>60</v>
      </c>
      <c r="K15" s="255">
        <v>71571</v>
      </c>
      <c r="L15" s="255">
        <v>5420</v>
      </c>
      <c r="M15" s="255">
        <v>60</v>
      </c>
      <c r="N15" s="255">
        <v>78500</v>
      </c>
      <c r="O15" s="255">
        <v>5620</v>
      </c>
      <c r="P15" s="255">
        <v>1440</v>
      </c>
      <c r="Q15" s="84" t="s">
        <v>76</v>
      </c>
    </row>
    <row r="16" spans="1:17" s="7" customFormat="1" ht="33.75" customHeight="1">
      <c r="A16" s="647" t="s">
        <v>778</v>
      </c>
      <c r="B16" s="656" t="s">
        <v>780</v>
      </c>
      <c r="C16" s="656" t="s">
        <v>780</v>
      </c>
      <c r="D16" s="656" t="s">
        <v>780</v>
      </c>
      <c r="E16" s="656" t="s">
        <v>780</v>
      </c>
      <c r="F16" s="656" t="s">
        <v>780</v>
      </c>
      <c r="G16" s="656" t="s">
        <v>780</v>
      </c>
      <c r="H16" s="656" t="s">
        <v>780</v>
      </c>
      <c r="I16" s="656" t="s">
        <v>780</v>
      </c>
      <c r="J16" s="656" t="s">
        <v>780</v>
      </c>
      <c r="K16" s="656" t="s">
        <v>780</v>
      </c>
      <c r="L16" s="656" t="s">
        <v>780</v>
      </c>
      <c r="M16" s="656" t="s">
        <v>780</v>
      </c>
      <c r="N16" s="648">
        <v>120872</v>
      </c>
      <c r="O16" s="648">
        <v>700346</v>
      </c>
      <c r="P16" s="648">
        <v>215</v>
      </c>
      <c r="Q16" s="649" t="s">
        <v>119</v>
      </c>
    </row>
    <row r="17" spans="1:17" ht="30.75" customHeight="1">
      <c r="A17" s="650" t="s">
        <v>2</v>
      </c>
      <c r="B17" s="651">
        <f>SUM(B9:B16)</f>
        <v>566917</v>
      </c>
      <c r="C17" s="651">
        <f t="shared" ref="C17:P17" si="0">SUM(C9:C16)</f>
        <v>59342</v>
      </c>
      <c r="D17" s="651">
        <f t="shared" si="0"/>
        <v>1420</v>
      </c>
      <c r="E17" s="651">
        <f t="shared" si="0"/>
        <v>570989</v>
      </c>
      <c r="F17" s="651">
        <f t="shared" si="0"/>
        <v>60868</v>
      </c>
      <c r="G17" s="651">
        <f t="shared" si="0"/>
        <v>1418</v>
      </c>
      <c r="H17" s="651">
        <f t="shared" si="0"/>
        <v>573353</v>
      </c>
      <c r="I17" s="651">
        <f t="shared" si="0"/>
        <v>55377</v>
      </c>
      <c r="J17" s="651">
        <f t="shared" si="0"/>
        <v>1450</v>
      </c>
      <c r="K17" s="651">
        <f t="shared" si="0"/>
        <v>576259</v>
      </c>
      <c r="L17" s="651">
        <f t="shared" si="0"/>
        <v>61338</v>
      </c>
      <c r="M17" s="651">
        <f t="shared" si="0"/>
        <v>1450</v>
      </c>
      <c r="N17" s="651">
        <f t="shared" si="0"/>
        <v>710394</v>
      </c>
      <c r="O17" s="651">
        <f t="shared" si="0"/>
        <v>762442</v>
      </c>
      <c r="P17" s="651">
        <f t="shared" si="0"/>
        <v>3045</v>
      </c>
      <c r="Q17" s="652" t="s">
        <v>3</v>
      </c>
    </row>
    <row r="18" spans="1:17">
      <c r="A18" s="18" t="s">
        <v>779</v>
      </c>
      <c r="Q18" s="18" t="s">
        <v>781</v>
      </c>
    </row>
    <row r="31" spans="1:17" ht="29.25" customHeight="1"/>
  </sheetData>
  <mergeCells count="11">
    <mergeCell ref="A1:Q1"/>
    <mergeCell ref="A2:Q2"/>
    <mergeCell ref="A6:A8"/>
    <mergeCell ref="Q6:Q8"/>
    <mergeCell ref="A3:Q3"/>
    <mergeCell ref="A4:Q4"/>
    <mergeCell ref="E6:G6"/>
    <mergeCell ref="B6:D6"/>
    <mergeCell ref="K6:M6"/>
    <mergeCell ref="H6:J6"/>
    <mergeCell ref="N6:P6"/>
  </mergeCells>
  <phoneticPr fontId="24" type="noConversion"/>
  <printOptions horizontalCentered="1" verticalCentered="1"/>
  <pageMargins left="0" right="0" top="0" bottom="0" header="0" footer="0"/>
  <pageSetup paperSize="9" scale="8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 إحصاءات الإعلام والثقافة والسياحة 2017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 إحصاءات الإعلام والثقافة والسياحة 2017</Description_Ar>
    <Enabled xmlns="1b323878-974e-4c19-bf08-965c80d4ad54">true</Enabled>
    <PublishingDate xmlns="1b323878-974e-4c19-bf08-965c80d4ad54">2018-06-05T07:18:14+00:00</PublishingDate>
    <CategoryDescription xmlns="http://schemas.microsoft.com/sharepoint.v3">Annual Bulletin - Media, Culture and Tourism Statistics 2017</CategoryDescription>
  </documentManagement>
</p:properties>
</file>

<file path=customXml/itemProps1.xml><?xml version="1.0" encoding="utf-8"?>
<ds:datastoreItem xmlns:ds="http://schemas.openxmlformats.org/officeDocument/2006/customXml" ds:itemID="{AF4A02D6-50F0-4902-89A7-D26163A28B8C}"/>
</file>

<file path=customXml/itemProps2.xml><?xml version="1.0" encoding="utf-8"?>
<ds:datastoreItem xmlns:ds="http://schemas.openxmlformats.org/officeDocument/2006/customXml" ds:itemID="{26FAB68A-D6B5-4B7F-95D6-8B389CEF661C}"/>
</file>

<file path=customXml/itemProps3.xml><?xml version="1.0" encoding="utf-8"?>
<ds:datastoreItem xmlns:ds="http://schemas.openxmlformats.org/officeDocument/2006/customXml" ds:itemID="{DB3FEFDB-9E11-4E77-A088-9D411FAF2D27}"/>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31</vt:i4>
      </vt:variant>
      <vt:variant>
        <vt:lpstr>Charts</vt:lpstr>
      </vt:variant>
      <vt:variant>
        <vt:i4>1</vt:i4>
      </vt:variant>
      <vt:variant>
        <vt:lpstr>Named Ranges</vt:lpstr>
      </vt:variant>
      <vt:variant>
        <vt:i4>29</vt:i4>
      </vt:variant>
    </vt:vector>
  </HeadingPairs>
  <TitlesOfParts>
    <vt:vector size="61" baseType="lpstr">
      <vt:lpstr>Cover</vt:lpstr>
      <vt:lpstr>التقديم</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GR.41</vt:lpstr>
      <vt:lpstr>'145'!Print_Area</vt:lpstr>
      <vt:lpstr>'146'!Print_Area</vt:lpstr>
      <vt:lpstr>'147'!Print_Area</vt:lpstr>
      <vt:lpstr>'148'!Print_Area</vt:lpstr>
      <vt:lpstr>'149'!Print_Area</vt:lpstr>
      <vt:lpstr>'150'!Print_Area</vt:lpstr>
      <vt:lpstr>'151'!Print_Area</vt:lpstr>
      <vt:lpstr>'152'!Print_Area</vt:lpstr>
      <vt:lpstr>'153'!Print_Area</vt:lpstr>
      <vt:lpstr>'154'!Print_Area</vt:lpstr>
      <vt:lpstr>'155'!Print_Area</vt:lpstr>
      <vt:lpstr>'156'!Print_Area</vt:lpstr>
      <vt:lpstr>'159'!Print_Area</vt:lpstr>
      <vt:lpstr>'160'!Print_Area</vt:lpstr>
      <vt:lpstr>'161'!Print_Area</vt:lpstr>
      <vt:lpstr>'162'!Print_Area</vt:lpstr>
      <vt:lpstr>'163'!Print_Area</vt:lpstr>
      <vt:lpstr>'164'!Print_Area</vt:lpstr>
      <vt:lpstr>'165'!Print_Area</vt:lpstr>
      <vt:lpstr>'166'!Print_Area</vt:lpstr>
      <vt:lpstr>'167'!Print_Area</vt:lpstr>
      <vt:lpstr>'168'!Print_Area</vt:lpstr>
      <vt:lpstr>'169'!Print_Area</vt:lpstr>
      <vt:lpstr>'170'!Print_Area</vt:lpstr>
      <vt:lpstr>'171'!Print_Area</vt:lpstr>
      <vt:lpstr>'172'!Print_Area</vt:lpstr>
      <vt:lpstr>'173'!Print_Area</vt:lpstr>
      <vt:lpstr>Cover!Print_Area</vt:lpstr>
      <vt:lpstr>التقديم!Print_Area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Bulletin - Media, Culture and Tourism Statistics 2017</dc:title>
  <dc:creator>Mr. Sabir</dc:creator>
  <cp:lastModifiedBy>Noora Abdulla Hazaa Abdulla Alhazaa</cp:lastModifiedBy>
  <cp:lastPrinted>2018-07-04T06:45:32Z</cp:lastPrinted>
  <dcterms:created xsi:type="dcterms:W3CDTF">1998-01-05T07:20:42Z</dcterms:created>
  <dcterms:modified xsi:type="dcterms:W3CDTF">2018-07-04T06:54:50Z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Annual Bulletin - Media, Culture and Tourism Statistics 2017</vt:lpwstr>
  </property>
  <property fmtid="{D5CDD505-2E9C-101B-9397-08002B2CF9AE}" pid="5" name="Hashtags">
    <vt:lpwstr>58;#StatisticalAbstract|c2f418c2-a295-4bd1-af99-d5d586494613</vt:lpwstr>
  </property>
</Properties>
</file>