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7.xml" ContentType="application/vnd.openxmlformats-officedocument.drawingml.chartshapes+xml"/>
  <Override PartName="/xl/drawings/drawing15.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charts/chart4.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drawings/drawing14.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7.xml" ContentType="application/vnd.openxmlformats-officedocument.spreadsheetml.worksheet+xml"/>
  <Override PartName="/xl/drawings/drawing6.xml" ContentType="application/vnd.openxmlformats-officedocument.drawing+xml"/>
  <Override PartName="/xl/charts/chart2.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860" yWindow="780" windowWidth="15480" windowHeight="7812" tabRatio="717" activeTab="5"/>
  </bookViews>
  <sheets>
    <sheet name="المقدمة" sheetId="30" r:id="rId1"/>
    <sheet name="التقديم" sheetId="2" r:id="rId2"/>
    <sheet name="48" sheetId="53" r:id="rId3"/>
    <sheet name="49" sheetId="54" r:id="rId4"/>
    <sheet name="50" sheetId="55" r:id="rId5"/>
    <sheet name="Gr_47" sheetId="56" r:id="rId6"/>
    <sheet name="51" sheetId="57" r:id="rId7"/>
    <sheet name="52" sheetId="58" r:id="rId8"/>
    <sheet name="53" sheetId="59" r:id="rId9"/>
    <sheet name="54" sheetId="47" r:id="rId10"/>
    <sheet name="55" sheetId="48" r:id="rId11"/>
    <sheet name="56" sheetId="60" r:id="rId12"/>
    <sheet name="Gr_74" sheetId="34" r:id="rId13"/>
    <sheet name="57" sheetId="15" r:id="rId14"/>
    <sheet name="58" sheetId="61" r:id="rId15"/>
    <sheet name="59" sheetId="62" r:id="rId16"/>
    <sheet name="60" sheetId="63" r:id="rId17"/>
  </sheets>
  <definedNames>
    <definedName name="_xlnm.Print_Area" localSheetId="2">'48'!$A$1:$I$19</definedName>
    <definedName name="_xlnm.Print_Area" localSheetId="3">'49'!$A$1:$N$67</definedName>
    <definedName name="_xlnm.Print_Area" localSheetId="4">'50'!$A$1:$N$17</definedName>
    <definedName name="_xlnm.Print_Area" localSheetId="6">'51'!$A$1:$N$79</definedName>
    <definedName name="_xlnm.Print_Area" localSheetId="7">'52'!$A$1:$G$12</definedName>
    <definedName name="_xlnm.Print_Area" localSheetId="8">'53'!$A$1:$G$12</definedName>
    <definedName name="_xlnm.Print_Area" localSheetId="9">'54'!$A$1:$I$19</definedName>
    <definedName name="_xlnm.Print_Area" localSheetId="10">'55'!$A$1:$N$69</definedName>
    <definedName name="_xlnm.Print_Area" localSheetId="11">'56'!$A$1:$N$19</definedName>
    <definedName name="_xlnm.Print_Area" localSheetId="13">'57'!$A$1:$N$17</definedName>
    <definedName name="_xlnm.Print_Area" localSheetId="14">'58'!$A$1:$N$80</definedName>
    <definedName name="_xlnm.Print_Area" localSheetId="15">'59'!$A$1:$L$13</definedName>
    <definedName name="_xlnm.Print_Area" localSheetId="16">'60'!$A$1:$L$13</definedName>
    <definedName name="_xlnm.Print_Area" localSheetId="5">Gr_47!$A$1:$B$30</definedName>
    <definedName name="_xlnm.Print_Area" localSheetId="12">Gr_74!$A$1:$F$30</definedName>
    <definedName name="_xlnm.Print_Area" localSheetId="1">التقديم!$A$1:$C$14</definedName>
    <definedName name="_xlnm.Print_Area" localSheetId="0">المقدمة!$A$1:$A$30</definedName>
    <definedName name="_xlnm.Print_Titles" localSheetId="3">'49'!$1:$8</definedName>
    <definedName name="_xlnm.Print_Titles" localSheetId="6">'51'!$1:$5</definedName>
    <definedName name="_xlnm.Print_Titles" localSheetId="10">'55'!$1:$7</definedName>
    <definedName name="_xlnm.Print_Titles" localSheetId="14">'58'!$1:$5</definedName>
  </definedNames>
  <calcPr calcId="145621"/>
  <customWorkbookViews>
    <customWorkbookView name="DMD - Personal View" guid="{0FAC0244-EA19-11D4-BED2-0000C068ECF6}" mergeInterval="0" personalView="1" maximized="1" windowWidth="636" windowHeight="318" tabRatio="601" activeSheetId="3"/>
  </customWorkbookViews>
</workbook>
</file>

<file path=xl/calcChain.xml><?xml version="1.0" encoding="utf-8"?>
<calcChain xmlns="http://schemas.openxmlformats.org/spreadsheetml/2006/main">
  <c r="L19" i="57" l="1"/>
  <c r="L18" i="57"/>
  <c r="L16" i="57"/>
  <c r="L30" i="57"/>
  <c r="L34" i="57"/>
  <c r="L38" i="57"/>
  <c r="L13" i="55"/>
  <c r="L10" i="55"/>
  <c r="L7" i="55"/>
  <c r="L6" i="15" l="1"/>
  <c r="L40" i="61"/>
  <c r="L41" i="61"/>
  <c r="L42" i="61"/>
  <c r="L43" i="61"/>
  <c r="L44" i="61"/>
  <c r="L45" i="61"/>
  <c r="L46" i="61"/>
  <c r="L47" i="61"/>
  <c r="L39" i="61"/>
  <c r="C16" i="15" l="1"/>
  <c r="C78" i="61"/>
  <c r="L38" i="61"/>
  <c r="L30" i="61"/>
  <c r="L26" i="61"/>
  <c r="L20" i="61"/>
  <c r="K16" i="15"/>
  <c r="K67" i="48" l="1"/>
  <c r="L67" i="48" s="1"/>
  <c r="C67" i="48"/>
  <c r="D21" i="48" l="1"/>
  <c r="G66" i="54"/>
  <c r="L20" i="54" l="1"/>
  <c r="J20" i="54"/>
  <c r="H20" i="54"/>
  <c r="K20" i="54"/>
  <c r="I20" i="54"/>
  <c r="G20" i="54"/>
  <c r="L8" i="60" l="1"/>
  <c r="L9" i="60"/>
  <c r="L10" i="60"/>
  <c r="L11" i="60"/>
  <c r="L12" i="60"/>
  <c r="L13" i="60"/>
  <c r="L14" i="60"/>
  <c r="L15" i="60"/>
  <c r="L16" i="60"/>
  <c r="D17" i="60"/>
  <c r="E17" i="60"/>
  <c r="F17" i="60"/>
  <c r="G17" i="60"/>
  <c r="H17" i="60"/>
  <c r="I17" i="60"/>
  <c r="J17" i="60"/>
  <c r="K17" i="60"/>
  <c r="C17" i="60"/>
  <c r="L7" i="60"/>
  <c r="L17" i="60" s="1"/>
  <c r="K78" i="61"/>
  <c r="L33" i="61"/>
  <c r="L32" i="61"/>
  <c r="L31" i="61"/>
  <c r="H78" i="61"/>
  <c r="L68" i="61"/>
  <c r="L66" i="61"/>
  <c r="L67" i="61"/>
  <c r="L69" i="61"/>
  <c r="L70" i="61"/>
  <c r="L71" i="61"/>
  <c r="L72" i="61"/>
  <c r="L73" i="61"/>
  <c r="L74" i="61"/>
  <c r="L75" i="61"/>
  <c r="L76" i="61"/>
  <c r="L77" i="61"/>
  <c r="L58" i="61"/>
  <c r="L48" i="61"/>
  <c r="L37" i="61"/>
  <c r="L11" i="61"/>
  <c r="L7" i="61"/>
  <c r="E16" i="15"/>
  <c r="L15" i="15" l="1"/>
  <c r="L14" i="15"/>
  <c r="L13" i="15"/>
  <c r="L12" i="15"/>
  <c r="L11" i="15"/>
  <c r="L10" i="15"/>
  <c r="L9" i="15"/>
  <c r="L8" i="15"/>
  <c r="L7" i="15"/>
  <c r="G12" i="62"/>
  <c r="H12" i="62"/>
  <c r="I12" i="62"/>
  <c r="J12" i="62"/>
  <c r="K12" i="62"/>
  <c r="B12" i="62"/>
  <c r="C12" i="62"/>
  <c r="D12" i="62"/>
  <c r="E12" i="62"/>
  <c r="F12" i="62"/>
  <c r="J12" i="63"/>
  <c r="I12" i="63"/>
  <c r="H12" i="63"/>
  <c r="K12" i="63"/>
  <c r="B12" i="63"/>
  <c r="C12" i="63"/>
  <c r="D12" i="63"/>
  <c r="E12" i="63"/>
  <c r="F12" i="63"/>
  <c r="D16" i="15" l="1"/>
  <c r="F16" i="15"/>
  <c r="G16" i="15"/>
  <c r="H16" i="15"/>
  <c r="I16" i="15"/>
  <c r="J16" i="15"/>
  <c r="C17" i="53"/>
  <c r="D17" i="53"/>
  <c r="E66" i="54"/>
  <c r="C66" i="54"/>
  <c r="I66" i="54"/>
  <c r="K66" i="54"/>
  <c r="C17" i="55"/>
  <c r="D17" i="55"/>
  <c r="E17" i="55"/>
  <c r="F17" i="55"/>
  <c r="G17" i="55"/>
  <c r="H17" i="55"/>
  <c r="I17" i="55"/>
  <c r="J17" i="55"/>
  <c r="K17" i="55"/>
  <c r="C78" i="57"/>
  <c r="D78" i="57"/>
  <c r="E78" i="57"/>
  <c r="F78" i="57"/>
  <c r="G78" i="57"/>
  <c r="H78" i="57"/>
  <c r="I78" i="57"/>
  <c r="J78" i="57"/>
  <c r="K78" i="57"/>
  <c r="L7" i="57"/>
  <c r="L8" i="57"/>
  <c r="L9" i="57"/>
  <c r="L10" i="57"/>
  <c r="L11" i="57"/>
  <c r="L12" i="57"/>
  <c r="L13" i="57"/>
  <c r="L14" i="57"/>
  <c r="L15" i="57"/>
  <c r="L17" i="57"/>
  <c r="L20" i="57"/>
  <c r="L21" i="57"/>
  <c r="L22" i="57"/>
  <c r="L23" i="57"/>
  <c r="L24" i="57"/>
  <c r="L25" i="57"/>
  <c r="L26" i="57"/>
  <c r="L27" i="57"/>
  <c r="L28" i="57"/>
  <c r="L29" i="57"/>
  <c r="L31" i="57"/>
  <c r="L32" i="57"/>
  <c r="L33" i="57"/>
  <c r="L35" i="57"/>
  <c r="L36" i="57"/>
  <c r="L37" i="57"/>
  <c r="L39" i="57"/>
  <c r="L40" i="57"/>
  <c r="L41" i="57"/>
  <c r="L42" i="57"/>
  <c r="L43" i="57"/>
  <c r="L44" i="57"/>
  <c r="L45" i="57"/>
  <c r="L46" i="57"/>
  <c r="L47" i="57"/>
  <c r="L48" i="57"/>
  <c r="L49" i="57"/>
  <c r="L50" i="57"/>
  <c r="L51" i="57"/>
  <c r="L52" i="57"/>
  <c r="L53" i="57"/>
  <c r="L54" i="57"/>
  <c r="L55" i="57"/>
  <c r="L56" i="57"/>
  <c r="L57" i="57"/>
  <c r="L58" i="57"/>
  <c r="L59" i="57"/>
  <c r="L60" i="57"/>
  <c r="L61" i="57"/>
  <c r="L62" i="57"/>
  <c r="L63" i="57"/>
  <c r="L64" i="57"/>
  <c r="L65" i="57"/>
  <c r="L66" i="57"/>
  <c r="L67" i="57"/>
  <c r="L68" i="57"/>
  <c r="L69" i="57"/>
  <c r="L70" i="57"/>
  <c r="L71" i="57"/>
  <c r="L72" i="57"/>
  <c r="L73" i="57"/>
  <c r="L74" i="57"/>
  <c r="L75" i="57"/>
  <c r="L76" i="57"/>
  <c r="L77" i="57"/>
  <c r="L6" i="57"/>
  <c r="B11" i="58"/>
  <c r="C11" i="58"/>
  <c r="D11" i="58"/>
  <c r="E11" i="58"/>
  <c r="F11" i="58"/>
  <c r="B11" i="59"/>
  <c r="C11" i="59"/>
  <c r="D11" i="59"/>
  <c r="E11" i="59"/>
  <c r="F11" i="59"/>
  <c r="L9" i="61"/>
  <c r="L10" i="61"/>
  <c r="L12" i="61"/>
  <c r="L13" i="61"/>
  <c r="L14" i="61"/>
  <c r="L15" i="61"/>
  <c r="L16" i="61"/>
  <c r="L17" i="61"/>
  <c r="L18" i="61"/>
  <c r="L19" i="61"/>
  <c r="L21" i="61"/>
  <c r="L22" i="61"/>
  <c r="L23" i="61"/>
  <c r="L24" i="61"/>
  <c r="L25" i="61"/>
  <c r="L27" i="61"/>
  <c r="L28" i="61"/>
  <c r="L29" i="61"/>
  <c r="L34" i="61"/>
  <c r="L35" i="61"/>
  <c r="L36" i="61"/>
  <c r="L49" i="61"/>
  <c r="L50" i="61"/>
  <c r="L51" i="61"/>
  <c r="L52" i="61"/>
  <c r="L53" i="61"/>
  <c r="L54" i="61"/>
  <c r="L55" i="61"/>
  <c r="L56" i="61"/>
  <c r="L57" i="61"/>
  <c r="L59" i="61"/>
  <c r="L60" i="61"/>
  <c r="L61" i="61"/>
  <c r="L62" i="61"/>
  <c r="L63" i="61"/>
  <c r="L64" i="61"/>
  <c r="L65" i="61"/>
  <c r="L8" i="61"/>
  <c r="L6" i="61"/>
  <c r="L78" i="61" l="1"/>
  <c r="L16" i="15"/>
  <c r="L78" i="57"/>
  <c r="F78" i="61"/>
  <c r="G67" i="48" l="1"/>
  <c r="L8" i="55" l="1"/>
  <c r="B33" i="56" l="1"/>
  <c r="B36" i="34"/>
  <c r="B32" i="56"/>
  <c r="B41" i="34"/>
  <c r="B39" i="34"/>
  <c r="B34" i="34"/>
  <c r="B33" i="34"/>
  <c r="I78" i="61" l="1"/>
  <c r="B38" i="34"/>
  <c r="E78" i="61"/>
  <c r="G78" i="61"/>
  <c r="J78" i="61"/>
  <c r="D78" i="61"/>
  <c r="B37" i="34" l="1"/>
  <c r="B32" i="34"/>
  <c r="B35" i="34"/>
  <c r="B40" i="34"/>
  <c r="K7" i="59"/>
  <c r="L9" i="55"/>
  <c r="B35" i="56"/>
  <c r="L11" i="55"/>
  <c r="B36" i="56" s="1"/>
  <c r="L12" i="55"/>
  <c r="B37" i="56" s="1"/>
  <c r="B38" i="56"/>
  <c r="L14" i="55"/>
  <c r="B39" i="56" s="1"/>
  <c r="L15" i="55"/>
  <c r="B40" i="56" s="1"/>
  <c r="L16" i="55"/>
  <c r="B41" i="56" s="1"/>
  <c r="L17" i="55" l="1"/>
  <c r="B45" i="34"/>
  <c r="B34" i="56"/>
  <c r="B42" i="56" s="1"/>
  <c r="I67" i="48"/>
  <c r="J67" i="48" s="1"/>
  <c r="E67" i="48"/>
  <c r="F67" i="48" l="1"/>
  <c r="D67" i="48"/>
  <c r="D19" i="48"/>
  <c r="D15" i="48"/>
  <c r="D11" i="48"/>
  <c r="D18" i="48"/>
  <c r="D14" i="48"/>
  <c r="D10" i="48"/>
  <c r="D16" i="48"/>
  <c r="D12" i="48"/>
  <c r="D17" i="48"/>
  <c r="D13" i="48"/>
  <c r="D9" i="48"/>
  <c r="D20" i="48"/>
  <c r="D8" i="48"/>
  <c r="H67" i="48"/>
  <c r="E16" i="34" l="1"/>
  <c r="D16" i="34"/>
  <c r="C16" i="34"/>
</calcChain>
</file>

<file path=xl/sharedStrings.xml><?xml version="1.0" encoding="utf-8"?>
<sst xmlns="http://schemas.openxmlformats.org/spreadsheetml/2006/main" count="1314" uniqueCount="577">
  <si>
    <t>(0)</t>
  </si>
  <si>
    <t>الأغذية والحيوانات الحية</t>
  </si>
  <si>
    <t>Food and live animals</t>
  </si>
  <si>
    <t>(1)</t>
  </si>
  <si>
    <t>المشروبات والتبغ</t>
  </si>
  <si>
    <t>Beverages and tobacco</t>
  </si>
  <si>
    <t>(2)</t>
  </si>
  <si>
    <t>مواد خام غير معدة للأكل باستثناء المحروقات</t>
  </si>
  <si>
    <t>Crude materials, inedible except fuels</t>
  </si>
  <si>
    <t>(3)</t>
  </si>
  <si>
    <t>Mineral fuels, Lubricants and related materials</t>
  </si>
  <si>
    <t>(4)</t>
  </si>
  <si>
    <t>الزيوت والشحوم والشموع الحيوانية والنباتية المنشأ</t>
  </si>
  <si>
    <t>Animal and vegetable oils, fats and waxes</t>
  </si>
  <si>
    <t>(5)</t>
  </si>
  <si>
    <t>المواد الكيماوية والمنتجات المرتبطة بها</t>
  </si>
  <si>
    <t>Chemicals and related products</t>
  </si>
  <si>
    <t>(6)</t>
  </si>
  <si>
    <t>البضائع المصنوعة مصنفة في معظم الأحيان حسب المادة</t>
  </si>
  <si>
    <t>Manufactured goods classified chiefly by materials</t>
  </si>
  <si>
    <t>(7)</t>
  </si>
  <si>
    <t>Machinery and transport equipment</t>
  </si>
  <si>
    <t>(8)</t>
  </si>
  <si>
    <t>مصنوعات متنوعة</t>
  </si>
  <si>
    <t>Miscellaneous manufactured goods</t>
  </si>
  <si>
    <t>(9)</t>
  </si>
  <si>
    <t>أصناف ومعاملات غير مصنفة في مكان آخر</t>
  </si>
  <si>
    <t>Commodities and transactions not classified in the SITC</t>
  </si>
  <si>
    <t xml:space="preserve">Total  </t>
  </si>
  <si>
    <t xml:space="preserve">IMPORTS BY INTERNATIONAL BLOCKS AND S.I.T.C. R3 SECTIONS </t>
  </si>
  <si>
    <t>المجموع</t>
  </si>
  <si>
    <t>Commodities and transactions not classified elsewhere in the SITC</t>
  </si>
  <si>
    <t xml:space="preserve"> IMPORTS BY INTERNATIONAL BLOCKS AND SITC R-3 SECTIONS AND DIVISIONS </t>
  </si>
  <si>
    <t>0</t>
  </si>
  <si>
    <t>00</t>
  </si>
  <si>
    <t>الحيوانات الحية</t>
  </si>
  <si>
    <t>Live Animals</t>
  </si>
  <si>
    <t>01</t>
  </si>
  <si>
    <t>اللحوم ومستحضراتها</t>
  </si>
  <si>
    <t>Meat and meat preparations</t>
  </si>
  <si>
    <t>02</t>
  </si>
  <si>
    <t>منتجات الألبان والبيض</t>
  </si>
  <si>
    <t>Dairy products and eggs</t>
  </si>
  <si>
    <t>03</t>
  </si>
  <si>
    <t>أسماك ذوات قشور وحيوانات رخوة ومستحضراتها</t>
  </si>
  <si>
    <t>Fish crustaceans and molluscs and preparations thereof</t>
  </si>
  <si>
    <t>04</t>
  </si>
  <si>
    <t>الحبوب ومستحضراتها</t>
  </si>
  <si>
    <t>Cereal and cereal preparations</t>
  </si>
  <si>
    <t>05</t>
  </si>
  <si>
    <t>الخضار والفاكهة</t>
  </si>
  <si>
    <t>Vegetables and fruits</t>
  </si>
  <si>
    <t>06</t>
  </si>
  <si>
    <t>السكر والمصنوعات السكرية والعسل</t>
  </si>
  <si>
    <t>Sugar, Sugar preparations and honey</t>
  </si>
  <si>
    <t>07</t>
  </si>
  <si>
    <t>البن والشاي والكاكاو والتوابل ومستحضراتها</t>
  </si>
  <si>
    <t>Coffee, tea, coca, spices, and preparations thereof</t>
  </si>
  <si>
    <t>08</t>
  </si>
  <si>
    <t>Feeding stuff for animals (except unmilled cereals)</t>
  </si>
  <si>
    <t>09</t>
  </si>
  <si>
    <t>منتجات ومحضرات متنوعة صالحة للأكل</t>
  </si>
  <si>
    <t>1</t>
  </si>
  <si>
    <t>Beverages and Tobacco</t>
  </si>
  <si>
    <t>11</t>
  </si>
  <si>
    <t>المشروبات</t>
  </si>
  <si>
    <t>Beverages</t>
  </si>
  <si>
    <t>12</t>
  </si>
  <si>
    <t>التبغ ومصنوعاته</t>
  </si>
  <si>
    <t xml:space="preserve">Tobacco and Tobacco Products </t>
  </si>
  <si>
    <t>2</t>
  </si>
  <si>
    <t>Crude Materials, Inedible, Except Fuels</t>
  </si>
  <si>
    <t>21</t>
  </si>
  <si>
    <t>جلود وجلود الفراء الخام</t>
  </si>
  <si>
    <t>Hides, skins and fur skins, raw</t>
  </si>
  <si>
    <t>22</t>
  </si>
  <si>
    <t>الحبوب الزيتية والمكسرات التي تستخرج منها الزيوت</t>
  </si>
  <si>
    <t>23</t>
  </si>
  <si>
    <t>Crude rubber (including synthetic and reclaimed)</t>
  </si>
  <si>
    <t>24</t>
  </si>
  <si>
    <t>الأخشاب والفلين</t>
  </si>
  <si>
    <t>Cork and wood</t>
  </si>
  <si>
    <t>25</t>
  </si>
  <si>
    <t>عجائن الورق ونفاياته</t>
  </si>
  <si>
    <t>Pulp and waste paper</t>
  </si>
  <si>
    <t>26</t>
  </si>
  <si>
    <t>ألياف النسيج وفضلاتها (غير مغزولة الى خيط ومصنوعة نسيجاً)</t>
  </si>
  <si>
    <t>27</t>
  </si>
  <si>
    <t>الأسمدة الطبيعية والمعادن الخام (باستثناء الفحم والبترول والاحجار الكريمة)</t>
  </si>
  <si>
    <t>Crude fertilizers and crude minerals (excluding coal, petroleum and precious stones)</t>
  </si>
  <si>
    <t>28</t>
  </si>
  <si>
    <t>خامات المعادن وفضلاتها</t>
  </si>
  <si>
    <t>Metalliferous ores and metal scrap</t>
  </si>
  <si>
    <t>29</t>
  </si>
  <si>
    <t xml:space="preserve">مواد خام من أصل نباتي أو حيواني غير داخلة في مكان آخر </t>
  </si>
  <si>
    <t>3</t>
  </si>
  <si>
    <t>Mineral Fuel, Lubricants and related Materials</t>
  </si>
  <si>
    <t>32</t>
  </si>
  <si>
    <t>الفحم الحجري وفحم الكوك والفحم المكتل</t>
  </si>
  <si>
    <t>Coal, coke and briquettes</t>
  </si>
  <si>
    <t>33</t>
  </si>
  <si>
    <t>البترول والمنتجات البترولية والمواد المتصلة بالبترول</t>
  </si>
  <si>
    <t>Petroleum, Petroleum products and related materials</t>
  </si>
  <si>
    <t>34</t>
  </si>
  <si>
    <t>غاز طبيعي وغاز مصنع</t>
  </si>
  <si>
    <t>Gas, natural and manufactured</t>
  </si>
  <si>
    <t>4</t>
  </si>
  <si>
    <t>Animal and Vegetable Oils, Fats and Waxes</t>
  </si>
  <si>
    <t>41</t>
  </si>
  <si>
    <t>زيوت ودهون حيوانية</t>
  </si>
  <si>
    <t>Animal Oils and fats</t>
  </si>
  <si>
    <t>42</t>
  </si>
  <si>
    <t>fixed vegetable oils and fats</t>
  </si>
  <si>
    <t>43</t>
  </si>
  <si>
    <t>زيوت وشحوم حيوانية ونباتية المنشأ مصنعة والشموع النباتية والحيوانية المنشأ</t>
  </si>
  <si>
    <t>Animal and Vegetable Oils, Fats, Processed, Waxes of animal or Vegetable origin</t>
  </si>
  <si>
    <t>5</t>
  </si>
  <si>
    <t>المواد الكيماوية والمنتجات المتعلقة بها</t>
  </si>
  <si>
    <t>51</t>
  </si>
  <si>
    <t>منتجات كيماوية عضوية</t>
  </si>
  <si>
    <t>Organic chemicals</t>
  </si>
  <si>
    <t>52</t>
  </si>
  <si>
    <t xml:space="preserve">منتجات كيماوية غير عضوية </t>
  </si>
  <si>
    <t>Inorganic chemicals</t>
  </si>
  <si>
    <t>53</t>
  </si>
  <si>
    <t>مواد الصباغة والدباغة والتلوين</t>
  </si>
  <si>
    <t>54</t>
  </si>
  <si>
    <t>محضرات طبية وصيدلانية</t>
  </si>
  <si>
    <t>Medical and pharmaceutical products</t>
  </si>
  <si>
    <t>55</t>
  </si>
  <si>
    <t>الزيوت العطرية الطيارة ومحضرات عطور وزينة وتنظيف</t>
  </si>
  <si>
    <t>56</t>
  </si>
  <si>
    <t>الأسمدة المصنوعة</t>
  </si>
  <si>
    <t>Fertilizers, manufactured</t>
  </si>
  <si>
    <t>57</t>
  </si>
  <si>
    <t>اللدائن في أشكال أولية</t>
  </si>
  <si>
    <t>Plastics in Primary Forms</t>
  </si>
  <si>
    <t>58</t>
  </si>
  <si>
    <t>اللدائن في أشكال غير أولية</t>
  </si>
  <si>
    <t>Plastics in Non-Primary Forms</t>
  </si>
  <si>
    <t>59</t>
  </si>
  <si>
    <t>المواد والمنتجات الكيماوية غير المذكورة في مكان آخر</t>
  </si>
  <si>
    <t>Chemical materials &amp; products N.E.S.</t>
  </si>
  <si>
    <t>6</t>
  </si>
  <si>
    <t>البضائع المصنوعة مصنفة في معظم الأحيان حسب مادة الصنع</t>
  </si>
  <si>
    <t>Manufactured Goods, Classified Chiefly by Material</t>
  </si>
  <si>
    <t>61</t>
  </si>
  <si>
    <t>جلود مدبوغة ومصنوعات جلدية غير مصنفة في مكان آخر وجلود الفراء</t>
  </si>
  <si>
    <t>Leather, leather manufactures, N.E.S. and dressed fur Skins</t>
  </si>
  <si>
    <t>62</t>
  </si>
  <si>
    <t>مصنوعات مطاط غير مذكورة أو داخله في مكان آخر</t>
  </si>
  <si>
    <t>Rubber manufactures N.E.S.</t>
  </si>
  <si>
    <t>63</t>
  </si>
  <si>
    <t>مصنوعات خشب وفلين باستثناء الأثاث</t>
  </si>
  <si>
    <t>Cork and wood manufacture excluding furniture</t>
  </si>
  <si>
    <t>64</t>
  </si>
  <si>
    <t>الورق والورق المقوى ومصنوعات عجائن الورق</t>
  </si>
  <si>
    <t>Paper prepared &amp; articles of paper pulp or paper board</t>
  </si>
  <si>
    <t>65</t>
  </si>
  <si>
    <t>الغزل والمنسوجات والمصنوعات منها غير المذكورة في مكان آخر</t>
  </si>
  <si>
    <t>Textile yarn, fabrics, made up articles N.E.S. and related products</t>
  </si>
  <si>
    <t>66</t>
  </si>
  <si>
    <t>مصنوعات من مواد معدنية طبيعية غير المذكورة في مكان آخر</t>
  </si>
  <si>
    <t>Non-metallic minerals manufactures N.E.S.</t>
  </si>
  <si>
    <t>67</t>
  </si>
  <si>
    <t>حديد وصلب (فولاذ)</t>
  </si>
  <si>
    <t>Iron and Steel</t>
  </si>
  <si>
    <t>68</t>
  </si>
  <si>
    <t>معادن غير حديدية</t>
  </si>
  <si>
    <t>Non - ferrous metal</t>
  </si>
  <si>
    <t>69</t>
  </si>
  <si>
    <t>مصنوعات معادن غير مذكورة أو داخلة في مكان آخر</t>
  </si>
  <si>
    <t>Manufacture of metal N.E.S.</t>
  </si>
  <si>
    <t>7</t>
  </si>
  <si>
    <t>الماكينات والآلات ومعدات النقل</t>
  </si>
  <si>
    <t>Machinery and Transport Equipment</t>
  </si>
  <si>
    <t>71</t>
  </si>
  <si>
    <t>مولدات للحركة وآلات وأجهزة محركة</t>
  </si>
  <si>
    <t>Power generating machinery &amp; equipment</t>
  </si>
  <si>
    <t>72</t>
  </si>
  <si>
    <t>آلات متخصصة لصناعات معينة</t>
  </si>
  <si>
    <t>Machinery specialized for particular industries</t>
  </si>
  <si>
    <t>73</t>
  </si>
  <si>
    <t>آلات لشغل المعادن وآلات وأجهزة لحام</t>
  </si>
  <si>
    <t>Metal working machinery</t>
  </si>
  <si>
    <t>74</t>
  </si>
  <si>
    <t>آلات وأجهزة عامة للصناعة غير مذكورة في مكان آخر وأجزاؤها</t>
  </si>
  <si>
    <t>General industrial machinery &amp; equipment, N.E.S. and machine parts, N.E.S.</t>
  </si>
  <si>
    <t>75</t>
  </si>
  <si>
    <t>آلات وأجهزة للتجهيزات المكتبية</t>
  </si>
  <si>
    <t>76</t>
  </si>
  <si>
    <t>أجهزة المواصلات السلكية واللاسلكية وأجهزة تسجيل اذاعة صوتية</t>
  </si>
  <si>
    <t>Telecommunication &amp; sound recording and producing apparatus</t>
  </si>
  <si>
    <t>77</t>
  </si>
  <si>
    <t>آلات وأجهزة كهربائية غير مذكورة في مكان آخر وأجزاؤها</t>
  </si>
  <si>
    <t>Electrical machinery apparatus and appliances, N.E.S. and parts thereof</t>
  </si>
  <si>
    <t>78</t>
  </si>
  <si>
    <t>عربات النقل البري</t>
  </si>
  <si>
    <t>Road vehicles (including air cushion vehicles)</t>
  </si>
  <si>
    <t>79</t>
  </si>
  <si>
    <t>معدات النقل الأخرى</t>
  </si>
  <si>
    <t>Other transport equipment</t>
  </si>
  <si>
    <t>8</t>
  </si>
  <si>
    <t>Miscellaneous Manufactured Articles</t>
  </si>
  <si>
    <t>81</t>
  </si>
  <si>
    <t xml:space="preserve">أجهزة وأصناف صحية للتدفئة والانارة واجزاؤها غير المذكورة في مكان آخر </t>
  </si>
  <si>
    <t>Sanitary, plumping, heating and lighting fixtures and fittings, N.E.S</t>
  </si>
  <si>
    <t>82</t>
  </si>
  <si>
    <t>الأثاث وأجزاؤه</t>
  </si>
  <si>
    <t>83</t>
  </si>
  <si>
    <t>Travel goods, handbags and similar containers</t>
  </si>
  <si>
    <t>84</t>
  </si>
  <si>
    <t>ألبسة وتوابعها</t>
  </si>
  <si>
    <t>Articles of apparel and clothing accessories</t>
  </si>
  <si>
    <t>85</t>
  </si>
  <si>
    <t>أحذية</t>
  </si>
  <si>
    <t>Footwear</t>
  </si>
  <si>
    <t>أجهزة مهنية أو علمية أو ضابطة وأجهزة للبصريات</t>
  </si>
  <si>
    <t>Professional, scientific &amp; controlling instruments and apparatus, N.E.S.</t>
  </si>
  <si>
    <t>87</t>
  </si>
  <si>
    <t>أدوات وأجهزة ومنتجات البصريات والفوتوغرافيا والسينما والساعات</t>
  </si>
  <si>
    <t>Photographic apparatus equipment &amp; supplies &amp; optical goods, N.E.S. watches and clocks</t>
  </si>
  <si>
    <t>88</t>
  </si>
  <si>
    <t>مصنوعات متنوعة غير داخلة ولا مذكورة في مكان آخر</t>
  </si>
  <si>
    <t>89</t>
  </si>
  <si>
    <t>9</t>
  </si>
  <si>
    <t xml:space="preserve">الإجمالي  </t>
  </si>
  <si>
    <t>IMPORTS BY NATURE OF ITEMS</t>
  </si>
  <si>
    <t>المواد الخام</t>
  </si>
  <si>
    <t>المواد نصف المصنوعة</t>
  </si>
  <si>
    <t>المواد المصنوعة</t>
  </si>
  <si>
    <t>IMPORTS BY UTILIZATION OF ITEMS</t>
  </si>
  <si>
    <t>استهلاك نهائي</t>
  </si>
  <si>
    <t>استهلاك وسيط</t>
  </si>
  <si>
    <t>أصول ثابتة (رأسمالية)</t>
  </si>
  <si>
    <t>Crude animal and vegetable materials N.E.S.</t>
  </si>
  <si>
    <t>Chemicals and Related Products N.E.S.</t>
  </si>
  <si>
    <t xml:space="preserve">RE-EXPORTS BY INTERNATIONAL BLOCKS AND S.I.T.C. R-3 SECTIONS </t>
  </si>
  <si>
    <t>EXPORTS AND RE-EXPORTS BY NATURE OF ITEMS</t>
  </si>
  <si>
    <t>طبيعة المواد</t>
  </si>
  <si>
    <t>EXPORTS AND RE-EXPORTS BY UTILIZATION OF ITEMS</t>
  </si>
  <si>
    <t>الوقود المعدني ومواد التشحيم والمواد المشابهة</t>
  </si>
  <si>
    <t>علف الحيوانات باستثناء الحبوب غير المطحونة</t>
  </si>
  <si>
    <t>Miscellaneous edible products and preparations</t>
  </si>
  <si>
    <t>Oil seeds and oleaginous fruit</t>
  </si>
  <si>
    <t>المطاط الخام(طبيعي أو تركيبي أو مجدد وإبداله ونفاياته)</t>
  </si>
  <si>
    <t>Textile fibers and their wastes</t>
  </si>
  <si>
    <t>زيوت نباتية المنشأ سائلة أو جامدة خام أو مصفاة</t>
  </si>
  <si>
    <t>Dyeing, training &amp; coloring materials</t>
  </si>
  <si>
    <t>Furniture and parts thereof</t>
  </si>
  <si>
    <t>لوازم السفر ، حقائب يدوية والأوعية المماثلة لها</t>
  </si>
  <si>
    <t>Miscellaneous manufactured articles, N.E.S</t>
  </si>
  <si>
    <t>الوقود المعدني ومواد التشحيم والمواد المشابه</t>
  </si>
  <si>
    <t>الصادرات والمعاد تصديره حسب طبيعة المواد</t>
  </si>
  <si>
    <t>استخدام المواد</t>
  </si>
  <si>
    <t>الصادرات والمعاد تصديره حسب استخدام المواد</t>
  </si>
  <si>
    <t>Office machinery's &amp; automatic data processing equipment</t>
  </si>
  <si>
    <t>Commodities and Transactions not Classified Elsewhere in the SITC.</t>
  </si>
  <si>
    <r>
      <t>المجموع</t>
    </r>
    <r>
      <rPr>
        <sz val="11"/>
        <rFont val="Arial"/>
        <family val="2"/>
      </rPr>
      <t xml:space="preserve">  </t>
    </r>
  </si>
  <si>
    <t xml:space="preserve">المجموع  </t>
  </si>
  <si>
    <t xml:space="preserve">                         Blocks of Countries
  Sitc R-3 Sections</t>
  </si>
  <si>
    <t xml:space="preserve">                                 السنة  
طبيعة المواد</t>
  </si>
  <si>
    <t xml:space="preserve">                          السنة
  استخدام المواد</t>
  </si>
  <si>
    <t xml:space="preserve">                          مجموعة البلدان
 الأقسام
 الرئيسية للتصنيف الدولي المعدل (3)</t>
  </si>
  <si>
    <t>الأغذية والحيوانات الحية
Food and live animals</t>
  </si>
  <si>
    <t>المشروبات والتبغ
Beverages and tobacco</t>
  </si>
  <si>
    <t>المواد الكيماوية والمنتجات المرتبطة بها
Chemicals and related products</t>
  </si>
  <si>
    <t>أصناف ومعاملات غير مصنفة في مكان آخر
Commodities and transactions
not classified in the SITC</t>
  </si>
  <si>
    <t>مصنوعات متنوعة
Miscellaneous manufactured
goods</t>
  </si>
  <si>
    <t>الماكينات والآلات ومعدات النقل
Machinery and transport
equipment</t>
  </si>
  <si>
    <t>البضائع المصنوعة مصنفة
في معظم الأحيان حسب المادة
Manufactured goods classified 
chiefly by materials</t>
  </si>
  <si>
    <t>الزيوت والشحوم والشموع
الحيوانية والنباتية المنشأ
Animal and vegetable oils,
fats and waxes</t>
  </si>
  <si>
    <t>الوقود المعدني ومواد التشحيم
والمواد المشابهة
Mineral fuels, Lubricants
and related materials</t>
  </si>
  <si>
    <t>مواد خام غير معدة للأكل
باستثناء المحروقات
Crude materials, inedible
except fuels</t>
  </si>
  <si>
    <t>المستوردات</t>
  </si>
  <si>
    <t>الصادرات</t>
  </si>
  <si>
    <t xml:space="preserve">                     مجموعة البلدان
 الأقسام
 الرئيسية للتصنيف الدولي المعدل (3)</t>
  </si>
  <si>
    <t xml:space="preserve">                     مجموعة البلدان
 الأقسام
 الرئيسية للتصنيف الدولي المعدل (3)</t>
  </si>
  <si>
    <t xml:space="preserve">
</t>
  </si>
  <si>
    <t>مصادر البيانات :</t>
  </si>
  <si>
    <r>
      <t>بلدان مجلس التعاون لدول الخليج العربية</t>
    </r>
    <r>
      <rPr>
        <b/>
        <sz val="11"/>
        <rFont val="Arial"/>
        <family val="2"/>
      </rPr>
      <t xml:space="preserve">  
</t>
    </r>
    <r>
      <rPr>
        <sz val="8"/>
        <rFont val="Arial"/>
        <family val="2"/>
      </rPr>
      <t>G.C.C.</t>
    </r>
  </si>
  <si>
    <r>
      <t>بقية البلدان العربية</t>
    </r>
    <r>
      <rPr>
        <b/>
        <sz val="11"/>
        <rFont val="Arial"/>
        <family val="2"/>
      </rPr>
      <t xml:space="preserve">
</t>
    </r>
    <r>
      <rPr>
        <sz val="8"/>
        <rFont val="Arial"/>
        <family val="2"/>
      </rPr>
      <t>Other Arab Countries</t>
    </r>
  </si>
  <si>
    <r>
      <t>بلدان الاتحاد الأوروبي</t>
    </r>
    <r>
      <rPr>
        <b/>
        <sz val="11"/>
        <rFont val="Arial"/>
        <family val="2"/>
      </rPr>
      <t xml:space="preserve">
</t>
    </r>
    <r>
      <rPr>
        <sz val="8"/>
        <rFont val="Arial"/>
        <family val="2"/>
      </rPr>
      <t>Countries of the European Union</t>
    </r>
  </si>
  <si>
    <r>
      <t>بلدان أوروبية أخرى</t>
    </r>
    <r>
      <rPr>
        <b/>
        <sz val="11"/>
        <rFont val="Arial"/>
        <family val="2"/>
      </rPr>
      <t xml:space="preserve">
</t>
    </r>
    <r>
      <rPr>
        <sz val="8"/>
        <rFont val="Arial"/>
        <family val="2"/>
      </rPr>
      <t>Other European countries</t>
    </r>
  </si>
  <si>
    <r>
      <t>البلدان الأسيوية عدا البلدان العربية</t>
    </r>
    <r>
      <rPr>
        <b/>
        <sz val="11"/>
        <rFont val="Arial"/>
        <family val="2"/>
      </rPr>
      <t xml:space="preserve">
</t>
    </r>
    <r>
      <rPr>
        <sz val="8"/>
        <rFont val="Arial"/>
        <family val="2"/>
      </rPr>
      <t>Asia (Except Arab Countries)</t>
    </r>
  </si>
  <si>
    <r>
      <t>بلدان أمريكية أخرى</t>
    </r>
    <r>
      <rPr>
        <b/>
        <sz val="11"/>
        <rFont val="Arial"/>
        <family val="2"/>
      </rPr>
      <t xml:space="preserve">
</t>
    </r>
    <r>
      <rPr>
        <sz val="8"/>
        <rFont val="Arial"/>
        <family val="2"/>
      </rPr>
      <t>Other American Countries</t>
    </r>
  </si>
  <si>
    <r>
      <t xml:space="preserve">المجموع
</t>
    </r>
    <r>
      <rPr>
        <b/>
        <sz val="8"/>
        <rFont val="Arial"/>
        <family val="2"/>
      </rPr>
      <t>Total</t>
    </r>
  </si>
  <si>
    <r>
      <t xml:space="preserve">Essential oils &amp; perfume materials, toilet, </t>
    </r>
    <r>
      <rPr>
        <sz val="8"/>
        <rFont val="Arial"/>
        <family val="2"/>
      </rPr>
      <t>polishing &amp; cleansing preparations</t>
    </r>
  </si>
  <si>
    <r>
      <t>بلدان مجلس التعاون لدول الخليج العربية</t>
    </r>
    <r>
      <rPr>
        <b/>
        <sz val="11"/>
        <rFont val="Arial"/>
        <family val="2"/>
      </rPr>
      <t xml:space="preserve">  
</t>
    </r>
    <r>
      <rPr>
        <sz val="10"/>
        <rFont val="Arial"/>
        <family val="2"/>
      </rPr>
      <t>G.C.C.</t>
    </r>
  </si>
  <si>
    <t>شكل (74)</t>
  </si>
  <si>
    <t>Graph (74)</t>
  </si>
  <si>
    <t>الصادرات Exports</t>
  </si>
  <si>
    <t xml:space="preserve">قد تختلف المجاميع في حدود ± 2 بسبب عمليات التقريب </t>
  </si>
  <si>
    <r>
      <t>أفريقيا وبلدان أخرى عدا البلدان العربية</t>
    </r>
    <r>
      <rPr>
        <b/>
        <sz val="11"/>
        <rFont val="Arial"/>
        <family val="2"/>
      </rPr>
      <t xml:space="preserve">
</t>
    </r>
    <r>
      <rPr>
        <sz val="8"/>
        <rFont val="Arial"/>
        <family val="2"/>
      </rPr>
      <t>Africa &amp; Other Countries (Except Arab Countries)</t>
    </r>
  </si>
  <si>
    <t>شكل (57)</t>
  </si>
  <si>
    <t>Graph (57)</t>
  </si>
  <si>
    <r>
      <t>Total</t>
    </r>
    <r>
      <rPr>
        <sz val="9"/>
        <rFont val="Arial"/>
        <family val="2"/>
      </rPr>
      <t xml:space="preserve">  </t>
    </r>
  </si>
  <si>
    <t>Photographic apparatus equipment &amp; supplies &amp; optical goods, watches and clocks</t>
  </si>
  <si>
    <t>Office machinery &amp; automatic data processing equipment</t>
  </si>
  <si>
    <t>Non-metallic minerals manufacture N.E.S.</t>
  </si>
  <si>
    <t>Leather, leather manufacture, N.E.S. and dressed fur skins</t>
  </si>
  <si>
    <t>Animal oils and fats</t>
  </si>
  <si>
    <t>Coffee, tea, cocoa, spices, and preparations thereof</t>
  </si>
  <si>
    <t>Sugar, sugar preparations and honey</t>
  </si>
  <si>
    <t xml:space="preserve">                       مجموعة البلدان
 الأقسام
 الرئيسية للتصنيف الدولي المعدل (3)</t>
  </si>
  <si>
    <t xml:space="preserve"> EXPORTS BY INTERNATIONAL BLOCKS AND SITC  R-3 SECTIONS AND DIVISIONS </t>
  </si>
  <si>
    <t xml:space="preserve">                                                          السنة
  الأقسام الرئيسية
   للتصنيف الدولي المعدل (3)</t>
  </si>
  <si>
    <t>Commodities and transactions n.c.e.</t>
  </si>
  <si>
    <t xml:space="preserve">                                      السنة
  البلدان</t>
  </si>
  <si>
    <t xml:space="preserve">                                             Year
  Countries</t>
  </si>
  <si>
    <t>%</t>
  </si>
  <si>
    <t>1.</t>
  </si>
  <si>
    <t>البلدان العربية</t>
  </si>
  <si>
    <t>Arab Countries</t>
  </si>
  <si>
    <t>أ - بلدان مجلس التعاون الخليجي</t>
  </si>
  <si>
    <t>a. G.C.C</t>
  </si>
  <si>
    <t>الامارات العربية المتحدة</t>
  </si>
  <si>
    <t>United Arab Emirates</t>
  </si>
  <si>
    <t>المملكة العربية السعودية</t>
  </si>
  <si>
    <t>Saudi Arabia</t>
  </si>
  <si>
    <t>دولة الكويت</t>
  </si>
  <si>
    <t>Kuwait</t>
  </si>
  <si>
    <t>دولة البحرين</t>
  </si>
  <si>
    <t>Bahrain</t>
  </si>
  <si>
    <t>سلطنة عمان</t>
  </si>
  <si>
    <t>Sultanate of Oman</t>
  </si>
  <si>
    <t>ب - بلدان عربية أخرى</t>
  </si>
  <si>
    <t>b. Other Arab Countries</t>
  </si>
  <si>
    <t>لبنان</t>
  </si>
  <si>
    <t>Lebanon</t>
  </si>
  <si>
    <t>الأردن</t>
  </si>
  <si>
    <t>Jordan</t>
  </si>
  <si>
    <t>أخرى</t>
  </si>
  <si>
    <t>Other</t>
  </si>
  <si>
    <t>2.</t>
  </si>
  <si>
    <t>دول الإتحاد الأوروبي</t>
  </si>
  <si>
    <t>Countries of The European Union</t>
  </si>
  <si>
    <t>Germany</t>
  </si>
  <si>
    <t>Italy</t>
  </si>
  <si>
    <t>المملكة المتحدة</t>
  </si>
  <si>
    <t>United Kingdom</t>
  </si>
  <si>
    <t>فرنسا</t>
  </si>
  <si>
    <t>France</t>
  </si>
  <si>
    <t>هولندا</t>
  </si>
  <si>
    <t>Netherlands</t>
  </si>
  <si>
    <t>بلجيكا</t>
  </si>
  <si>
    <t>Belgium</t>
  </si>
  <si>
    <t>اسبانيا</t>
  </si>
  <si>
    <t>Spain</t>
  </si>
  <si>
    <t>السويد</t>
  </si>
  <si>
    <t>النمسا</t>
  </si>
  <si>
    <t>المجر</t>
  </si>
  <si>
    <t>التشيك</t>
  </si>
  <si>
    <t>البرتغال</t>
  </si>
  <si>
    <t>Portugal</t>
  </si>
  <si>
    <t>اليونان</t>
  </si>
  <si>
    <t>Greece</t>
  </si>
  <si>
    <t>3.</t>
  </si>
  <si>
    <t>بلدان أوروبية أخرى</t>
  </si>
  <si>
    <t>Other European Countries</t>
  </si>
  <si>
    <t>سويسرا</t>
  </si>
  <si>
    <t>Switzerland</t>
  </si>
  <si>
    <t>4.</t>
  </si>
  <si>
    <t>الولايات المتحدة الامريكية</t>
  </si>
  <si>
    <t>United States of America</t>
  </si>
  <si>
    <t>البرازيل</t>
  </si>
  <si>
    <t>Brazil</t>
  </si>
  <si>
    <t>كندا</t>
  </si>
  <si>
    <t>Canada</t>
  </si>
  <si>
    <t>5.</t>
  </si>
  <si>
    <t>البلدان الأسيوية عدا البلاد العربية</t>
  </si>
  <si>
    <t>Asian Countries-Except Arab Countries</t>
  </si>
  <si>
    <t>اليابان</t>
  </si>
  <si>
    <t>Japan</t>
  </si>
  <si>
    <t>كوريا الجنوبية</t>
  </si>
  <si>
    <t>South Korea</t>
  </si>
  <si>
    <t>الهند</t>
  </si>
  <si>
    <t>India</t>
  </si>
  <si>
    <t>تايلاند</t>
  </si>
  <si>
    <t>Thailand</t>
  </si>
  <si>
    <t>تركيا</t>
  </si>
  <si>
    <t>Turkey</t>
  </si>
  <si>
    <t>سنغافورة</t>
  </si>
  <si>
    <t>Singapore</t>
  </si>
  <si>
    <t>تايوان</t>
  </si>
  <si>
    <t>Taiwan</t>
  </si>
  <si>
    <t>6.</t>
  </si>
  <si>
    <t>الدول المحيطية</t>
  </si>
  <si>
    <t>Oceania</t>
  </si>
  <si>
    <t>أستراليا</t>
  </si>
  <si>
    <t>Australia</t>
  </si>
  <si>
    <t>نيوزيلندا</t>
  </si>
  <si>
    <t>New Zealand</t>
  </si>
  <si>
    <t>بلدان محيطية أخرى</t>
  </si>
  <si>
    <t>Other Oceania</t>
  </si>
  <si>
    <t>7.</t>
  </si>
  <si>
    <t>افريقيا عدا البلاد العربية</t>
  </si>
  <si>
    <t>8.</t>
  </si>
  <si>
    <t xml:space="preserve">قد تختلف المجاميع في حدود ±2 بسبب عمليات التقريب </t>
  </si>
  <si>
    <t>جدول (347) ( الوحدة : مليون ريال قطري)</t>
  </si>
  <si>
    <t>(1) Not including Re-exports.</t>
  </si>
  <si>
    <t>(1) لا تشمل إعادة التصدير</t>
  </si>
  <si>
    <t>دول محيطية أخرى</t>
  </si>
  <si>
    <t>New Caledonia</t>
  </si>
  <si>
    <t>نيوكاليدونيا</t>
  </si>
  <si>
    <t>Mexico</t>
  </si>
  <si>
    <t>المكسيك</t>
  </si>
  <si>
    <t>Chile</t>
  </si>
  <si>
    <t>تشيلي</t>
  </si>
  <si>
    <t>Other American Countries</t>
  </si>
  <si>
    <t>دول أمريكية أخرى</t>
  </si>
  <si>
    <t>Other Asian Countries</t>
  </si>
  <si>
    <t>دول أسيوية أخرى</t>
  </si>
  <si>
    <t>Philippines</t>
  </si>
  <si>
    <t>الفلبين</t>
  </si>
  <si>
    <t>Asian Countries (Except Arab Countries)</t>
  </si>
  <si>
    <t>الدول الأسيوية (عدا البلاد العربية)</t>
  </si>
  <si>
    <t>Ukraine</t>
  </si>
  <si>
    <t>بقية الدول العربية</t>
  </si>
  <si>
    <t>Egypt</t>
  </si>
  <si>
    <t>مصر</t>
  </si>
  <si>
    <t>ب - بقية البلدان العربية</t>
  </si>
  <si>
    <t>a. G.C.C.</t>
  </si>
  <si>
    <r>
      <t xml:space="preserve">EXPORTS BY COUNTRIES OF DESTINATION </t>
    </r>
    <r>
      <rPr>
        <b/>
        <vertAlign val="superscript"/>
        <sz val="12"/>
        <rFont val="Arial"/>
        <family val="2"/>
      </rPr>
      <t>(1)</t>
    </r>
  </si>
  <si>
    <r>
      <t xml:space="preserve">الصادرات حسب بلدان المقصد </t>
    </r>
    <r>
      <rPr>
        <b/>
        <vertAlign val="superscript"/>
        <sz val="16"/>
        <rFont val="Arial"/>
        <family val="2"/>
      </rPr>
      <t>(1)</t>
    </r>
  </si>
  <si>
    <t>الكويت</t>
  </si>
  <si>
    <t>السعودية</t>
  </si>
  <si>
    <t>البحرين</t>
  </si>
  <si>
    <t>المغرب</t>
  </si>
  <si>
    <t>العراق</t>
  </si>
  <si>
    <t>الجزائر</t>
  </si>
  <si>
    <t>ايطاليا</t>
  </si>
  <si>
    <t>المانيا</t>
  </si>
  <si>
    <t>روسيا الا تحادية</t>
  </si>
  <si>
    <t>اوكرانيا</t>
  </si>
  <si>
    <t>أفريقيا وبلدان أخرى عدا البلدان العربية</t>
  </si>
  <si>
    <t>Africa &amp; Other Countries (Except Arab Countries)</t>
  </si>
  <si>
    <t>الصين</t>
  </si>
  <si>
    <t>اندونيسيا</t>
  </si>
  <si>
    <t>ماليزيا</t>
  </si>
  <si>
    <t>بنجلادش</t>
  </si>
  <si>
    <t>استراليا</t>
  </si>
  <si>
    <t>فيجي</t>
  </si>
  <si>
    <t>Morocco</t>
  </si>
  <si>
    <t>Iraq</t>
  </si>
  <si>
    <t>Algeria</t>
  </si>
  <si>
    <t>Russia</t>
  </si>
  <si>
    <t>China</t>
  </si>
  <si>
    <t>Indonesia</t>
  </si>
  <si>
    <t>Malaysia</t>
  </si>
  <si>
    <t>Bangladesh</t>
  </si>
  <si>
    <t>الارجنتين</t>
  </si>
  <si>
    <t>Argentina</t>
  </si>
  <si>
    <t>Fiji</t>
  </si>
  <si>
    <r>
      <t>الدول المحيطية</t>
    </r>
    <r>
      <rPr>
        <b/>
        <sz val="11"/>
        <rFont val="Arial"/>
        <family val="2"/>
      </rPr>
      <t xml:space="preserve">
</t>
    </r>
    <r>
      <rPr>
        <sz val="8"/>
        <rFont val="Arial"/>
        <family val="2"/>
      </rPr>
      <t>Oceania</t>
    </r>
  </si>
  <si>
    <r>
      <rPr>
        <b/>
        <sz val="8"/>
        <rFont val="Arial"/>
        <family val="2"/>
      </rPr>
      <t>الولايات المتحدة الامريكية</t>
    </r>
    <r>
      <rPr>
        <b/>
        <sz val="11"/>
        <rFont val="Arial"/>
        <family val="2"/>
      </rPr>
      <t xml:space="preserve">
</t>
    </r>
    <r>
      <rPr>
        <sz val="8"/>
        <rFont val="Arial"/>
        <family val="2"/>
      </rPr>
      <t>United States of America</t>
    </r>
  </si>
  <si>
    <r>
      <rPr>
        <b/>
        <sz val="11"/>
        <rFont val="Arial"/>
        <family val="2"/>
      </rPr>
      <t xml:space="preserve">الدول المحيطية
</t>
    </r>
    <r>
      <rPr>
        <sz val="8"/>
        <rFont val="Arial"/>
        <family val="2"/>
      </rPr>
      <t>Oceania</t>
    </r>
  </si>
  <si>
    <r>
      <t>ا</t>
    </r>
    <r>
      <rPr>
        <b/>
        <sz val="8"/>
        <rFont val="Arial"/>
        <family val="2"/>
      </rPr>
      <t>لولايات المتحدة الامريكية</t>
    </r>
    <r>
      <rPr>
        <b/>
        <sz val="11"/>
        <rFont val="Arial"/>
        <family val="2"/>
      </rPr>
      <t xml:space="preserve">
</t>
    </r>
    <r>
      <rPr>
        <sz val="8"/>
        <rFont val="Arial"/>
        <family val="2"/>
      </rPr>
      <t>United States of America</t>
    </r>
  </si>
  <si>
    <r>
      <t xml:space="preserve">    </t>
    </r>
    <r>
      <rPr>
        <b/>
        <sz val="8"/>
        <rFont val="Arial"/>
        <family val="2"/>
      </rPr>
      <t xml:space="preserve">الولايات المتحدة الامريكية </t>
    </r>
    <r>
      <rPr>
        <b/>
        <sz val="11"/>
        <rFont val="Arial"/>
        <family val="2"/>
      </rPr>
      <t xml:space="preserve">
</t>
    </r>
    <r>
      <rPr>
        <sz val="8"/>
        <rFont val="Arial"/>
        <family val="2"/>
      </rPr>
      <t xml:space="preserve">United States of America </t>
    </r>
  </si>
  <si>
    <t>المستوردات حسب بلدان المنشأ</t>
  </si>
  <si>
    <t>IMPORTS BY COUNTRIES OF ORIGIN</t>
  </si>
  <si>
    <t>المستوردات حسب طبيعة المواد</t>
  </si>
  <si>
    <t>المستوردات حسب استخدام المواد</t>
  </si>
  <si>
    <r>
      <t xml:space="preserve">قيمة  </t>
    </r>
    <r>
      <rPr>
        <b/>
        <sz val="8"/>
        <rFont val="Arial"/>
        <family val="2"/>
      </rPr>
      <t>Value</t>
    </r>
  </si>
  <si>
    <t>Mineral fuels, lubricants and related materials</t>
  </si>
  <si>
    <t xml:space="preserve">                                                                       Year
  Sitc R-3 Sections</t>
  </si>
  <si>
    <t>INDONESIA</t>
  </si>
  <si>
    <t>TAIWAN</t>
  </si>
  <si>
    <t>VIETNAM</t>
  </si>
  <si>
    <t>فيتنام</t>
  </si>
  <si>
    <t>MALAYSIA</t>
  </si>
  <si>
    <t>THAILAND</t>
  </si>
  <si>
    <t>TURKEY</t>
  </si>
  <si>
    <t>SOUTH KOREA</t>
  </si>
  <si>
    <t>INDIA</t>
  </si>
  <si>
    <t>JAPAN</t>
  </si>
  <si>
    <t>CHINA</t>
  </si>
  <si>
    <t>MEXICO</t>
  </si>
  <si>
    <t>RUSSIA</t>
  </si>
  <si>
    <t>SWITZERLAND</t>
  </si>
  <si>
    <t>FINLAND</t>
  </si>
  <si>
    <t>فنلندا</t>
  </si>
  <si>
    <t>ROMANIA</t>
  </si>
  <si>
    <t>رومانيا</t>
  </si>
  <si>
    <t>DENMARK</t>
  </si>
  <si>
    <t>الدنمارك</t>
  </si>
  <si>
    <t>HUNGARY</t>
  </si>
  <si>
    <t>POLAND</t>
  </si>
  <si>
    <t>بولندا</t>
  </si>
  <si>
    <t>IRELAND</t>
  </si>
  <si>
    <t>ايرلندا</t>
  </si>
  <si>
    <t>CZECH</t>
  </si>
  <si>
    <t>AUSTRIA</t>
  </si>
  <si>
    <t>BELGIUM</t>
  </si>
  <si>
    <t>SWEDEN</t>
  </si>
  <si>
    <t>SPAIN</t>
  </si>
  <si>
    <t>NETHERLANDS</t>
  </si>
  <si>
    <t>FRANCE</t>
  </si>
  <si>
    <t>ITALY</t>
  </si>
  <si>
    <t>UNITED KINGDOM</t>
  </si>
  <si>
    <t>GERMANY</t>
  </si>
  <si>
    <r>
      <t>United States Of America
ا</t>
    </r>
    <r>
      <rPr>
        <b/>
        <sz val="8"/>
        <rFont val="Arial"/>
        <family val="2"/>
      </rPr>
      <t>لولايات المتحدة الأمريكية</t>
    </r>
  </si>
  <si>
    <t>Finished Products</t>
  </si>
  <si>
    <t>Semi - Finished Products</t>
  </si>
  <si>
    <t>Raw Materials</t>
  </si>
  <si>
    <t xml:space="preserve">                                Year  
  Nature of Items</t>
  </si>
  <si>
    <t>Fixed Assets (Capital)</t>
  </si>
  <si>
    <t>Intermediate Consumption</t>
  </si>
  <si>
    <t>Final Consumption</t>
  </si>
  <si>
    <t xml:space="preserve">                                         Year
   Item Utilization</t>
  </si>
  <si>
    <r>
      <t xml:space="preserve">  </t>
    </r>
    <r>
      <rPr>
        <b/>
        <sz val="8"/>
        <rFont val="Arial"/>
        <family val="2"/>
      </rPr>
      <t xml:space="preserve">  الولايات المتحدة الامريكية </t>
    </r>
    <r>
      <rPr>
        <b/>
        <sz val="11"/>
        <rFont val="Arial"/>
        <family val="2"/>
      </rPr>
      <t xml:space="preserve">
</t>
    </r>
    <r>
      <rPr>
        <sz val="8"/>
        <rFont val="Arial"/>
        <family val="2"/>
      </rPr>
      <t>United States of America</t>
    </r>
  </si>
  <si>
    <t>إعادة التصدير Re-exports</t>
  </si>
  <si>
    <t>Nature of Items</t>
  </si>
  <si>
    <t>Utilization of Items</t>
  </si>
  <si>
    <r>
      <t>Intermediate</t>
    </r>
    <r>
      <rPr>
        <sz val="11"/>
        <rFont val="Arial"/>
        <family val="2"/>
      </rPr>
      <t xml:space="preserve"> </t>
    </r>
    <r>
      <rPr>
        <sz val="10"/>
        <rFont val="Arial"/>
        <family val="2"/>
      </rPr>
      <t>Consumption</t>
    </r>
  </si>
  <si>
    <t xml:space="preserve">Data sources: </t>
  </si>
  <si>
    <t>2012 - 2016</t>
  </si>
  <si>
    <t>2012-2016</t>
  </si>
  <si>
    <t>IMPORTS BY MAIN SECTIONS OF THE SITC R-3
2012 - 2016</t>
  </si>
  <si>
    <t>IMPORTS BY MAIN SECTIONS OF THE SITC R-3
2016</t>
  </si>
  <si>
    <t>EXPORTS BY MAIN SECTIONS OF THE SITC R-3
2016</t>
  </si>
  <si>
    <t>إحصاءات التجارة الخارجية السلعية</t>
  </si>
  <si>
    <t>Foreign Merchandise Trade Statistics</t>
  </si>
  <si>
    <t>Differences in totals between ± 2 are due to rounding</t>
  </si>
  <si>
    <t>الصادرات* حسب الأقسام الرئيسية للتصنيف الدولي - تنقيح 3</t>
  </si>
  <si>
    <t>EXPORTS* BY MAIN SECTIONS OF THE SITC R-3
2012 - 2016</t>
  </si>
  <si>
    <t>* Exports not Including Re-Exports</t>
  </si>
  <si>
    <t>* الصادرات لا تشمل إعادة التصدير</t>
  </si>
  <si>
    <t>* لا تشمل إعادة التصدير</t>
  </si>
  <si>
    <t>* Not including Re-exports.</t>
  </si>
  <si>
    <t>جدول (48) ( الوحدة : مليون ريال قطري)</t>
  </si>
  <si>
    <t>TABLE (48) (Unit :Million QR.)</t>
  </si>
  <si>
    <t>جدول (49) ( الوحدة : مليون ريال قطري)</t>
  </si>
  <si>
    <t>TABLE (49) (Unit :Million Q.R)</t>
  </si>
  <si>
    <t>جدول (50) (الوحدة : مليون ريال قطري)</t>
  </si>
  <si>
    <t>TABLE (50) (Unit :Million Q.R)</t>
  </si>
  <si>
    <t>جدول (51)( الوحدة : مليون ريال قطري)</t>
  </si>
  <si>
    <t>TABLE (51) (Unit :Million Q.R)</t>
  </si>
  <si>
    <t>جدول (52) ( الوحدة : مليون ريال قطري)</t>
  </si>
  <si>
    <t>TABLE (52) (Unit :Million Q.R)</t>
  </si>
  <si>
    <t>جدول (53) ( الوحدة : مليون ريال قطري)</t>
  </si>
  <si>
    <t>TABLE (53) (Unit :Million Q.R)</t>
  </si>
  <si>
    <t>TABLE (54) (Unit :Million QR.)</t>
  </si>
  <si>
    <t xml:space="preserve">                                                                        Year
  Sitc R-3 Sections </t>
  </si>
  <si>
    <t>TABLE (55) (Unit :Million Q.R)</t>
  </si>
  <si>
    <t>جدول (55) ( الوحدة : مليون ريال قطري)</t>
  </si>
  <si>
    <t>TABLE (56) (Unit :Million Q.R)</t>
  </si>
  <si>
    <t>جدول (56) ( الوحدة : مليون ريال قطري)</t>
  </si>
  <si>
    <t>جدول (57) ( الوحدة : مليون ريال قطري)</t>
  </si>
  <si>
    <t>TABLE (57) (Unit :Million Q.R)</t>
  </si>
  <si>
    <t>جدول (58) ( الوحدة : مليون ريال قطري)</t>
  </si>
  <si>
    <t>TABLE (58) (Unit :Million Q.R)</t>
  </si>
  <si>
    <t>TABLE (59) (Unit :Million Q.R)</t>
  </si>
  <si>
    <t>جدول (59) ( الوحدة : مليون ريال قطري)</t>
  </si>
  <si>
    <t>TABLE (60) (Unit :Million Q.R)</t>
  </si>
  <si>
    <t>جدول (60) (الوحدة : مليون ريال قطري)</t>
  </si>
  <si>
    <t>المستوردات حسب الأقسام الرئيسية للتصنيف الدولي - التنقيح الثالث</t>
  </si>
  <si>
    <t>المستوردات حسب الكتل الدولية وأقسام التصنيف الدولي - التنقيح الثالث</t>
  </si>
  <si>
    <t>المستوردات حسب الأقسام الرئيسية للتصنيف الدولي - التنقيح الثالث
2016</t>
  </si>
  <si>
    <t>المستوردات حسب الكتل الدولية وأقسام وفصول التصنيف الدولي - التنقيح الثالث</t>
  </si>
  <si>
    <t>الصادرات حسب الأقسام الرئيسية للتصنيف الدولي - التنقيح الثالث
2016</t>
  </si>
  <si>
    <t>الصادرات* حسب الكتل الدولية  وأقسام التصنيف الدولي - التنقيح الثالث</t>
  </si>
  <si>
    <t>السلع المعاد تصديرها حسب الكتل الدولية وأقسام التصنيف الدولي - التنقيح الثالث</t>
  </si>
  <si>
    <t>الصادرات حسب الكتل الدولية وأقسام وفصول التصنيف الدولي - التنقيح الثالث</t>
  </si>
  <si>
    <t>يشمل هذا الفصل على بيانات تتعلق بقيم السلع المستوردة والمصدرة والمعاد تصديرها في دولة قطر خلال العام 2016 وذلك حسب مجموعات السلع ومجموعات البلدان .</t>
  </si>
  <si>
    <t>كما يتضمن بيانات تعكس توزيع كلا من الصادرات والمعاد تصديره والواردات حسب طبيعة المواد واستخدامها النهائي .</t>
  </si>
  <si>
    <t>وتغطي بيانات الاستيراد السلع المستوردة بهدف الاستهلاك أو الاستخدام المحلي بالاضافة الى تلك السلع التي استوردت بقصد اعادة تصديرها أما قيم السلع فهي مقدرة بالمليون ريال قطري وعلى اساس سيف للواردات وفوب للصادرات واعادة التصدير .</t>
  </si>
  <si>
    <t>التصنيف السلعي المتبع في عرض بيانات التجارة الخارجية هو التعديل الثالث لتصنيف التجارة الخارجية  الصادر عن الأمم المتحدة .</t>
  </si>
  <si>
    <t>والمقصود بتوزيع السلع حسب الكتل الدولية اظهار التوزيع الجغرافي لبلدان المنشأ للمستوردات وبلدان المقصد لكل من الصادرات واعادة التصدير .</t>
  </si>
  <si>
    <t>Distribution by international blocks is meant to show the broad geographical distribution of countries of origin for imports and countries of destination for exports and re-exports.</t>
  </si>
  <si>
    <t>Imports include all items whether for the local market use or re-export. Values are given in Million Qatari Riyals based on C.I.F. for imports and F.O.B. for exports and re-exports.</t>
  </si>
  <si>
    <t>Commodity classification is based on the Standard International Trade Classification of the U.N. Revision 3 (SITC-R3).</t>
  </si>
  <si>
    <t>It also gives the values of imports, exports and re-exports classified by nature  of items and final use.</t>
  </si>
  <si>
    <t>This chapter presents the values of imported, exported and re-exported commodities for the State of Qatar during the year 2016 classified by commodity groups and international blocks.</t>
  </si>
  <si>
    <t>The customs declaration forms for 2016 that have been processed by the Ministry of Development Planning and Statistics.</t>
  </si>
  <si>
    <t xml:space="preserve">التصاريح الجمركية  لعام 2016 والتي عولجت بياناتها آليا من قبل وزارة التخطيط التنموي والإحصاء.  </t>
  </si>
  <si>
    <t xml:space="preserve">EXPORTS* BY INTERNATIONAL BLOCKS AND S.I.T.C. R3 SECTIONS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</si>
</sst>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_-* #,##0.0_-;_-* #,##0.0\-;_-* &quot;-&quot;?_-;_-@_-"/>
    <numFmt numFmtId="166" formatCode="#,##0.0"/>
    <numFmt numFmtId="167" formatCode="0_ ;\-0\ "/>
    <numFmt numFmtId="168" formatCode="_-* #,##0.0_-;_-* #,##0.0\-;_-* &quot;-&quot;??_-;_-@_-"/>
    <numFmt numFmtId="169" formatCode="#,##0.0_ ;\-#,##0.0\ "/>
    <numFmt numFmtId="170" formatCode="#,##0_ ;\-#,##0\ "/>
    <numFmt numFmtId="171" formatCode="_-* #,##0_-;_-* #,##0\-;_-* &quot;-&quot;??_-;_-@_-"/>
  </numFmts>
  <fonts count="42" x14ac:knownFonts="1">
    <font>
      <sz val="10"/>
      <name val="Arial"/>
      <charset val="178"/>
    </font>
    <font>
      <sz val="11"/>
      <color theme="1"/>
      <name val="Arial"/>
      <family val="2"/>
      <charset val="178"/>
      <scheme val="minor"/>
    </font>
    <font>
      <sz val="10"/>
      <name val="Arial"/>
      <family val="2"/>
    </font>
    <font>
      <b/>
      <sz val="12"/>
      <name val="Arial"/>
      <family val="2"/>
      <charset val="178"/>
    </font>
    <font>
      <b/>
      <sz val="11"/>
      <name val="Arial"/>
      <family val="2"/>
      <charset val="178"/>
    </font>
    <font>
      <sz val="10"/>
      <name val="Arial"/>
      <family val="2"/>
      <charset val="178"/>
    </font>
    <font>
      <sz val="11"/>
      <name val="Arial"/>
      <family val="2"/>
    </font>
    <font>
      <b/>
      <sz val="14"/>
      <name val="Arial"/>
      <family val="2"/>
    </font>
    <font>
      <b/>
      <sz val="12"/>
      <name val="Arial"/>
      <family val="2"/>
    </font>
    <font>
      <sz val="8"/>
      <name val="Arial"/>
      <family val="2"/>
      <charset val="178"/>
    </font>
    <font>
      <sz val="8"/>
      <name val="Arial"/>
      <family val="2"/>
    </font>
    <font>
      <b/>
      <sz val="14"/>
      <color indexed="12"/>
      <name val="Arial"/>
      <family val="2"/>
    </font>
    <font>
      <b/>
      <sz val="12"/>
      <color indexed="12"/>
      <name val="Arial"/>
      <family val="2"/>
    </font>
    <font>
      <b/>
      <sz val="9"/>
      <name val="Arial"/>
      <family val="2"/>
    </font>
    <font>
      <b/>
      <sz val="8"/>
      <name val="Arial"/>
      <family val="2"/>
    </font>
    <font>
      <b/>
      <sz val="10"/>
      <color indexed="10"/>
      <name val="Arial"/>
      <family val="2"/>
      <charset val="178"/>
    </font>
    <font>
      <b/>
      <sz val="8"/>
      <color indexed="10"/>
      <name val="Arial"/>
      <family val="2"/>
    </font>
    <font>
      <b/>
      <sz val="12"/>
      <color indexed="10"/>
      <name val="Arial"/>
      <family val="2"/>
      <charset val="178"/>
    </font>
    <font>
      <b/>
      <sz val="10"/>
      <name val="Arial"/>
      <family val="2"/>
    </font>
    <font>
      <b/>
      <sz val="8"/>
      <color indexed="10"/>
      <name val="Arial"/>
      <family val="2"/>
      <charset val="178"/>
    </font>
    <font>
      <sz val="10"/>
      <color indexed="12"/>
      <name val="Arial"/>
      <family val="2"/>
    </font>
    <font>
      <sz val="9"/>
      <name val="Arial"/>
      <family val="2"/>
    </font>
    <font>
      <sz val="12"/>
      <name val="Arial"/>
      <family val="2"/>
    </font>
    <font>
      <b/>
      <sz val="11"/>
      <color indexed="25"/>
      <name val="Arial"/>
      <family val="2"/>
    </font>
    <font>
      <b/>
      <sz val="14"/>
      <color indexed="25"/>
      <name val="Arial"/>
      <family val="2"/>
    </font>
    <font>
      <b/>
      <sz val="12"/>
      <color indexed="25"/>
      <name val="Arial"/>
      <family val="2"/>
    </font>
    <font>
      <sz val="11"/>
      <color indexed="8"/>
      <name val="Arial"/>
      <family val="2"/>
    </font>
    <font>
      <sz val="8"/>
      <name val="Arial"/>
      <family val="2"/>
    </font>
    <font>
      <b/>
      <sz val="16"/>
      <name val="Arial"/>
      <family val="2"/>
    </font>
    <font>
      <sz val="14"/>
      <name val="Arial"/>
      <family val="2"/>
    </font>
    <font>
      <sz val="12"/>
      <color indexed="8"/>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11"/>
      <name val="Arial"/>
      <family val="2"/>
    </font>
    <font>
      <sz val="20"/>
      <name val="Arial"/>
      <family val="2"/>
    </font>
    <font>
      <b/>
      <vertAlign val="superscript"/>
      <sz val="12"/>
      <name val="Arial"/>
      <family val="2"/>
    </font>
    <font>
      <b/>
      <vertAlign val="superscript"/>
      <sz val="16"/>
      <name val="Arial"/>
      <family val="2"/>
    </font>
    <font>
      <b/>
      <sz val="12"/>
      <color theme="9" tint="-0.249977111117893"/>
      <name val="Arial"/>
      <family val="2"/>
    </font>
    <font>
      <b/>
      <sz val="10"/>
      <color rgb="FFFF0000"/>
      <name val="Arial"/>
      <family val="2"/>
    </font>
    <font>
      <sz val="11"/>
      <color indexed="12"/>
      <name val="Arial Rounded MT Bold"/>
      <family val="2"/>
    </font>
  </fonts>
  <fills count="8">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s>
  <borders count="39">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n">
        <color indexed="64"/>
      </bottom>
      <diagonal/>
    </border>
    <border>
      <left/>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bottom/>
      <diagonal/>
    </border>
    <border>
      <left style="thick">
        <color theme="0"/>
      </left>
      <right style="thick">
        <color theme="0"/>
      </right>
      <top style="thin">
        <color indexed="64"/>
      </top>
      <bottom style="thick">
        <color theme="0"/>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right/>
      <top style="thin">
        <color indexed="64"/>
      </top>
      <bottom/>
      <diagonal/>
    </border>
    <border diagonalUp="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thick">
        <color theme="0"/>
      </left>
      <right style="thick">
        <color theme="0"/>
      </right>
      <top style="thick">
        <color theme="0"/>
      </top>
      <bottom style="thin">
        <color theme="1"/>
      </bottom>
      <diagonal/>
    </border>
    <border diagonalDown="1">
      <left style="thick">
        <color theme="0"/>
      </left>
      <right/>
      <top style="thin">
        <color indexed="64"/>
      </top>
      <bottom style="thin">
        <color indexed="64"/>
      </bottom>
      <diagonal style="thick">
        <color theme="0"/>
      </diagonal>
    </border>
    <border diagonalDown="1">
      <left/>
      <right style="thick">
        <color theme="0"/>
      </right>
      <top style="thin">
        <color indexed="64"/>
      </top>
      <bottom style="thin">
        <color indexed="64"/>
      </bottom>
      <diagonal style="thick">
        <color theme="0"/>
      </diagonal>
    </border>
  </borders>
  <cellStyleXfs count="26">
    <xf numFmtId="0" fontId="0" fillId="0" borderId="0"/>
    <xf numFmtId="43" fontId="2" fillId="0" borderId="0" applyFont="0" applyFill="0" applyBorder="0" applyAlignment="0" applyProtection="0"/>
    <xf numFmtId="0" fontId="11" fillId="0" borderId="0" applyAlignment="0">
      <alignment horizontal="centerContinuous" vertical="center"/>
    </xf>
    <xf numFmtId="0" fontId="12" fillId="0" borderId="0" applyAlignment="0">
      <alignment horizontal="centerContinuous" vertical="center"/>
    </xf>
    <xf numFmtId="0" fontId="8" fillId="2" borderId="1">
      <alignment horizontal="right" vertical="center" wrapText="1"/>
    </xf>
    <xf numFmtId="1" fontId="13" fillId="2" borderId="2">
      <alignment horizontal="left" vertical="center" wrapText="1"/>
    </xf>
    <xf numFmtId="1" fontId="3" fillId="2" borderId="3">
      <alignment horizontal="center" vertical="center"/>
    </xf>
    <xf numFmtId="0" fontId="4" fillId="2" borderId="3">
      <alignment horizontal="center" vertical="center" wrapText="1"/>
    </xf>
    <xf numFmtId="0" fontId="14" fillId="2" borderId="3">
      <alignment horizontal="center" vertical="center" wrapText="1"/>
    </xf>
    <xf numFmtId="0" fontId="2" fillId="0" borderId="0">
      <alignment horizontal="center" vertical="center" readingOrder="2"/>
    </xf>
    <xf numFmtId="0" fontId="9" fillId="0" borderId="0">
      <alignment horizontal="left" vertical="center"/>
    </xf>
    <xf numFmtId="0" fontId="2" fillId="0" borderId="0"/>
    <xf numFmtId="0" fontId="2" fillId="0" borderId="0"/>
    <xf numFmtId="0" fontId="15" fillId="0" borderId="0">
      <alignment horizontal="right" vertical="center"/>
    </xf>
    <xf numFmtId="0" fontId="16" fillId="0" borderId="0">
      <alignment horizontal="left" vertical="center"/>
    </xf>
    <xf numFmtId="0" fontId="8" fillId="0" borderId="0">
      <alignment horizontal="right" vertical="center"/>
    </xf>
    <xf numFmtId="0" fontId="2" fillId="0" borderId="0">
      <alignment horizontal="left" vertical="center"/>
    </xf>
    <xf numFmtId="0" fontId="17" fillId="2" borderId="3" applyAlignment="0">
      <alignment horizontal="center" vertical="center"/>
    </xf>
    <xf numFmtId="0" fontId="15" fillId="0" borderId="4">
      <alignment horizontal="right" vertical="center" indent="1"/>
    </xf>
    <xf numFmtId="0" fontId="8" fillId="2" borderId="4">
      <alignment horizontal="right" vertical="center" wrapText="1" indent="1" readingOrder="2"/>
    </xf>
    <xf numFmtId="0" fontId="5" fillId="0" borderId="4">
      <alignment horizontal="right" vertical="center" indent="1"/>
    </xf>
    <xf numFmtId="0" fontId="5" fillId="2" borderId="4">
      <alignment horizontal="left" vertical="center" wrapText="1" indent="1"/>
    </xf>
    <xf numFmtId="0" fontId="5" fillId="0" borderId="5">
      <alignment horizontal="left" vertical="center"/>
    </xf>
    <xf numFmtId="0" fontId="5" fillId="0" borderId="6">
      <alignment horizontal="left" vertical="center"/>
    </xf>
    <xf numFmtId="0" fontId="1" fillId="0" borderId="0"/>
    <xf numFmtId="43" fontId="1" fillId="0" borderId="0" applyFont="0" applyFill="0" applyBorder="0" applyAlignment="0" applyProtection="0"/>
  </cellStyleXfs>
  <cellXfs count="472">
    <xf numFmtId="0" fontId="0" fillId="0" borderId="0" xfId="0"/>
    <xf numFmtId="0" fontId="7"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6" fillId="0" borderId="0" xfId="0" applyFont="1" applyAlignment="1">
      <alignment vertical="center"/>
    </xf>
    <xf numFmtId="0" fontId="2" fillId="0" borderId="0" xfId="0" applyFont="1" applyBorder="1" applyAlignment="1">
      <alignment horizontal="justify" vertical="center"/>
    </xf>
    <xf numFmtId="0" fontId="2" fillId="0" borderId="0" xfId="0" applyFont="1" applyAlignment="1">
      <alignment vertical="top"/>
    </xf>
    <xf numFmtId="1" fontId="6" fillId="0" borderId="0" xfId="0" applyNumberFormat="1" applyFont="1" applyAlignment="1">
      <alignment vertical="center"/>
    </xf>
    <xf numFmtId="0" fontId="8" fillId="0" borderId="0" xfId="0" applyFont="1" applyAlignment="1">
      <alignment vertical="center"/>
    </xf>
    <xf numFmtId="0" fontId="6" fillId="0" borderId="0" xfId="0" applyFont="1" applyAlignment="1">
      <alignment vertical="center" readingOrder="2"/>
    </xf>
    <xf numFmtId="164" fontId="6" fillId="0" borderId="0" xfId="0" applyNumberFormat="1" applyFont="1" applyAlignment="1">
      <alignment horizontal="right" vertical="center"/>
    </xf>
    <xf numFmtId="0" fontId="6" fillId="0" borderId="0" xfId="0" applyFont="1" applyAlignment="1">
      <alignment horizontal="center" vertical="center" readingOrder="2"/>
    </xf>
    <xf numFmtId="0" fontId="6" fillId="0" borderId="0" xfId="0" applyFont="1" applyAlignment="1">
      <alignment horizontal="right" vertical="center"/>
    </xf>
    <xf numFmtId="0" fontId="2" fillId="0" borderId="0" xfId="16" applyFont="1">
      <alignment horizontal="left" vertical="center"/>
    </xf>
    <xf numFmtId="0" fontId="20" fillId="0" borderId="0" xfId="0" applyFont="1"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wrapText="1" readingOrder="1"/>
    </xf>
    <xf numFmtId="2" fontId="6" fillId="0" borderId="0" xfId="0" applyNumberFormat="1" applyFont="1" applyAlignment="1">
      <alignment horizontal="right" vertical="center"/>
    </xf>
    <xf numFmtId="4" fontId="6" fillId="0" borderId="0" xfId="0" applyNumberFormat="1" applyFont="1" applyAlignment="1">
      <alignment vertical="center"/>
    </xf>
    <xf numFmtId="0" fontId="18" fillId="0" borderId="0" xfId="0" applyFont="1" applyBorder="1" applyAlignment="1">
      <alignment horizontal="centerContinuous" vertical="center"/>
    </xf>
    <xf numFmtId="0" fontId="2" fillId="0" borderId="0" xfId="11"/>
    <xf numFmtId="0" fontId="23" fillId="0" borderId="0" xfId="11" applyFont="1" applyAlignment="1">
      <alignment vertical="center" wrapText="1" readingOrder="1"/>
    </xf>
    <xf numFmtId="0" fontId="26" fillId="0" borderId="0" xfId="11" applyFont="1" applyAlignment="1">
      <alignment vertical="center"/>
    </xf>
    <xf numFmtId="0" fontId="2" fillId="0" borderId="0" xfId="11" applyAlignment="1">
      <alignment vertical="center"/>
    </xf>
    <xf numFmtId="0" fontId="2" fillId="0" borderId="0" xfId="11" applyAlignment="1">
      <alignment horizontal="center" vertical="center"/>
    </xf>
    <xf numFmtId="0" fontId="18" fillId="0" borderId="0" xfId="0" applyFont="1" applyAlignment="1">
      <alignment horizontal="center"/>
    </xf>
    <xf numFmtId="0" fontId="31" fillId="0" borderId="0" xfId="11" applyFont="1" applyAlignment="1">
      <alignment horizontal="center" vertical="top" wrapText="1"/>
    </xf>
    <xf numFmtId="0" fontId="32" fillId="0" borderId="0" xfId="11" applyFont="1" applyAlignment="1">
      <alignment vertical="center"/>
    </xf>
    <xf numFmtId="0" fontId="33" fillId="0" borderId="0" xfId="11" applyFont="1" applyAlignment="1">
      <alignment horizontal="center" vertical="center" wrapText="1"/>
    </xf>
    <xf numFmtId="0" fontId="34" fillId="0" borderId="0" xfId="11" applyFont="1" applyAlignment="1">
      <alignment horizontal="center" vertical="center" wrapText="1"/>
    </xf>
    <xf numFmtId="0" fontId="2" fillId="0" borderId="0" xfId="0" applyFont="1" applyAlignment="1">
      <alignment vertical="center"/>
    </xf>
    <xf numFmtId="0" fontId="7" fillId="0" borderId="0" xfId="0" applyFont="1" applyAlignment="1">
      <alignment vertical="top"/>
    </xf>
    <xf numFmtId="0" fontId="29" fillId="0" borderId="0" xfId="0" applyFont="1" applyAlignment="1">
      <alignment vertical="top"/>
    </xf>
    <xf numFmtId="0" fontId="2" fillId="0" borderId="0" xfId="0" applyFont="1" applyBorder="1" applyAlignment="1">
      <alignment vertical="center"/>
    </xf>
    <xf numFmtId="0" fontId="2" fillId="0" borderId="0" xfId="0" applyFont="1" applyBorder="1" applyAlignment="1">
      <alignment horizontal="left" vertical="center"/>
    </xf>
    <xf numFmtId="0" fontId="18" fillId="3" borderId="17" xfId="19" applyFont="1" applyFill="1" applyBorder="1" applyAlignment="1">
      <alignment horizontal="center" vertical="center" wrapText="1" readingOrder="2"/>
    </xf>
    <xf numFmtId="0" fontId="18" fillId="4" borderId="17" xfId="19" applyFont="1" applyFill="1" applyBorder="1" applyAlignment="1">
      <alignment horizontal="center" vertical="center" wrapText="1" readingOrder="2"/>
    </xf>
    <xf numFmtId="0" fontId="18" fillId="4" borderId="17" xfId="19" applyFont="1" applyFill="1" applyBorder="1">
      <alignment horizontal="right" vertical="center" wrapText="1" indent="1" readingOrder="2"/>
    </xf>
    <xf numFmtId="0" fontId="10" fillId="4" borderId="17" xfId="21" applyFont="1" applyFill="1" applyBorder="1">
      <alignment horizontal="left" vertical="center" wrapText="1" indent="1"/>
    </xf>
    <xf numFmtId="0" fontId="18" fillId="4" borderId="18" xfId="19" applyFont="1" applyFill="1" applyBorder="1" applyAlignment="1">
      <alignment horizontal="center" vertical="center" wrapText="1" readingOrder="2"/>
    </xf>
    <xf numFmtId="0" fontId="18" fillId="3" borderId="19" xfId="19" applyFont="1" applyFill="1" applyBorder="1" applyAlignment="1">
      <alignment horizontal="center" vertical="center" wrapText="1" readingOrder="2"/>
    </xf>
    <xf numFmtId="0" fontId="18" fillId="3" borderId="19" xfId="19" applyFont="1" applyFill="1" applyBorder="1">
      <alignment horizontal="right" vertical="center" wrapText="1" indent="1" readingOrder="2"/>
    </xf>
    <xf numFmtId="0" fontId="10" fillId="3" borderId="19" xfId="21" applyFont="1" applyFill="1" applyBorder="1">
      <alignment horizontal="left" vertical="center" wrapText="1" indent="1"/>
    </xf>
    <xf numFmtId="0" fontId="0" fillId="0" borderId="7" xfId="0" applyBorder="1"/>
    <xf numFmtId="0" fontId="0" fillId="0" borderId="8" xfId="0" applyBorder="1" applyAlignment="1">
      <alignment horizontal="center"/>
    </xf>
    <xf numFmtId="0" fontId="0" fillId="0" borderId="9" xfId="0" applyBorder="1"/>
    <xf numFmtId="0" fontId="0" fillId="0" borderId="10" xfId="0" applyBorder="1" applyAlignment="1">
      <alignment horizontal="center"/>
    </xf>
    <xf numFmtId="0" fontId="8" fillId="0" borderId="11" xfId="0" applyFont="1" applyBorder="1" applyAlignment="1">
      <alignment wrapText="1"/>
    </xf>
    <xf numFmtId="0" fontId="18" fillId="0" borderId="11" xfId="0" applyFont="1" applyBorder="1" applyAlignment="1"/>
    <xf numFmtId="0" fontId="18" fillId="3" borderId="17" xfId="19" applyFont="1" applyFill="1" applyBorder="1" applyAlignment="1">
      <alignment horizontal="right" vertical="center" wrapText="1" readingOrder="2"/>
    </xf>
    <xf numFmtId="0" fontId="14" fillId="3" borderId="17" xfId="21" applyFont="1" applyFill="1" applyBorder="1" applyAlignment="1">
      <alignment horizontal="left" vertical="center" wrapText="1"/>
    </xf>
    <xf numFmtId="0" fontId="14" fillId="3" borderId="17" xfId="21" applyFont="1" applyFill="1" applyBorder="1" applyAlignment="1">
      <alignment horizontal="center" vertical="center" wrapText="1"/>
    </xf>
    <xf numFmtId="0" fontId="18" fillId="4" borderId="17" xfId="19" applyFont="1" applyFill="1" applyBorder="1" applyAlignment="1">
      <alignment horizontal="right" vertical="center" wrapText="1" readingOrder="2"/>
    </xf>
    <xf numFmtId="0" fontId="14" fillId="4" borderId="17" xfId="21" applyFont="1" applyFill="1" applyBorder="1" applyAlignment="1">
      <alignment horizontal="left" vertical="center" wrapText="1"/>
    </xf>
    <xf numFmtId="0" fontId="14" fillId="4" borderId="17" xfId="21" applyFont="1" applyFill="1" applyBorder="1" applyAlignment="1">
      <alignment horizontal="center" vertical="center" wrapText="1"/>
    </xf>
    <xf numFmtId="0" fontId="18" fillId="3" borderId="19" xfId="19" applyFont="1" applyFill="1" applyBorder="1" applyAlignment="1">
      <alignment horizontal="right" vertical="center" wrapText="1" readingOrder="2"/>
    </xf>
    <xf numFmtId="0" fontId="14" fillId="3" borderId="19" xfId="21" applyFont="1" applyFill="1" applyBorder="1" applyAlignment="1">
      <alignment horizontal="left" vertical="center" wrapText="1"/>
    </xf>
    <xf numFmtId="0" fontId="14" fillId="3" borderId="19" xfId="21" applyFont="1" applyFill="1" applyBorder="1" applyAlignment="1">
      <alignment horizontal="center" vertical="center" wrapText="1"/>
    </xf>
    <xf numFmtId="0" fontId="18" fillId="3" borderId="18" xfId="19" applyFont="1" applyFill="1" applyBorder="1" applyAlignment="1">
      <alignment horizontal="center" vertical="center" wrapText="1" readingOrder="2"/>
    </xf>
    <xf numFmtId="0" fontId="18" fillId="3" borderId="18" xfId="19" applyFont="1" applyFill="1" applyBorder="1" applyAlignment="1">
      <alignment horizontal="right" vertical="center" wrapText="1" readingOrder="2"/>
    </xf>
    <xf numFmtId="0" fontId="14" fillId="3" borderId="18" xfId="21" applyFont="1" applyFill="1" applyBorder="1" applyAlignment="1">
      <alignment horizontal="left" vertical="center" wrapText="1"/>
    </xf>
    <xf numFmtId="0" fontId="14" fillId="3" borderId="18" xfId="21" applyFont="1" applyFill="1" applyBorder="1" applyAlignment="1">
      <alignment horizontal="center" vertical="center" wrapText="1"/>
    </xf>
    <xf numFmtId="0" fontId="18" fillId="4" borderId="22" xfId="7" applyFont="1" applyFill="1" applyBorder="1" applyAlignment="1">
      <alignment horizontal="center" vertical="center" textRotation="90" wrapText="1" readingOrder="1"/>
    </xf>
    <xf numFmtId="0" fontId="18" fillId="4" borderId="18" xfId="19" applyFont="1" applyFill="1" applyBorder="1" applyAlignment="1">
      <alignment horizontal="right" vertical="center" wrapText="1" readingOrder="2"/>
    </xf>
    <xf numFmtId="0" fontId="14" fillId="4" borderId="18" xfId="21" applyFont="1" applyFill="1" applyBorder="1" applyAlignment="1">
      <alignment horizontal="left" vertical="center" wrapText="1"/>
    </xf>
    <xf numFmtId="0" fontId="14" fillId="4" borderId="18" xfId="21" applyFont="1" applyFill="1" applyBorder="1" applyAlignment="1">
      <alignment horizontal="center" vertical="center" wrapText="1"/>
    </xf>
    <xf numFmtId="0" fontId="18" fillId="3" borderId="21" xfId="19" applyFont="1" applyFill="1" applyBorder="1" applyAlignment="1">
      <alignment horizontal="center" vertical="center" wrapText="1" readingOrder="2"/>
    </xf>
    <xf numFmtId="0" fontId="18" fillId="3" borderId="21" xfId="19" applyFont="1" applyFill="1" applyBorder="1" applyAlignment="1">
      <alignment horizontal="right" vertical="center" wrapText="1" readingOrder="2"/>
    </xf>
    <xf numFmtId="0" fontId="14" fillId="3" borderId="21" xfId="21" applyFont="1" applyFill="1" applyBorder="1" applyAlignment="1">
      <alignment horizontal="left" vertical="center" wrapText="1"/>
    </xf>
    <xf numFmtId="0" fontId="14" fillId="3" borderId="21" xfId="21" applyFont="1" applyFill="1" applyBorder="1" applyAlignment="1">
      <alignment horizontal="center" vertical="center" wrapText="1"/>
    </xf>
    <xf numFmtId="0" fontId="2" fillId="0" borderId="0" xfId="0" applyFont="1" applyAlignment="1">
      <alignment horizontal="center" vertical="center" readingOrder="2"/>
    </xf>
    <xf numFmtId="0" fontId="2" fillId="0" borderId="0" xfId="0" applyFont="1" applyAlignment="1">
      <alignment vertical="center" readingOrder="2"/>
    </xf>
    <xf numFmtId="0" fontId="18" fillId="4" borderId="21" xfId="19" applyFont="1" applyFill="1" applyBorder="1" applyAlignment="1">
      <alignment horizontal="center" vertical="center" wrapText="1" readingOrder="2"/>
    </xf>
    <xf numFmtId="0" fontId="18" fillId="4" borderId="21" xfId="19" applyFont="1" applyFill="1" applyBorder="1" applyAlignment="1">
      <alignment horizontal="right" vertical="center" wrapText="1" readingOrder="2"/>
    </xf>
    <xf numFmtId="0" fontId="14" fillId="4" borderId="21" xfId="21" applyFont="1" applyFill="1" applyBorder="1" applyAlignment="1">
      <alignment horizontal="left" vertical="center" wrapText="1"/>
    </xf>
    <xf numFmtId="0" fontId="14" fillId="4" borderId="21" xfId="21" applyFont="1" applyFill="1" applyBorder="1" applyAlignment="1">
      <alignment horizontal="center" vertical="center" wrapText="1"/>
    </xf>
    <xf numFmtId="0" fontId="18" fillId="0" borderId="0" xfId="16" applyFont="1">
      <alignment horizontal="left" vertical="center"/>
    </xf>
    <xf numFmtId="0" fontId="18" fillId="3" borderId="18" xfId="19" applyFont="1" applyFill="1" applyBorder="1">
      <alignment horizontal="right" vertical="center" wrapText="1" indent="1" readingOrder="2"/>
    </xf>
    <xf numFmtId="0" fontId="10" fillId="3" borderId="18" xfId="21" applyFont="1" applyFill="1" applyBorder="1">
      <alignment horizontal="left" vertical="center" wrapText="1" indent="1"/>
    </xf>
    <xf numFmtId="0" fontId="18" fillId="4" borderId="22" xfId="17" applyFont="1" applyFill="1" applyBorder="1" applyAlignment="1">
      <alignment horizontal="center" vertical="center"/>
    </xf>
    <xf numFmtId="0" fontId="25" fillId="0" borderId="0" xfId="11" applyFont="1" applyAlignment="1">
      <alignment vertical="center" wrapText="1" readingOrder="1"/>
    </xf>
    <xf numFmtId="0" fontId="30" fillId="0" borderId="0" xfId="11" applyFont="1" applyAlignment="1">
      <alignment vertical="center"/>
    </xf>
    <xf numFmtId="0" fontId="23" fillId="0" borderId="0" xfId="11" applyFont="1" applyAlignment="1">
      <alignment vertical="center" wrapText="1" readingOrder="2"/>
    </xf>
    <xf numFmtId="0" fontId="26" fillId="0" borderId="0" xfId="11" applyFont="1" applyAlignment="1">
      <alignment vertical="center" readingOrder="2"/>
    </xf>
    <xf numFmtId="0" fontId="0" fillId="0" borderId="0" xfId="0" applyBorder="1" applyAlignment="1">
      <alignment horizontal="center"/>
    </xf>
    <xf numFmtId="0" fontId="0" fillId="0" borderId="0" xfId="0" applyBorder="1"/>
    <xf numFmtId="0" fontId="0" fillId="0" borderId="8" xfId="0" applyBorder="1"/>
    <xf numFmtId="0" fontId="0" fillId="0" borderId="12" xfId="0" applyBorder="1"/>
    <xf numFmtId="0" fontId="0" fillId="0" borderId="10" xfId="0" applyBorder="1"/>
    <xf numFmtId="0" fontId="18" fillId="0" borderId="0" xfId="0" applyFont="1"/>
    <xf numFmtId="0" fontId="8" fillId="0" borderId="0" xfId="0" applyFont="1" applyAlignment="1">
      <alignment horizontal="right" wrapText="1"/>
    </xf>
    <xf numFmtId="0" fontId="22" fillId="0" borderId="0" xfId="0" applyFont="1" applyBorder="1" applyAlignment="1">
      <alignment horizontal="right" vertical="center"/>
    </xf>
    <xf numFmtId="0" fontId="22" fillId="0" borderId="0" xfId="0" applyFont="1" applyBorder="1" applyAlignment="1">
      <alignment vertical="center"/>
    </xf>
    <xf numFmtId="0" fontId="10" fillId="4" borderId="22" xfId="7" applyFont="1" applyFill="1" applyBorder="1" applyAlignment="1">
      <alignment horizontal="center" vertical="center" textRotation="90" wrapText="1" readingOrder="1"/>
    </xf>
    <xf numFmtId="43" fontId="6" fillId="0" borderId="0" xfId="0" applyNumberFormat="1" applyFont="1" applyAlignment="1">
      <alignment vertical="center"/>
    </xf>
    <xf numFmtId="43" fontId="6" fillId="0" borderId="0" xfId="1" applyFont="1" applyAlignment="1">
      <alignment vertical="center"/>
    </xf>
    <xf numFmtId="0" fontId="18" fillId="3" borderId="26" xfId="19" applyFont="1" applyFill="1" applyBorder="1" applyAlignment="1">
      <alignment horizontal="center" vertical="center" wrapText="1" readingOrder="2"/>
    </xf>
    <xf numFmtId="0" fontId="7" fillId="0" borderId="0" xfId="0" applyFont="1" applyAlignment="1">
      <alignment vertical="center" readingOrder="2"/>
    </xf>
    <xf numFmtId="0" fontId="6" fillId="0" borderId="0" xfId="0" applyFont="1" applyBorder="1" applyAlignment="1">
      <alignment vertical="center"/>
    </xf>
    <xf numFmtId="0" fontId="8" fillId="4" borderId="22" xfId="17" applyFont="1" applyFill="1" applyBorder="1" applyAlignment="1">
      <alignment horizontal="center" vertical="center" textRotation="90" wrapText="1" readingOrder="1"/>
    </xf>
    <xf numFmtId="0" fontId="18" fillId="0" borderId="0" xfId="0" applyFont="1" applyAlignment="1">
      <alignment horizontal="center" vertical="center"/>
    </xf>
    <xf numFmtId="0" fontId="21" fillId="0" borderId="0" xfId="0" applyFont="1" applyAlignment="1">
      <alignment vertical="center"/>
    </xf>
    <xf numFmtId="43" fontId="18" fillId="0" borderId="0" xfId="0" applyNumberFormat="1" applyFont="1" applyAlignment="1">
      <alignment horizontal="center" vertical="center"/>
    </xf>
    <xf numFmtId="43" fontId="18" fillId="0" borderId="0" xfId="1" applyFont="1" applyAlignment="1">
      <alignment horizontal="center" vertical="center"/>
    </xf>
    <xf numFmtId="1" fontId="18" fillId="0" borderId="0" xfId="0" applyNumberFormat="1" applyFont="1" applyAlignment="1">
      <alignment horizontal="center" vertical="center"/>
    </xf>
    <xf numFmtId="0" fontId="6" fillId="0" borderId="0" xfId="11" applyFont="1" applyAlignment="1">
      <alignment vertical="center"/>
    </xf>
    <xf numFmtId="0" fontId="18" fillId="0" borderId="0" xfId="0" applyFont="1" applyBorder="1" applyAlignment="1">
      <alignment horizontal="right" vertical="center"/>
    </xf>
    <xf numFmtId="0" fontId="35" fillId="0" borderId="0" xfId="11" applyFont="1" applyAlignment="1">
      <alignment vertical="center" wrapText="1" readingOrder="1"/>
    </xf>
    <xf numFmtId="0" fontId="2" fillId="0" borderId="0" xfId="0" applyFont="1"/>
    <xf numFmtId="43" fontId="2" fillId="0" borderId="0" xfId="1" applyFont="1"/>
    <xf numFmtId="0" fontId="18" fillId="0" borderId="0" xfId="0" applyFont="1" applyBorder="1" applyAlignment="1">
      <alignment horizontal="center" vertical="center"/>
    </xf>
    <xf numFmtId="165" fontId="18" fillId="0" borderId="0" xfId="0" applyNumberFormat="1" applyFont="1" applyAlignment="1">
      <alignment horizontal="center" vertical="center"/>
    </xf>
    <xf numFmtId="166" fontId="22" fillId="0" borderId="0" xfId="0" applyNumberFormat="1" applyFont="1" applyAlignment="1">
      <alignment horizontal="right" vertical="center"/>
    </xf>
    <xf numFmtId="0" fontId="18" fillId="3" borderId="26" xfId="19" applyFont="1" applyFill="1" applyBorder="1" applyAlignment="1">
      <alignment horizontal="right" vertical="center" wrapText="1" readingOrder="2"/>
    </xf>
    <xf numFmtId="0" fontId="14" fillId="3" borderId="26" xfId="21" applyFont="1" applyFill="1" applyBorder="1" applyAlignment="1">
      <alignment horizontal="left" vertical="center" wrapText="1"/>
    </xf>
    <xf numFmtId="0" fontId="14" fillId="3" borderId="26" xfId="21" applyFont="1" applyFill="1" applyBorder="1" applyAlignment="1">
      <alignment horizontal="center" vertical="center" wrapText="1"/>
    </xf>
    <xf numFmtId="1" fontId="19" fillId="0" borderId="4" xfId="18" applyNumberFormat="1" applyFont="1">
      <alignment horizontal="right" vertical="center" indent="1"/>
    </xf>
    <xf numFmtId="0" fontId="7" fillId="0" borderId="0" xfId="2" applyFont="1" applyAlignment="1">
      <alignment horizontal="center" vertical="center"/>
    </xf>
    <xf numFmtId="0" fontId="7" fillId="0" borderId="0" xfId="2" applyFont="1" applyAlignment="1">
      <alignment vertical="center" readingOrder="2"/>
    </xf>
    <xf numFmtId="0" fontId="8" fillId="0" borderId="0" xfId="3" applyFont="1" applyAlignment="1">
      <alignment vertical="center"/>
    </xf>
    <xf numFmtId="0" fontId="8" fillId="0" borderId="15" xfId="15" applyFont="1" applyBorder="1" applyAlignment="1">
      <alignment vertical="center"/>
    </xf>
    <xf numFmtId="43" fontId="6" fillId="0" borderId="0" xfId="1" applyFont="1" applyAlignment="1">
      <alignment horizontal="right" vertical="center"/>
    </xf>
    <xf numFmtId="167" fontId="6" fillId="0" borderId="0" xfId="1" applyNumberFormat="1" applyFont="1" applyAlignment="1">
      <alignment horizontal="right" vertical="center"/>
    </xf>
    <xf numFmtId="0" fontId="2" fillId="0" borderId="0" xfId="11"/>
    <xf numFmtId="0" fontId="2" fillId="0" borderId="0" xfId="11" applyFont="1" applyAlignment="1">
      <alignment horizontal="center" vertical="center"/>
    </xf>
    <xf numFmtId="0" fontId="2" fillId="0" borderId="0" xfId="11" applyFont="1" applyAlignment="1">
      <alignment vertical="top"/>
    </xf>
    <xf numFmtId="0" fontId="20" fillId="0" borderId="0" xfId="11" applyFont="1" applyAlignment="1">
      <alignment vertical="center"/>
    </xf>
    <xf numFmtId="0" fontId="7" fillId="0" borderId="0" xfId="11" applyFont="1" applyAlignment="1">
      <alignment vertical="top"/>
    </xf>
    <xf numFmtId="0" fontId="8" fillId="0" borderId="0" xfId="11" applyFont="1" applyAlignment="1">
      <alignment horizontal="right" vertical="top" wrapText="1" readingOrder="2"/>
    </xf>
    <xf numFmtId="0" fontId="2" fillId="0" borderId="0" xfId="11" applyFont="1" applyBorder="1" applyAlignment="1">
      <alignment horizontal="left" vertical="top" wrapText="1"/>
    </xf>
    <xf numFmtId="0" fontId="2" fillId="0" borderId="0" xfId="11" applyFont="1" applyBorder="1" applyAlignment="1">
      <alignment horizontal="left" vertical="top"/>
    </xf>
    <xf numFmtId="0" fontId="18" fillId="3" borderId="17" xfId="19" applyFont="1" applyFill="1" applyBorder="1" applyAlignment="1">
      <alignment horizontal="center" vertical="center" wrapText="1" readingOrder="2"/>
    </xf>
    <xf numFmtId="0" fontId="18" fillId="4" borderId="17" xfId="19" applyFont="1" applyFill="1" applyBorder="1" applyAlignment="1">
      <alignment horizontal="center" vertical="center" wrapText="1" readingOrder="2"/>
    </xf>
    <xf numFmtId="0" fontId="18" fillId="4" borderId="18" xfId="19" applyFont="1" applyFill="1" applyBorder="1" applyAlignment="1">
      <alignment horizontal="center" vertical="center" wrapText="1" readingOrder="2"/>
    </xf>
    <xf numFmtId="0" fontId="18" fillId="3" borderId="19" xfId="19" applyFont="1" applyFill="1" applyBorder="1" applyAlignment="1">
      <alignment horizontal="center" vertical="center" wrapText="1" readingOrder="2"/>
    </xf>
    <xf numFmtId="0" fontId="18" fillId="3" borderId="17" xfId="19" applyFont="1" applyFill="1" applyBorder="1" applyAlignment="1">
      <alignment horizontal="right" vertical="center" wrapText="1" readingOrder="2"/>
    </xf>
    <xf numFmtId="0" fontId="14" fillId="3" borderId="17" xfId="21" applyFont="1" applyFill="1" applyBorder="1" applyAlignment="1">
      <alignment horizontal="left" vertical="center" wrapText="1"/>
    </xf>
    <xf numFmtId="0" fontId="14" fillId="3" borderId="17" xfId="21" applyFont="1" applyFill="1" applyBorder="1" applyAlignment="1">
      <alignment horizontal="center" vertical="center" wrapText="1"/>
    </xf>
    <xf numFmtId="0" fontId="18" fillId="4" borderId="17" xfId="19" applyFont="1" applyFill="1" applyBorder="1" applyAlignment="1">
      <alignment horizontal="right" vertical="center" wrapText="1" readingOrder="2"/>
    </xf>
    <xf numFmtId="0" fontId="14" fillId="4" borderId="17" xfId="21" applyFont="1" applyFill="1" applyBorder="1" applyAlignment="1">
      <alignment horizontal="left" vertical="center" wrapText="1"/>
    </xf>
    <xf numFmtId="0" fontId="14" fillId="4" borderId="17" xfId="21" applyFont="1" applyFill="1" applyBorder="1" applyAlignment="1">
      <alignment horizontal="center" vertical="center" wrapText="1"/>
    </xf>
    <xf numFmtId="0" fontId="18" fillId="3" borderId="19" xfId="19" applyFont="1" applyFill="1" applyBorder="1" applyAlignment="1">
      <alignment horizontal="right" vertical="center" wrapText="1" readingOrder="2"/>
    </xf>
    <xf numFmtId="0" fontId="14" fillId="3" borderId="19" xfId="21" applyFont="1" applyFill="1" applyBorder="1" applyAlignment="1">
      <alignment horizontal="left" vertical="center" wrapText="1"/>
    </xf>
    <xf numFmtId="0" fontId="14" fillId="3" borderId="19" xfId="21" applyFont="1" applyFill="1" applyBorder="1" applyAlignment="1">
      <alignment horizontal="center" vertical="center" wrapText="1"/>
    </xf>
    <xf numFmtId="0" fontId="6" fillId="4" borderId="22" xfId="7" applyFont="1" applyFill="1" applyBorder="1">
      <alignment horizontal="center" vertical="center" wrapText="1"/>
    </xf>
    <xf numFmtId="0" fontId="22" fillId="0" borderId="0" xfId="11" applyFont="1" applyAlignment="1">
      <alignment horizontal="right" vertical="top"/>
    </xf>
    <xf numFmtId="0" fontId="8" fillId="0" borderId="0" xfId="11" applyFont="1" applyAlignment="1">
      <alignment horizontal="right" vertical="top" wrapText="1" indent="2" readingOrder="2"/>
    </xf>
    <xf numFmtId="0" fontId="2" fillId="4" borderId="20" xfId="7" applyFont="1" applyFill="1" applyBorder="1">
      <alignment horizontal="center" vertical="center" wrapText="1"/>
    </xf>
    <xf numFmtId="0" fontId="10" fillId="0" borderId="0" xfId="0" applyFont="1" applyAlignment="1">
      <alignment horizontal="left" vertical="center"/>
    </xf>
    <xf numFmtId="0" fontId="6" fillId="0" borderId="29" xfId="0" applyFont="1" applyBorder="1" applyAlignment="1">
      <alignment vertical="center" readingOrder="2"/>
    </xf>
    <xf numFmtId="0" fontId="10" fillId="0" borderId="0" xfId="0" applyFont="1" applyAlignment="1">
      <alignment vertical="center"/>
    </xf>
    <xf numFmtId="169" fontId="18" fillId="3" borderId="19" xfId="1" applyNumberFormat="1" applyFont="1" applyFill="1" applyBorder="1" applyAlignment="1">
      <alignment horizontal="right" vertical="center"/>
    </xf>
    <xf numFmtId="169" fontId="2" fillId="4" borderId="17" xfId="1" applyNumberFormat="1" applyFont="1" applyFill="1" applyBorder="1" applyAlignment="1">
      <alignment horizontal="right" vertical="center"/>
    </xf>
    <xf numFmtId="169" fontId="18" fillId="4" borderId="17" xfId="1" applyNumberFormat="1" applyFont="1" applyFill="1" applyBorder="1" applyAlignment="1">
      <alignment horizontal="right" vertical="center"/>
    </xf>
    <xf numFmtId="169" fontId="2" fillId="3" borderId="17" xfId="1" applyNumberFormat="1" applyFont="1" applyFill="1" applyBorder="1" applyAlignment="1">
      <alignment horizontal="right" vertical="center"/>
    </xf>
    <xf numFmtId="169" fontId="2" fillId="3" borderId="21" xfId="1" applyNumberFormat="1" applyFont="1" applyFill="1" applyBorder="1" applyAlignment="1">
      <alignment horizontal="right" vertical="center"/>
    </xf>
    <xf numFmtId="169" fontId="18" fillId="3" borderId="17" xfId="1" applyNumberFormat="1" applyFont="1" applyFill="1" applyBorder="1" applyAlignment="1">
      <alignment horizontal="right" vertical="center"/>
    </xf>
    <xf numFmtId="169" fontId="2" fillId="4" borderId="21" xfId="1" applyNumberFormat="1" applyFont="1" applyFill="1" applyBorder="1" applyAlignment="1">
      <alignment horizontal="right" vertical="center"/>
    </xf>
    <xf numFmtId="169" fontId="18" fillId="3" borderId="18" xfId="1" applyNumberFormat="1" applyFont="1" applyFill="1" applyBorder="1" applyAlignment="1">
      <alignment horizontal="right" vertical="center"/>
    </xf>
    <xf numFmtId="1" fontId="0" fillId="0" borderId="0" xfId="0" applyNumberFormat="1" applyAlignment="1">
      <alignment horizontal="center"/>
    </xf>
    <xf numFmtId="169" fontId="2" fillId="3" borderId="26" xfId="1" applyNumberFormat="1" applyFont="1" applyFill="1" applyBorder="1" applyAlignment="1">
      <alignment horizontal="right" vertical="center"/>
    </xf>
    <xf numFmtId="0" fontId="18" fillId="0" borderId="0" xfId="0" applyFont="1" applyBorder="1" applyAlignment="1">
      <alignment vertical="center"/>
    </xf>
    <xf numFmtId="0" fontId="8" fillId="0" borderId="0" xfId="15" applyFont="1">
      <alignment horizontal="right" vertical="center"/>
    </xf>
    <xf numFmtId="0" fontId="18" fillId="0" borderId="19" xfId="19" applyFont="1" applyFill="1" applyBorder="1" applyAlignment="1">
      <alignment horizontal="right" vertical="center" wrapText="1" readingOrder="2"/>
    </xf>
    <xf numFmtId="170" fontId="18" fillId="3" borderId="19" xfId="1" applyNumberFormat="1" applyFont="1" applyFill="1" applyBorder="1" applyAlignment="1">
      <alignment horizontal="right" vertical="center"/>
    </xf>
    <xf numFmtId="170" fontId="18" fillId="3" borderId="17" xfId="1" applyNumberFormat="1" applyFont="1" applyFill="1" applyBorder="1" applyAlignment="1">
      <alignment horizontal="right" vertical="center"/>
    </xf>
    <xf numFmtId="170" fontId="18" fillId="4" borderId="17" xfId="1" applyNumberFormat="1" applyFont="1" applyFill="1" applyBorder="1" applyAlignment="1">
      <alignment horizontal="right" vertical="center"/>
    </xf>
    <xf numFmtId="170" fontId="18" fillId="4" borderId="22" xfId="1" applyNumberFormat="1" applyFont="1" applyFill="1" applyBorder="1" applyAlignment="1">
      <alignment horizontal="center" vertical="center"/>
    </xf>
    <xf numFmtId="0" fontId="2" fillId="4" borderId="22" xfId="7" applyFont="1" applyFill="1" applyBorder="1">
      <alignment horizontal="center" vertical="center" wrapText="1"/>
    </xf>
    <xf numFmtId="0" fontId="10" fillId="3" borderId="19" xfId="21" applyFont="1" applyFill="1" applyBorder="1" applyAlignment="1">
      <alignment horizontal="center" vertical="center" wrapText="1"/>
    </xf>
    <xf numFmtId="0" fontId="10" fillId="4" borderId="17" xfId="21" applyFont="1" applyFill="1" applyBorder="1" applyAlignment="1">
      <alignment horizontal="center" vertical="center" wrapText="1"/>
    </xf>
    <xf numFmtId="0" fontId="18" fillId="3" borderId="17" xfId="19" applyFont="1" applyFill="1" applyBorder="1">
      <alignment horizontal="right" vertical="center" wrapText="1" indent="1" readingOrder="2"/>
    </xf>
    <xf numFmtId="0" fontId="10" fillId="3" borderId="17" xfId="21" applyFont="1" applyFill="1" applyBorder="1">
      <alignment horizontal="left" vertical="center" wrapText="1" indent="1"/>
    </xf>
    <xf numFmtId="0" fontId="10" fillId="3" borderId="17" xfId="21" applyFont="1" applyFill="1" applyBorder="1" applyAlignment="1">
      <alignment horizontal="center" vertical="center" wrapText="1"/>
    </xf>
    <xf numFmtId="0" fontId="18" fillId="4" borderId="18" xfId="19" applyFont="1" applyFill="1" applyBorder="1">
      <alignment horizontal="right" vertical="center" wrapText="1" indent="1" readingOrder="2"/>
    </xf>
    <xf numFmtId="0" fontId="10" fillId="4" borderId="18" xfId="21" applyFont="1" applyFill="1" applyBorder="1">
      <alignment horizontal="left" vertical="center" wrapText="1" indent="1"/>
    </xf>
    <xf numFmtId="0" fontId="10" fillId="4" borderId="18" xfId="21" applyFont="1" applyFill="1" applyBorder="1" applyAlignment="1">
      <alignment horizontal="center" vertical="center" wrapText="1"/>
    </xf>
    <xf numFmtId="0" fontId="10" fillId="0" borderId="0" xfId="0" applyFont="1" applyAlignment="1">
      <alignment horizontal="right" vertical="center" readingOrder="2"/>
    </xf>
    <xf numFmtId="0" fontId="10" fillId="0" borderId="0" xfId="0" applyFont="1" applyAlignment="1">
      <alignment horizontal="left" vertical="center" readingOrder="1"/>
    </xf>
    <xf numFmtId="0" fontId="6" fillId="0" borderId="0" xfId="0" applyFont="1" applyAlignment="1">
      <alignment horizontal="center" vertical="center"/>
    </xf>
    <xf numFmtId="164" fontId="6" fillId="0" borderId="0" xfId="0" applyNumberFormat="1" applyFont="1" applyAlignment="1">
      <alignment vertical="center" readingOrder="1"/>
    </xf>
    <xf numFmtId="0" fontId="35" fillId="4" borderId="20" xfId="7" applyFont="1" applyFill="1" applyBorder="1">
      <alignment horizontal="center" vertical="center" wrapText="1"/>
    </xf>
    <xf numFmtId="164" fontId="2" fillId="3" borderId="17" xfId="20" applyNumberFormat="1" applyFont="1" applyFill="1" applyBorder="1" applyAlignment="1">
      <alignment horizontal="right" vertical="center"/>
    </xf>
    <xf numFmtId="164" fontId="2" fillId="4" borderId="17" xfId="20" applyNumberFormat="1" applyFont="1" applyFill="1" applyBorder="1" applyAlignment="1">
      <alignment horizontal="right" vertical="center"/>
    </xf>
    <xf numFmtId="0" fontId="18" fillId="0" borderId="17" xfId="19" applyFont="1" applyFill="1" applyBorder="1">
      <alignment horizontal="right" vertical="center" wrapText="1" indent="1" readingOrder="2"/>
    </xf>
    <xf numFmtId="164" fontId="2" fillId="0" borderId="17" xfId="20" applyNumberFormat="1" applyFont="1" applyFill="1" applyBorder="1" applyAlignment="1">
      <alignment horizontal="right" vertical="center"/>
    </xf>
    <xf numFmtId="0" fontId="10" fillId="0" borderId="17" xfId="21" applyFont="1" applyFill="1" applyBorder="1">
      <alignment horizontal="left" vertical="center" wrapText="1" indent="1"/>
    </xf>
    <xf numFmtId="0" fontId="6" fillId="0" borderId="0" xfId="0" applyFont="1" applyFill="1" applyAlignment="1">
      <alignment vertical="center"/>
    </xf>
    <xf numFmtId="0" fontId="36" fillId="0" borderId="0" xfId="0" applyFont="1" applyAlignment="1">
      <alignment vertical="center"/>
    </xf>
    <xf numFmtId="1" fontId="6" fillId="0" borderId="0" xfId="0" applyNumberFormat="1" applyFont="1" applyFill="1" applyAlignment="1">
      <alignment vertical="center"/>
    </xf>
    <xf numFmtId="0" fontId="18" fillId="4" borderId="21" xfId="19" applyFont="1" applyFill="1" applyBorder="1">
      <alignment horizontal="right" vertical="center" wrapText="1" indent="1" readingOrder="2"/>
    </xf>
    <xf numFmtId="164" fontId="2" fillId="4" borderId="21" xfId="20" applyNumberFormat="1" applyFont="1" applyFill="1" applyBorder="1" applyAlignment="1">
      <alignment horizontal="right" vertical="center"/>
    </xf>
    <xf numFmtId="0" fontId="10" fillId="4" borderId="21" xfId="21" applyFont="1" applyFill="1" applyBorder="1">
      <alignment horizontal="left" vertical="center" wrapText="1" indent="1"/>
    </xf>
    <xf numFmtId="0" fontId="18" fillId="0" borderId="26" xfId="19" applyFont="1" applyFill="1" applyBorder="1" applyAlignment="1">
      <alignment horizontal="center" vertical="center" wrapText="1" readingOrder="2"/>
    </xf>
    <xf numFmtId="0" fontId="18" fillId="0" borderId="26" xfId="19" applyFont="1" applyFill="1" applyBorder="1" applyAlignment="1">
      <alignment horizontal="right" vertical="center" wrapText="1" readingOrder="2"/>
    </xf>
    <xf numFmtId="0" fontId="14" fillId="0" borderId="26" xfId="21" applyFont="1" applyFill="1" applyBorder="1" applyAlignment="1">
      <alignment horizontal="left" vertical="center" wrapText="1"/>
    </xf>
    <xf numFmtId="0" fontId="14" fillId="0" borderId="26" xfId="21" applyFont="1" applyFill="1" applyBorder="1" applyAlignment="1">
      <alignment horizontal="center" vertical="center" wrapText="1"/>
    </xf>
    <xf numFmtId="0" fontId="18" fillId="0" borderId="17" xfId="19" applyFont="1" applyFill="1" applyBorder="1" applyAlignment="1">
      <alignment horizontal="center" vertical="center" wrapText="1" readingOrder="2"/>
    </xf>
    <xf numFmtId="16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center" vertical="center" readingOrder="2"/>
    </xf>
    <xf numFmtId="0" fontId="14" fillId="0" borderId="0" xfId="14" applyFont="1" applyBorder="1" applyAlignment="1">
      <alignment vertical="center"/>
    </xf>
    <xf numFmtId="0" fontId="2" fillId="0" borderId="0" xfId="7" applyFont="1" applyFill="1" applyBorder="1">
      <alignment horizontal="center" vertical="center" wrapText="1"/>
    </xf>
    <xf numFmtId="0" fontId="18" fillId="0" borderId="0" xfId="13" applyFont="1" applyBorder="1" applyAlignment="1">
      <alignment vertical="center" readingOrder="2"/>
    </xf>
    <xf numFmtId="0" fontId="13" fillId="0" borderId="0" xfId="13" applyFont="1" applyBorder="1" applyAlignment="1">
      <alignment vertical="center" readingOrder="2"/>
    </xf>
    <xf numFmtId="0" fontId="6" fillId="3" borderId="0" xfId="0" applyFont="1" applyFill="1" applyAlignment="1">
      <alignment vertical="center"/>
    </xf>
    <xf numFmtId="1" fontId="6" fillId="3" borderId="0" xfId="0" applyNumberFormat="1" applyFont="1" applyFill="1" applyAlignment="1">
      <alignment vertical="center"/>
    </xf>
    <xf numFmtId="1" fontId="2" fillId="3" borderId="17" xfId="20" applyNumberFormat="1" applyFont="1" applyFill="1" applyBorder="1" applyAlignment="1">
      <alignment horizontal="right" vertical="center" indent="1"/>
    </xf>
    <xf numFmtId="0" fontId="18" fillId="4" borderId="19" xfId="19" applyFont="1" applyFill="1" applyBorder="1">
      <alignment horizontal="right" vertical="center" wrapText="1" indent="1" readingOrder="2"/>
    </xf>
    <xf numFmtId="164" fontId="35" fillId="4" borderId="20" xfId="7" applyNumberFormat="1" applyFont="1" applyFill="1" applyBorder="1" applyAlignment="1">
      <alignment horizontal="center" vertical="center" wrapText="1"/>
    </xf>
    <xf numFmtId="0" fontId="35" fillId="0" borderId="15" xfId="15" applyFont="1" applyBorder="1" applyAlignment="1">
      <alignment horizontal="right" vertical="center"/>
    </xf>
    <xf numFmtId="0" fontId="14" fillId="4" borderId="19" xfId="21" applyFont="1" applyFill="1" applyBorder="1">
      <alignment horizontal="left" vertical="center" wrapText="1" indent="1"/>
    </xf>
    <xf numFmtId="0" fontId="14" fillId="4" borderId="17" xfId="21" applyFont="1" applyFill="1" applyBorder="1">
      <alignment horizontal="left" vertical="center" wrapText="1" indent="1"/>
    </xf>
    <xf numFmtId="0" fontId="10" fillId="4" borderId="35" xfId="21" applyFont="1" applyFill="1" applyBorder="1">
      <alignment horizontal="left" vertical="center" wrapText="1" indent="1"/>
    </xf>
    <xf numFmtId="164" fontId="18" fillId="3" borderId="19" xfId="20" applyNumberFormat="1" applyFont="1" applyFill="1" applyBorder="1" applyAlignment="1">
      <alignment horizontal="center" vertical="center"/>
    </xf>
    <xf numFmtId="0" fontId="14" fillId="3" borderId="17" xfId="21" applyFont="1" applyFill="1" applyBorder="1">
      <alignment horizontal="left" vertical="center" wrapText="1" indent="1"/>
    </xf>
    <xf numFmtId="164" fontId="18" fillId="0" borderId="22" xfId="17" applyNumberFormat="1" applyFont="1" applyFill="1" applyBorder="1" applyAlignment="1">
      <alignment horizontal="right" vertical="center"/>
    </xf>
    <xf numFmtId="164" fontId="18" fillId="0" borderId="27" xfId="17" applyNumberFormat="1" applyFont="1" applyFill="1" applyBorder="1" applyAlignment="1">
      <alignment horizontal="right" vertical="center"/>
    </xf>
    <xf numFmtId="0" fontId="2" fillId="3" borderId="17" xfId="19" applyFont="1" applyFill="1" applyBorder="1">
      <alignment horizontal="right" vertical="center" wrapText="1" indent="1" readingOrder="2"/>
    </xf>
    <xf numFmtId="164" fontId="18" fillId="3" borderId="17" xfId="20" applyNumberFormat="1" applyFont="1" applyFill="1" applyBorder="1" applyAlignment="1">
      <alignment horizontal="right" vertical="center"/>
    </xf>
    <xf numFmtId="0" fontId="2" fillId="4" borderId="17" xfId="19" applyFont="1" applyFill="1" applyBorder="1">
      <alignment horizontal="right" vertical="center" wrapText="1" indent="1" readingOrder="2"/>
    </xf>
    <xf numFmtId="164" fontId="18" fillId="3" borderId="19" xfId="20" applyNumberFormat="1" applyFont="1" applyFill="1" applyBorder="1" applyAlignment="1">
      <alignment horizontal="right" vertical="center"/>
    </xf>
    <xf numFmtId="164" fontId="18" fillId="4" borderId="17" xfId="1" applyNumberFormat="1" applyFont="1" applyFill="1" applyBorder="1" applyAlignment="1">
      <alignment horizontal="right" vertical="center"/>
    </xf>
    <xf numFmtId="164" fontId="18" fillId="0" borderId="26" xfId="20" applyNumberFormat="1" applyFont="1" applyFill="1" applyBorder="1" applyAlignment="1">
      <alignment horizontal="right" vertical="center"/>
    </xf>
    <xf numFmtId="164" fontId="18" fillId="4" borderId="17" xfId="20" applyNumberFormat="1" applyFont="1" applyFill="1" applyBorder="1" applyAlignment="1">
      <alignment horizontal="right" vertical="center"/>
    </xf>
    <xf numFmtId="0" fontId="2" fillId="4" borderId="21" xfId="19" applyFont="1" applyFill="1" applyBorder="1">
      <alignment horizontal="right" vertical="center" wrapText="1" indent="1" readingOrder="2"/>
    </xf>
    <xf numFmtId="0" fontId="13" fillId="3" borderId="19" xfId="19" applyFont="1" applyFill="1" applyBorder="1" applyAlignment="1">
      <alignment horizontal="center" vertical="center" wrapText="1" readingOrder="2"/>
    </xf>
    <xf numFmtId="0" fontId="13" fillId="3" borderId="17" xfId="19" applyFont="1" applyFill="1" applyBorder="1" applyAlignment="1">
      <alignment horizontal="center" vertical="center" wrapText="1" readingOrder="2"/>
    </xf>
    <xf numFmtId="0" fontId="13" fillId="3" borderId="17" xfId="19" applyFont="1" applyFill="1" applyBorder="1">
      <alignment horizontal="right" vertical="center" wrapText="1" indent="1" readingOrder="2"/>
    </xf>
    <xf numFmtId="0" fontId="13" fillId="4" borderId="17" xfId="19" applyFont="1" applyFill="1" applyBorder="1">
      <alignment horizontal="right" vertical="center" wrapText="1" indent="1" readingOrder="2"/>
    </xf>
    <xf numFmtId="0" fontId="13" fillId="4" borderId="17" xfId="19" applyFont="1" applyFill="1" applyBorder="1" applyAlignment="1">
      <alignment horizontal="right" vertical="center" wrapText="1" readingOrder="2"/>
    </xf>
    <xf numFmtId="0" fontId="13" fillId="3" borderId="19" xfId="19" applyFont="1" applyFill="1" applyBorder="1" applyAlignment="1">
      <alignment horizontal="right" vertical="center" wrapText="1" readingOrder="2"/>
    </xf>
    <xf numFmtId="171" fontId="2" fillId="3" borderId="19" xfId="1" applyNumberFormat="1" applyFont="1" applyFill="1" applyBorder="1" applyAlignment="1">
      <alignment horizontal="right" vertical="center"/>
    </xf>
    <xf numFmtId="171" fontId="2" fillId="4" borderId="17" xfId="1" applyNumberFormat="1" applyFont="1" applyFill="1" applyBorder="1" applyAlignment="1">
      <alignment horizontal="right" vertical="center"/>
    </xf>
    <xf numFmtId="171" fontId="2" fillId="3" borderId="17" xfId="1" applyNumberFormat="1" applyFont="1" applyFill="1" applyBorder="1" applyAlignment="1">
      <alignment horizontal="right" vertical="center"/>
    </xf>
    <xf numFmtId="171" fontId="2" fillId="4" borderId="18" xfId="1" applyNumberFormat="1" applyFont="1" applyFill="1" applyBorder="1" applyAlignment="1">
      <alignment horizontal="right" vertical="center"/>
    </xf>
    <xf numFmtId="171" fontId="18" fillId="3" borderId="22" xfId="1" applyNumberFormat="1" applyFont="1" applyFill="1" applyBorder="1" applyAlignment="1">
      <alignment horizontal="right" vertical="center"/>
    </xf>
    <xf numFmtId="170" fontId="2" fillId="4" borderId="17" xfId="1" applyNumberFormat="1" applyFont="1" applyFill="1" applyBorder="1" applyAlignment="1">
      <alignment horizontal="right" vertical="center"/>
    </xf>
    <xf numFmtId="170" fontId="2" fillId="3" borderId="17" xfId="1" applyNumberFormat="1" applyFont="1" applyFill="1" applyBorder="1" applyAlignment="1">
      <alignment horizontal="right" vertical="center"/>
    </xf>
    <xf numFmtId="170" fontId="2" fillId="3" borderId="21" xfId="1" applyNumberFormat="1" applyFont="1" applyFill="1" applyBorder="1" applyAlignment="1">
      <alignment horizontal="right" vertical="center"/>
    </xf>
    <xf numFmtId="170" fontId="2" fillId="3" borderId="19" xfId="1" applyNumberFormat="1" applyFont="1" applyFill="1" applyBorder="1" applyAlignment="1">
      <alignment horizontal="right" vertical="center"/>
    </xf>
    <xf numFmtId="170" fontId="2" fillId="4" borderId="21" xfId="1" applyNumberFormat="1" applyFont="1" applyFill="1" applyBorder="1" applyAlignment="1">
      <alignment horizontal="right" vertical="center"/>
    </xf>
    <xf numFmtId="1" fontId="18" fillId="3" borderId="19" xfId="20" applyNumberFormat="1" applyFont="1" applyFill="1" applyBorder="1" applyAlignment="1">
      <alignment vertical="center"/>
    </xf>
    <xf numFmtId="167" fontId="2" fillId="3" borderId="19" xfId="1" applyNumberFormat="1" applyFont="1" applyFill="1" applyBorder="1" applyAlignment="1">
      <alignment horizontal="center" vertical="center"/>
    </xf>
    <xf numFmtId="167" fontId="2" fillId="4" borderId="17" xfId="1" applyNumberFormat="1" applyFont="1" applyFill="1" applyBorder="1" applyAlignment="1">
      <alignment horizontal="center" vertical="center"/>
    </xf>
    <xf numFmtId="167" fontId="2" fillId="3" borderId="17" xfId="1" applyNumberFormat="1" applyFont="1" applyFill="1" applyBorder="1" applyAlignment="1">
      <alignment horizontal="center" vertical="center"/>
    </xf>
    <xf numFmtId="167" fontId="2" fillId="4" borderId="18" xfId="1" applyNumberFormat="1" applyFont="1" applyFill="1" applyBorder="1" applyAlignment="1">
      <alignment horizontal="center" vertical="center"/>
    </xf>
    <xf numFmtId="0" fontId="28" fillId="0" borderId="0" xfId="2" applyFont="1" applyAlignment="1">
      <alignment vertical="center" readingOrder="2"/>
    </xf>
    <xf numFmtId="171" fontId="6" fillId="3" borderId="19" xfId="1" applyNumberFormat="1" applyFont="1" applyFill="1" applyBorder="1" applyAlignment="1">
      <alignment horizontal="center" vertical="center"/>
    </xf>
    <xf numFmtId="171" fontId="35" fillId="3" borderId="19" xfId="1" applyNumberFormat="1" applyFont="1" applyFill="1" applyBorder="1" applyAlignment="1">
      <alignment horizontal="center" vertical="center"/>
    </xf>
    <xf numFmtId="171" fontId="6" fillId="4" borderId="17" xfId="1" applyNumberFormat="1" applyFont="1" applyFill="1" applyBorder="1" applyAlignment="1">
      <alignment horizontal="center" vertical="center"/>
    </xf>
    <xf numFmtId="171" fontId="6" fillId="3" borderId="17" xfId="1" applyNumberFormat="1" applyFont="1" applyFill="1" applyBorder="1" applyAlignment="1">
      <alignment horizontal="center" vertical="center"/>
    </xf>
    <xf numFmtId="171" fontId="6" fillId="4" borderId="18" xfId="1" applyNumberFormat="1" applyFont="1" applyFill="1" applyBorder="1" applyAlignment="1">
      <alignment horizontal="center" vertical="center"/>
    </xf>
    <xf numFmtId="171" fontId="18" fillId="0" borderId="0" xfId="0" applyNumberFormat="1" applyFont="1" applyAlignment="1">
      <alignment horizontal="center" vertical="center"/>
    </xf>
    <xf numFmtId="167" fontId="6" fillId="0" borderId="0" xfId="0" applyNumberFormat="1" applyFont="1" applyAlignment="1">
      <alignment horizontal="right" vertical="center"/>
    </xf>
    <xf numFmtId="171" fontId="18" fillId="3" borderId="22" xfId="1" applyNumberFormat="1" applyFont="1" applyFill="1" applyBorder="1" applyAlignment="1">
      <alignment horizontal="right" vertical="center" indent="1"/>
    </xf>
    <xf numFmtId="171" fontId="0" fillId="0" borderId="0" xfId="1" applyNumberFormat="1" applyFont="1"/>
    <xf numFmtId="171" fontId="6" fillId="0" borderId="0" xfId="1" applyNumberFormat="1" applyFont="1" applyAlignment="1">
      <alignment horizontal="right" vertical="center"/>
    </xf>
    <xf numFmtId="171" fontId="0" fillId="0" borderId="0" xfId="1" applyNumberFormat="1" applyFont="1" applyBorder="1"/>
    <xf numFmtId="171" fontId="2" fillId="3" borderId="17" xfId="1" applyNumberFormat="1" applyFont="1" applyFill="1" applyBorder="1" applyAlignment="1">
      <alignment horizontal="center" vertical="center"/>
    </xf>
    <xf numFmtId="171" fontId="2" fillId="4" borderId="18" xfId="1" applyNumberFormat="1" applyFont="1" applyFill="1" applyBorder="1" applyAlignment="1">
      <alignment horizontal="right" vertical="center" indent="1"/>
    </xf>
    <xf numFmtId="171" fontId="2" fillId="0" borderId="0" xfId="1" applyNumberFormat="1" applyFont="1" applyBorder="1" applyAlignment="1">
      <alignment horizontal="left" vertical="center"/>
    </xf>
    <xf numFmtId="171" fontId="2" fillId="0" borderId="0" xfId="1" applyNumberFormat="1"/>
    <xf numFmtId="171" fontId="2" fillId="4" borderId="18" xfId="1" applyNumberFormat="1" applyFont="1" applyFill="1" applyBorder="1" applyAlignment="1">
      <alignment horizontal="center" vertical="center"/>
    </xf>
    <xf numFmtId="171" fontId="18" fillId="4" borderId="17" xfId="1" applyNumberFormat="1" applyFont="1" applyFill="1" applyBorder="1" applyAlignment="1">
      <alignment horizontal="center" vertical="center"/>
    </xf>
    <xf numFmtId="171" fontId="2" fillId="3" borderId="19" xfId="1" applyNumberFormat="1" applyFont="1" applyFill="1" applyBorder="1" applyAlignment="1">
      <alignment horizontal="center" vertical="center"/>
    </xf>
    <xf numFmtId="171" fontId="2" fillId="4" borderId="17" xfId="1" applyNumberFormat="1" applyFont="1" applyFill="1" applyBorder="1" applyAlignment="1">
      <alignment horizontal="center" vertical="center"/>
    </xf>
    <xf numFmtId="171" fontId="2" fillId="3" borderId="19" xfId="1" applyNumberFormat="1" applyFont="1" applyFill="1" applyBorder="1" applyAlignment="1">
      <alignment horizontal="right" vertical="center" indent="1"/>
    </xf>
    <xf numFmtId="171" fontId="2" fillId="4" borderId="17" xfId="1" applyNumberFormat="1" applyFont="1" applyFill="1" applyBorder="1" applyAlignment="1">
      <alignment horizontal="right" vertical="center" indent="1"/>
    </xf>
    <xf numFmtId="171" fontId="18" fillId="3" borderId="19" xfId="1" applyNumberFormat="1" applyFont="1" applyFill="1" applyBorder="1" applyAlignment="1">
      <alignment horizontal="center" vertical="center"/>
    </xf>
    <xf numFmtId="171" fontId="2" fillId="3" borderId="17" xfId="1" applyNumberFormat="1" applyFont="1" applyFill="1" applyBorder="1" applyAlignment="1">
      <alignment horizontal="right" vertical="center" indent="1"/>
    </xf>
    <xf numFmtId="171" fontId="7" fillId="0" borderId="0" xfId="1" applyNumberFormat="1" applyFont="1" applyAlignment="1">
      <alignment vertical="top"/>
    </xf>
    <xf numFmtId="171" fontId="2" fillId="0" borderId="0" xfId="1" applyNumberFormat="1" applyFont="1" applyAlignment="1">
      <alignment vertical="top"/>
    </xf>
    <xf numFmtId="171" fontId="2" fillId="0" borderId="0" xfId="1" applyNumberFormat="1" applyFont="1" applyBorder="1" applyAlignment="1">
      <alignment vertical="center"/>
    </xf>
    <xf numFmtId="171" fontId="6" fillId="0" borderId="0" xfId="1" applyNumberFormat="1" applyFont="1" applyAlignment="1">
      <alignment vertical="center"/>
    </xf>
    <xf numFmtId="171" fontId="18" fillId="3" borderId="17" xfId="1" applyNumberFormat="1" applyFont="1" applyFill="1" applyBorder="1" applyAlignment="1">
      <alignment horizontal="center" vertical="center"/>
    </xf>
    <xf numFmtId="171" fontId="18" fillId="4" borderId="18" xfId="1" applyNumberFormat="1" applyFont="1" applyFill="1" applyBorder="1" applyAlignment="1">
      <alignment horizontal="center" vertical="center"/>
    </xf>
    <xf numFmtId="171" fontId="29" fillId="0" borderId="0" xfId="1" applyNumberFormat="1" applyFont="1" applyAlignment="1">
      <alignment vertical="top"/>
    </xf>
    <xf numFmtId="0" fontId="18" fillId="4" borderId="23" xfId="4" applyFont="1" applyFill="1" applyBorder="1">
      <alignment horizontal="right" vertical="center" wrapText="1"/>
    </xf>
    <xf numFmtId="1" fontId="14" fillId="4" borderId="24" xfId="5" applyFont="1" applyFill="1" applyBorder="1">
      <alignment horizontal="left" vertical="center" wrapText="1"/>
    </xf>
    <xf numFmtId="0" fontId="2" fillId="0" borderId="0" xfId="0" applyFont="1" applyAlignment="1">
      <alignment horizontal="right" vertical="center" readingOrder="2"/>
    </xf>
    <xf numFmtId="0" fontId="8" fillId="0" borderId="0" xfId="15" applyFont="1" applyBorder="1" applyAlignment="1">
      <alignment horizontal="right" vertical="center"/>
    </xf>
    <xf numFmtId="0" fontId="8" fillId="0" borderId="0" xfId="0" applyFont="1" applyBorder="1" applyAlignment="1">
      <alignment horizontal="center" vertical="center"/>
    </xf>
    <xf numFmtId="0" fontId="8" fillId="0" borderId="0" xfId="3" applyFont="1" applyAlignment="1">
      <alignment horizontal="center" vertical="center"/>
    </xf>
    <xf numFmtId="0" fontId="14" fillId="4" borderId="22" xfId="17" applyFont="1" applyFill="1" applyBorder="1" applyAlignment="1">
      <alignment horizontal="center" vertical="center"/>
    </xf>
    <xf numFmtId="168" fontId="18" fillId="3" borderId="19" xfId="1" applyNumberFormat="1" applyFont="1" applyFill="1" applyBorder="1" applyAlignment="1">
      <alignment horizontal="center" vertical="center"/>
    </xf>
    <xf numFmtId="170" fontId="18" fillId="0" borderId="0" xfId="0" applyNumberFormat="1" applyFont="1" applyAlignment="1">
      <alignment horizontal="center" vertical="center"/>
    </xf>
    <xf numFmtId="0" fontId="6" fillId="5" borderId="0" xfId="0" applyFont="1" applyFill="1" applyAlignment="1">
      <alignment vertical="center" readingOrder="2"/>
    </xf>
    <xf numFmtId="0" fontId="6" fillId="5" borderId="0" xfId="0" applyFont="1" applyFill="1" applyAlignment="1">
      <alignment horizontal="right" vertical="center"/>
    </xf>
    <xf numFmtId="1" fontId="18" fillId="0" borderId="0" xfId="0" applyNumberFormat="1" applyFont="1" applyBorder="1" applyAlignment="1">
      <alignment horizontal="center" vertical="center"/>
    </xf>
    <xf numFmtId="171" fontId="6" fillId="0" borderId="0" xfId="1" applyNumberFormat="1" applyFont="1" applyAlignment="1">
      <alignment vertical="center" readingOrder="1"/>
    </xf>
    <xf numFmtId="171" fontId="18" fillId="4" borderId="22" xfId="1" applyNumberFormat="1" applyFont="1" applyFill="1" applyBorder="1" applyAlignment="1">
      <alignment vertical="center"/>
    </xf>
    <xf numFmtId="0" fontId="18" fillId="0" borderId="17" xfId="19" applyFont="1" applyFill="1" applyBorder="1" applyAlignment="1">
      <alignment horizontal="right" vertical="center" wrapText="1" readingOrder="2"/>
    </xf>
    <xf numFmtId="171" fontId="2" fillId="0" borderId="0" xfId="11" applyNumberFormat="1"/>
    <xf numFmtId="171" fontId="6" fillId="0" borderId="0" xfId="0" applyNumberFormat="1" applyFont="1" applyAlignment="1">
      <alignment horizontal="right" vertical="center"/>
    </xf>
    <xf numFmtId="171" fontId="18" fillId="3" borderId="19" xfId="1" applyNumberFormat="1" applyFont="1" applyFill="1" applyBorder="1" applyAlignment="1">
      <alignment horizontal="right" vertical="center"/>
    </xf>
    <xf numFmtId="171" fontId="18" fillId="4" borderId="17" xfId="1" applyNumberFormat="1" applyFont="1" applyFill="1" applyBorder="1" applyAlignment="1">
      <alignment vertical="center"/>
    </xf>
    <xf numFmtId="171" fontId="2" fillId="3" borderId="17" xfId="1" applyNumberFormat="1" applyFont="1" applyFill="1" applyBorder="1" applyAlignment="1">
      <alignment vertical="center"/>
    </xf>
    <xf numFmtId="171" fontId="2" fillId="4" borderId="17" xfId="1" applyNumberFormat="1" applyFont="1" applyFill="1" applyBorder="1" applyAlignment="1">
      <alignment vertical="center"/>
    </xf>
    <xf numFmtId="171" fontId="2" fillId="0" borderId="17" xfId="1" applyNumberFormat="1" applyFont="1" applyFill="1" applyBorder="1" applyAlignment="1">
      <alignment vertical="center"/>
    </xf>
    <xf numFmtId="171" fontId="18" fillId="3" borderId="17" xfId="1" applyNumberFormat="1" applyFont="1" applyFill="1" applyBorder="1" applyAlignment="1">
      <alignment vertical="center"/>
    </xf>
    <xf numFmtId="171" fontId="2" fillId="4" borderId="21" xfId="1" applyNumberFormat="1" applyFont="1" applyFill="1" applyBorder="1" applyAlignment="1">
      <alignment vertical="center"/>
    </xf>
    <xf numFmtId="171" fontId="18" fillId="0" borderId="26" xfId="1" applyNumberFormat="1" applyFont="1" applyFill="1" applyBorder="1" applyAlignment="1">
      <alignment vertical="center"/>
    </xf>
    <xf numFmtId="171" fontId="18" fillId="3" borderId="17" xfId="1" applyNumberFormat="1" applyFont="1" applyFill="1" applyBorder="1" applyAlignment="1">
      <alignment horizontal="right" vertical="center"/>
    </xf>
    <xf numFmtId="171" fontId="18" fillId="4" borderId="17" xfId="1" applyNumberFormat="1" applyFont="1" applyFill="1" applyBorder="1" applyAlignment="1">
      <alignment horizontal="right" vertical="center"/>
    </xf>
    <xf numFmtId="171" fontId="18" fillId="0" borderId="22" xfId="1" applyNumberFormat="1" applyFont="1" applyFill="1" applyBorder="1" applyAlignment="1">
      <alignment vertical="center"/>
    </xf>
    <xf numFmtId="171" fontId="6" fillId="0" borderId="0" xfId="0" applyNumberFormat="1" applyFont="1" applyAlignment="1">
      <alignment vertical="center" readingOrder="2"/>
    </xf>
    <xf numFmtId="171" fontId="2" fillId="3" borderId="18" xfId="1" applyNumberFormat="1" applyFont="1" applyFill="1" applyBorder="1" applyAlignment="1">
      <alignment horizontal="right" vertical="center" indent="1"/>
    </xf>
    <xf numFmtId="171" fontId="18" fillId="4" borderId="22" xfId="1" applyNumberFormat="1" applyFont="1" applyFill="1" applyBorder="1" applyAlignment="1">
      <alignment horizontal="right" vertical="center" indent="1"/>
    </xf>
    <xf numFmtId="171" fontId="6" fillId="0" borderId="0" xfId="1" applyNumberFormat="1" applyFont="1" applyAlignment="1">
      <alignment vertical="center" readingOrder="2"/>
    </xf>
    <xf numFmtId="171" fontId="6" fillId="0" borderId="0" xfId="0" applyNumberFormat="1" applyFont="1" applyAlignment="1">
      <alignment vertical="center"/>
    </xf>
    <xf numFmtId="171" fontId="2" fillId="0" borderId="29" xfId="0" applyNumberFormat="1" applyFont="1" applyBorder="1" applyAlignment="1">
      <alignment vertical="center"/>
    </xf>
    <xf numFmtId="171" fontId="2" fillId="3" borderId="19" xfId="1" applyNumberFormat="1" applyFont="1" applyFill="1" applyBorder="1" applyAlignment="1">
      <alignment vertical="center"/>
    </xf>
    <xf numFmtId="171" fontId="2" fillId="3" borderId="18" xfId="1" applyNumberFormat="1" applyFont="1" applyFill="1" applyBorder="1" applyAlignment="1">
      <alignment vertical="center"/>
    </xf>
    <xf numFmtId="0" fontId="2" fillId="0" borderId="0" xfId="11" applyFont="1" applyAlignment="1">
      <alignment horizontal="left" vertical="top"/>
    </xf>
    <xf numFmtId="0" fontId="2" fillId="0" borderId="0" xfId="11" applyFont="1" applyBorder="1" applyAlignment="1">
      <alignment horizontal="left" vertical="top" wrapText="1" indent="2"/>
    </xf>
    <xf numFmtId="0" fontId="18" fillId="0" borderId="25" xfId="19" applyFont="1" applyFill="1" applyBorder="1" applyAlignment="1">
      <alignment horizontal="center" vertical="center" wrapText="1" readingOrder="2"/>
    </xf>
    <xf numFmtId="0" fontId="18" fillId="0" borderId="25" xfId="19" applyFont="1" applyFill="1" applyBorder="1" applyAlignment="1">
      <alignment horizontal="right" vertical="center" wrapText="1" readingOrder="2"/>
    </xf>
    <xf numFmtId="171" fontId="2" fillId="0" borderId="25" xfId="1" applyNumberFormat="1" applyFont="1" applyFill="1" applyBorder="1" applyAlignment="1">
      <alignment vertical="center"/>
    </xf>
    <xf numFmtId="164" fontId="2" fillId="0" borderId="25" xfId="20" applyNumberFormat="1" applyFont="1" applyFill="1" applyBorder="1" applyAlignment="1">
      <alignment horizontal="right" vertical="center"/>
    </xf>
    <xf numFmtId="0" fontId="14" fillId="0" borderId="25" xfId="21" applyFont="1" applyFill="1" applyBorder="1" applyAlignment="1">
      <alignment horizontal="left" vertical="center" wrapText="1"/>
    </xf>
    <xf numFmtId="0" fontId="14" fillId="0" borderId="25" xfId="21" applyFont="1" applyFill="1" applyBorder="1" applyAlignment="1">
      <alignment horizontal="center" vertical="center" wrapText="1"/>
    </xf>
    <xf numFmtId="171" fontId="18" fillId="4" borderId="21" xfId="1" applyNumberFormat="1" applyFont="1" applyFill="1" applyBorder="1" applyAlignment="1">
      <alignment vertical="center"/>
    </xf>
    <xf numFmtId="164" fontId="18" fillId="4" borderId="21" xfId="20" applyNumberFormat="1" applyFont="1" applyFill="1" applyBorder="1" applyAlignment="1">
      <alignment horizontal="right" vertical="center"/>
    </xf>
    <xf numFmtId="0" fontId="14" fillId="3" borderId="19" xfId="21" applyFont="1" applyFill="1" applyBorder="1">
      <alignment horizontal="left" vertical="center" wrapText="1" indent="1"/>
    </xf>
    <xf numFmtId="171" fontId="18" fillId="4" borderId="0" xfId="1" applyNumberFormat="1" applyFont="1" applyFill="1"/>
    <xf numFmtId="164" fontId="18" fillId="4" borderId="0" xfId="0" applyNumberFormat="1" applyFont="1" applyFill="1"/>
    <xf numFmtId="164" fontId="18" fillId="4" borderId="19" xfId="20" applyNumberFormat="1" applyFont="1" applyFill="1" applyBorder="1" applyAlignment="1">
      <alignment horizontal="right" vertical="center"/>
    </xf>
    <xf numFmtId="164" fontId="2" fillId="3" borderId="19" xfId="20" applyNumberFormat="1" applyFont="1" applyFill="1" applyBorder="1" applyAlignment="1">
      <alignment horizontal="right" vertical="center"/>
    </xf>
    <xf numFmtId="164" fontId="2" fillId="4" borderId="19" xfId="20" applyNumberFormat="1" applyFont="1" applyFill="1" applyBorder="1" applyAlignment="1">
      <alignment horizontal="right" vertical="center"/>
    </xf>
    <xf numFmtId="0" fontId="0" fillId="3" borderId="8" xfId="0" applyFill="1" applyBorder="1" applyAlignment="1">
      <alignment horizontal="center"/>
    </xf>
    <xf numFmtId="171" fontId="18" fillId="4" borderId="18" xfId="1" applyNumberFormat="1" applyFont="1" applyFill="1" applyBorder="1" applyAlignment="1">
      <alignment horizontal="right" vertical="center"/>
    </xf>
    <xf numFmtId="170" fontId="18" fillId="4" borderId="22" xfId="1" applyNumberFormat="1" applyFont="1" applyFill="1" applyBorder="1" applyAlignment="1">
      <alignment horizontal="right" vertical="center"/>
    </xf>
    <xf numFmtId="168" fontId="18" fillId="4" borderId="19" xfId="1" applyNumberFormat="1" applyFont="1" applyFill="1" applyBorder="1" applyAlignment="1">
      <alignment horizontal="center" vertical="center"/>
    </xf>
    <xf numFmtId="164" fontId="18" fillId="4" borderId="19" xfId="20" applyNumberFormat="1" applyFont="1" applyFill="1" applyBorder="1" applyAlignment="1">
      <alignment horizontal="center" vertical="center"/>
    </xf>
    <xf numFmtId="168" fontId="2" fillId="3" borderId="19" xfId="1" applyNumberFormat="1" applyFont="1" applyFill="1" applyBorder="1" applyAlignment="1">
      <alignment horizontal="center" vertical="center"/>
    </xf>
    <xf numFmtId="164" fontId="2" fillId="3" borderId="19" xfId="20" applyNumberFormat="1" applyFont="1" applyFill="1" applyBorder="1" applyAlignment="1">
      <alignment horizontal="center" vertical="center"/>
    </xf>
    <xf numFmtId="168" fontId="2" fillId="4" borderId="19" xfId="1" applyNumberFormat="1" applyFont="1" applyFill="1" applyBorder="1" applyAlignment="1">
      <alignment horizontal="center" vertical="center"/>
    </xf>
    <xf numFmtId="164" fontId="2" fillId="4" borderId="19" xfId="20" applyNumberFormat="1" applyFont="1" applyFill="1" applyBorder="1" applyAlignment="1">
      <alignment horizontal="center" vertical="center"/>
    </xf>
    <xf numFmtId="168" fontId="2" fillId="4" borderId="19" xfId="1" applyNumberFormat="1" applyFont="1" applyFill="1" applyBorder="1" applyAlignment="1">
      <alignment horizontal="right" vertical="center"/>
    </xf>
    <xf numFmtId="168" fontId="2" fillId="3" borderId="19" xfId="1" applyNumberFormat="1" applyFont="1" applyFill="1" applyBorder="1" applyAlignment="1">
      <alignment horizontal="right" vertical="center"/>
    </xf>
    <xf numFmtId="171" fontId="2" fillId="4" borderId="34" xfId="1" applyNumberFormat="1" applyFont="1" applyFill="1" applyBorder="1" applyAlignment="1">
      <alignment horizontal="right" vertical="center"/>
    </xf>
    <xf numFmtId="171" fontId="18" fillId="4" borderId="19" xfId="1" applyNumberFormat="1" applyFont="1" applyFill="1" applyBorder="1" applyAlignment="1">
      <alignment horizontal="center" vertical="center"/>
    </xf>
    <xf numFmtId="171" fontId="2" fillId="4" borderId="21" xfId="1" applyNumberFormat="1" applyFont="1" applyFill="1" applyBorder="1" applyAlignment="1">
      <alignment horizontal="center" vertical="center"/>
    </xf>
    <xf numFmtId="168" fontId="2" fillId="3" borderId="17" xfId="1" applyNumberFormat="1" applyFont="1" applyFill="1" applyBorder="1" applyAlignment="1">
      <alignment horizontal="center" vertical="center"/>
    </xf>
    <xf numFmtId="168" fontId="18" fillId="4" borderId="25" xfId="1" applyNumberFormat="1" applyFont="1" applyFill="1" applyBorder="1" applyAlignment="1">
      <alignment horizontal="center" vertical="center"/>
    </xf>
    <xf numFmtId="0" fontId="14" fillId="4" borderId="18" xfId="21" applyFont="1" applyFill="1" applyBorder="1">
      <alignment horizontal="left" vertical="center" wrapText="1" indent="1"/>
    </xf>
    <xf numFmtId="171" fontId="18" fillId="0" borderId="22" xfId="1" applyNumberFormat="1" applyFont="1" applyFill="1" applyBorder="1" applyAlignment="1">
      <alignment horizontal="center" vertical="center"/>
    </xf>
    <xf numFmtId="168" fontId="18" fillId="3" borderId="22" xfId="1" applyNumberFormat="1" applyFont="1" applyFill="1" applyBorder="1" applyAlignment="1">
      <alignment horizontal="center" vertical="center"/>
    </xf>
    <xf numFmtId="0" fontId="18" fillId="4" borderId="19" xfId="19" applyFont="1" applyFill="1" applyBorder="1" applyAlignment="1">
      <alignment horizontal="center" vertical="center" wrapText="1" readingOrder="2"/>
    </xf>
    <xf numFmtId="0" fontId="13" fillId="4" borderId="19" xfId="19" applyFont="1" applyFill="1" applyBorder="1" applyAlignment="1">
      <alignment horizontal="right" vertical="center" wrapText="1" readingOrder="2"/>
    </xf>
    <xf numFmtId="0" fontId="14" fillId="4" borderId="19" xfId="21" applyFont="1" applyFill="1" applyBorder="1" applyAlignment="1">
      <alignment horizontal="left" vertical="center" wrapText="1"/>
    </xf>
    <xf numFmtId="0" fontId="14" fillId="4" borderId="19" xfId="21" applyFont="1" applyFill="1" applyBorder="1" applyAlignment="1">
      <alignment horizontal="center" vertical="center" wrapText="1"/>
    </xf>
    <xf numFmtId="168" fontId="2" fillId="4" borderId="21" xfId="1" applyNumberFormat="1" applyFont="1" applyFill="1" applyBorder="1" applyAlignment="1">
      <alignment horizontal="center" vertical="center"/>
    </xf>
    <xf numFmtId="171" fontId="2" fillId="3" borderId="18" xfId="1" applyNumberFormat="1" applyFont="1" applyFill="1" applyBorder="1" applyAlignment="1">
      <alignment horizontal="right" vertical="center"/>
    </xf>
    <xf numFmtId="171" fontId="18" fillId="4" borderId="22" xfId="1" applyNumberFormat="1" applyFont="1" applyFill="1" applyBorder="1" applyAlignment="1">
      <alignment horizontal="right" vertical="center"/>
    </xf>
    <xf numFmtId="171" fontId="1" fillId="0" borderId="0" xfId="25" applyNumberFormat="1" applyFont="1"/>
    <xf numFmtId="168" fontId="18" fillId="4" borderId="19" xfId="1" applyNumberFormat="1" applyFont="1" applyFill="1" applyBorder="1" applyAlignment="1">
      <alignment horizontal="right" vertical="center"/>
    </xf>
    <xf numFmtId="168" fontId="2" fillId="3" borderId="17" xfId="1" applyNumberFormat="1" applyFont="1" applyFill="1" applyBorder="1" applyAlignment="1">
      <alignment horizontal="right" vertical="center"/>
    </xf>
    <xf numFmtId="168" fontId="2" fillId="4" borderId="21" xfId="1" applyNumberFormat="1" applyFont="1" applyFill="1" applyBorder="1" applyAlignment="1">
      <alignment horizontal="right" vertical="center"/>
    </xf>
    <xf numFmtId="168" fontId="18" fillId="3" borderId="19" xfId="1" applyNumberFormat="1" applyFont="1" applyFill="1" applyBorder="1" applyAlignment="1">
      <alignment horizontal="right" vertical="center"/>
    </xf>
    <xf numFmtId="168" fontId="18" fillId="4" borderId="25" xfId="1" applyNumberFormat="1" applyFont="1" applyFill="1" applyBorder="1" applyAlignment="1">
      <alignment horizontal="right" vertical="center"/>
    </xf>
    <xf numFmtId="168" fontId="18" fillId="3" borderId="22" xfId="1" applyNumberFormat="1" applyFont="1" applyFill="1" applyBorder="1" applyAlignment="1">
      <alignment horizontal="right" vertical="center"/>
    </xf>
    <xf numFmtId="168" fontId="2" fillId="4" borderId="17" xfId="1" applyNumberFormat="1" applyFont="1" applyFill="1" applyBorder="1" applyAlignment="1">
      <alignment vertical="center"/>
    </xf>
    <xf numFmtId="168" fontId="18" fillId="4" borderId="17" xfId="1" applyNumberFormat="1" applyFont="1" applyFill="1" applyBorder="1" applyAlignment="1">
      <alignment horizontal="right" vertical="center"/>
    </xf>
    <xf numFmtId="0" fontId="21" fillId="0" borderId="29" xfId="0" applyFont="1" applyBorder="1" applyAlignment="1">
      <alignment horizontal="left" vertical="center"/>
    </xf>
    <xf numFmtId="171" fontId="6" fillId="0" borderId="0" xfId="1" applyNumberFormat="1" applyFont="1" applyAlignment="1">
      <alignment horizontal="center" vertical="center"/>
    </xf>
    <xf numFmtId="169" fontId="18" fillId="0" borderId="0" xfId="0" applyNumberFormat="1" applyFont="1" applyAlignment="1">
      <alignment horizontal="center" vertical="center"/>
    </xf>
    <xf numFmtId="168" fontId="18" fillId="0" borderId="0" xfId="1" applyNumberFormat="1" applyFont="1" applyAlignment="1">
      <alignment horizontal="center" vertical="center"/>
    </xf>
    <xf numFmtId="171" fontId="18" fillId="0" borderId="0" xfId="1" applyNumberFormat="1" applyFont="1" applyAlignment="1">
      <alignment horizontal="center" vertical="center"/>
    </xf>
    <xf numFmtId="169" fontId="18" fillId="0" borderId="0" xfId="0" applyNumberFormat="1" applyFont="1" applyAlignment="1">
      <alignment vertical="center"/>
    </xf>
    <xf numFmtId="43" fontId="18" fillId="0" borderId="0" xfId="1" applyFont="1" applyAlignment="1">
      <alignment vertical="center"/>
    </xf>
    <xf numFmtId="43" fontId="18" fillId="0" borderId="0" xfId="0" applyNumberFormat="1" applyFont="1" applyAlignment="1">
      <alignment vertical="center"/>
    </xf>
    <xf numFmtId="165" fontId="18" fillId="0" borderId="0" xfId="0" applyNumberFormat="1" applyFont="1" applyAlignment="1">
      <alignment vertical="center"/>
    </xf>
    <xf numFmtId="168" fontId="40" fillId="7" borderId="0" xfId="1" applyNumberFormat="1" applyFont="1" applyFill="1" applyAlignment="1">
      <alignment horizontal="center" vertical="center"/>
    </xf>
    <xf numFmtId="43" fontId="6" fillId="0" borderId="0" xfId="1" applyFont="1" applyAlignment="1">
      <alignment vertical="center" readingOrder="2"/>
    </xf>
    <xf numFmtId="171" fontId="35" fillId="4" borderId="17" xfId="1" applyNumberFormat="1" applyFont="1" applyFill="1" applyBorder="1" applyAlignment="1">
      <alignment horizontal="center" vertical="center"/>
    </xf>
    <xf numFmtId="0" fontId="11" fillId="0" borderId="0" xfId="11" applyFont="1" applyAlignment="1">
      <alignment horizontal="center" vertical="center"/>
    </xf>
    <xf numFmtId="0" fontId="41" fillId="0" borderId="0" xfId="11" applyFont="1" applyAlignment="1">
      <alignment horizontal="center" vertical="center"/>
    </xf>
    <xf numFmtId="0" fontId="35" fillId="4" borderId="20" xfId="7" applyFont="1" applyFill="1" applyBorder="1" applyAlignment="1">
      <alignment horizontal="center" vertical="center" wrapText="1"/>
    </xf>
    <xf numFmtId="164" fontId="35" fillId="4" borderId="20" xfId="7" applyNumberFormat="1" applyFont="1" applyFill="1" applyBorder="1" applyAlignment="1">
      <alignment horizontal="center" vertical="center" wrapText="1" readingOrder="1"/>
    </xf>
    <xf numFmtId="0" fontId="21" fillId="0" borderId="29" xfId="0" applyFont="1" applyBorder="1" applyAlignment="1">
      <alignment vertical="center"/>
    </xf>
    <xf numFmtId="170" fontId="18" fillId="0" borderId="0" xfId="0" applyNumberFormat="1" applyFont="1" applyAlignment="1">
      <alignment horizontal="left" vertical="center"/>
    </xf>
    <xf numFmtId="170" fontId="6" fillId="0" borderId="0" xfId="0" applyNumberFormat="1" applyFont="1" applyAlignment="1">
      <alignment vertical="center"/>
    </xf>
    <xf numFmtId="171" fontId="18" fillId="3" borderId="20" xfId="1" applyNumberFormat="1" applyFont="1" applyFill="1" applyBorder="1" applyAlignment="1">
      <alignment horizontal="right" vertical="center" indent="1"/>
    </xf>
    <xf numFmtId="171" fontId="35" fillId="4" borderId="36" xfId="1" applyNumberFormat="1" applyFont="1" applyFill="1" applyBorder="1" applyAlignment="1">
      <alignment horizontal="center" vertical="center"/>
    </xf>
    <xf numFmtId="169" fontId="2" fillId="3" borderId="18" xfId="1" applyNumberFormat="1" applyFont="1" applyFill="1" applyBorder="1" applyAlignment="1">
      <alignment horizontal="right" vertical="center"/>
    </xf>
    <xf numFmtId="0" fontId="23" fillId="0" borderId="0" xfId="11" applyFont="1" applyAlignment="1">
      <alignment horizontal="center" vertical="center" wrapText="1" readingOrder="1"/>
    </xf>
    <xf numFmtId="0" fontId="7" fillId="0" borderId="0" xfId="11" applyFont="1" applyAlignment="1">
      <alignment horizontal="center" vertical="center" wrapText="1" readingOrder="1"/>
    </xf>
    <xf numFmtId="0" fontId="35" fillId="0" borderId="0" xfId="11" applyFont="1" applyAlignment="1">
      <alignment horizontal="center" vertical="center" wrapText="1" readingOrder="1"/>
    </xf>
    <xf numFmtId="0" fontId="28" fillId="0" borderId="0" xfId="2" applyFont="1" applyAlignment="1">
      <alignment horizontal="center" vertical="center" readingOrder="2"/>
    </xf>
    <xf numFmtId="0" fontId="8" fillId="0" borderId="0" xfId="3" applyFont="1" applyAlignment="1">
      <alignment horizontal="center" vertical="center" wrapText="1" readingOrder="1"/>
    </xf>
    <xf numFmtId="0" fontId="8" fillId="0" borderId="0" xfId="3" applyFont="1" applyAlignment="1">
      <alignment horizontal="center" vertical="center" readingOrder="1"/>
    </xf>
    <xf numFmtId="0" fontId="8" fillId="0" borderId="0" xfId="15" applyFont="1" applyBorder="1" applyAlignment="1">
      <alignment horizontal="right" vertical="center"/>
    </xf>
    <xf numFmtId="0" fontId="8" fillId="0" borderId="0" xfId="0" applyFont="1" applyBorder="1" applyAlignment="1">
      <alignment horizontal="center" vertical="center"/>
    </xf>
    <xf numFmtId="0" fontId="18" fillId="0" borderId="0" xfId="16" applyFont="1" applyBorder="1" applyAlignment="1">
      <alignment horizontal="left" vertical="center"/>
    </xf>
    <xf numFmtId="0" fontId="18" fillId="4" borderId="23" xfId="4" applyFont="1" applyFill="1" applyBorder="1">
      <alignment horizontal="right" vertical="center" wrapText="1"/>
    </xf>
    <xf numFmtId="1" fontId="14" fillId="4" borderId="24" xfId="5" applyFont="1" applyFill="1" applyBorder="1">
      <alignment horizontal="left" vertical="center" wrapText="1"/>
    </xf>
    <xf numFmtId="0" fontId="18" fillId="3" borderId="22" xfId="17" applyFont="1" applyFill="1" applyBorder="1" applyAlignment="1">
      <alignment horizontal="center" vertical="center" readingOrder="2"/>
    </xf>
    <xf numFmtId="0" fontId="14" fillId="3" borderId="22" xfId="17" applyFont="1" applyFill="1" applyBorder="1" applyAlignment="1">
      <alignment horizontal="center" vertical="center"/>
    </xf>
    <xf numFmtId="0" fontId="2" fillId="0" borderId="0" xfId="0" applyFont="1" applyAlignment="1">
      <alignment horizontal="right" vertical="center" readingOrder="2"/>
    </xf>
    <xf numFmtId="0" fontId="8" fillId="0" borderId="0" xfId="3" applyFont="1" applyAlignment="1">
      <alignment horizontal="center" vertical="center" readingOrder="2"/>
    </xf>
    <xf numFmtId="0" fontId="8" fillId="0" borderId="0" xfId="3" applyFont="1" applyAlignment="1">
      <alignment horizontal="center" vertical="center"/>
    </xf>
    <xf numFmtId="1" fontId="14" fillId="4" borderId="31" xfId="5" applyFont="1" applyFill="1" applyBorder="1">
      <alignment horizontal="left" vertical="center" wrapText="1"/>
    </xf>
    <xf numFmtId="1" fontId="14" fillId="4" borderId="33" xfId="5" applyFont="1" applyFill="1" applyBorder="1">
      <alignment horizontal="left" vertical="center" wrapText="1"/>
    </xf>
    <xf numFmtId="0" fontId="35" fillId="0" borderId="27" xfId="17" applyFont="1" applyFill="1" applyBorder="1" applyAlignment="1">
      <alignment horizontal="center" vertical="center" readingOrder="2"/>
    </xf>
    <xf numFmtId="0" fontId="35" fillId="0" borderId="28" xfId="17" applyFont="1" applyFill="1" applyBorder="1" applyAlignment="1">
      <alignment horizontal="center" vertical="center" readingOrder="2"/>
    </xf>
    <xf numFmtId="0" fontId="35" fillId="0" borderId="27" xfId="17" applyFont="1" applyFill="1" applyBorder="1" applyAlignment="1">
      <alignment horizontal="center" vertical="center"/>
    </xf>
    <xf numFmtId="0" fontId="35" fillId="0" borderId="28" xfId="17" applyFont="1" applyFill="1" applyBorder="1" applyAlignment="1">
      <alignment horizontal="center" vertical="center"/>
    </xf>
    <xf numFmtId="0" fontId="2" fillId="4" borderId="27" xfId="7" applyFont="1" applyFill="1" applyBorder="1" applyAlignment="1">
      <alignment horizontal="center" vertical="center" wrapText="1"/>
    </xf>
    <xf numFmtId="0" fontId="2" fillId="4" borderId="28" xfId="7" applyFont="1" applyFill="1" applyBorder="1" applyAlignment="1">
      <alignment horizontal="center" vertical="center" wrapText="1"/>
    </xf>
    <xf numFmtId="0" fontId="18" fillId="4" borderId="30" xfId="4" applyFont="1" applyFill="1" applyBorder="1">
      <alignment horizontal="right" vertical="center" wrapText="1"/>
    </xf>
    <xf numFmtId="0" fontId="18" fillId="4" borderId="32" xfId="4" applyFont="1" applyFill="1" applyBorder="1">
      <alignment horizontal="right" vertical="center" wrapText="1"/>
    </xf>
    <xf numFmtId="0" fontId="2" fillId="4" borderId="16" xfId="7" applyFont="1" applyFill="1" applyBorder="1" applyAlignment="1">
      <alignment horizontal="center" vertical="center" wrapText="1"/>
    </xf>
    <xf numFmtId="0" fontId="6" fillId="0" borderId="29" xfId="0" applyFont="1" applyBorder="1" applyAlignment="1">
      <alignment horizontal="right" vertical="center" readingOrder="2"/>
    </xf>
    <xf numFmtId="0" fontId="28" fillId="0" borderId="0" xfId="2" applyFont="1" applyAlignment="1">
      <alignment horizontal="center" vertical="center"/>
    </xf>
    <xf numFmtId="0" fontId="24" fillId="0" borderId="13" xfId="11" applyFont="1" applyBorder="1" applyAlignment="1">
      <alignment horizontal="center" vertical="center" wrapText="1" readingOrder="1"/>
    </xf>
    <xf numFmtId="0" fontId="23" fillId="0" borderId="14" xfId="11" applyFont="1" applyBorder="1" applyAlignment="1">
      <alignment horizontal="center" vertical="center" wrapText="1" readingOrder="1"/>
    </xf>
    <xf numFmtId="0" fontId="28" fillId="0" borderId="7" xfId="11" applyFont="1" applyBorder="1" applyAlignment="1">
      <alignment horizontal="center" vertical="center" wrapText="1" readingOrder="2"/>
    </xf>
    <xf numFmtId="0" fontId="28" fillId="0" borderId="8" xfId="11" applyFont="1" applyBorder="1" applyAlignment="1">
      <alignment horizontal="center" vertical="center" wrapText="1" readingOrder="2"/>
    </xf>
    <xf numFmtId="0" fontId="8" fillId="0" borderId="7" xfId="11" applyFont="1" applyBorder="1" applyAlignment="1">
      <alignment horizontal="center" vertical="center" wrapText="1" readingOrder="1"/>
    </xf>
    <xf numFmtId="0" fontId="8" fillId="0" borderId="8" xfId="11" applyFont="1" applyBorder="1" applyAlignment="1">
      <alignment horizontal="center" vertical="center" wrapText="1" readingOrder="1"/>
    </xf>
    <xf numFmtId="0" fontId="8" fillId="0" borderId="15" xfId="0" applyFont="1" applyBorder="1" applyAlignment="1">
      <alignment horizontal="center" vertical="center"/>
    </xf>
    <xf numFmtId="0" fontId="35" fillId="4" borderId="27" xfId="19" applyFont="1" applyFill="1" applyBorder="1" applyAlignment="1">
      <alignment horizontal="center" vertical="center" wrapText="1" readingOrder="2"/>
    </xf>
    <xf numFmtId="0" fontId="35" fillId="4" borderId="28" xfId="19" applyFont="1" applyFill="1" applyBorder="1" applyAlignment="1">
      <alignment horizontal="center" vertical="center" wrapText="1" readingOrder="2"/>
    </xf>
    <xf numFmtId="0" fontId="18" fillId="4" borderId="27" xfId="21" applyFont="1" applyFill="1" applyBorder="1" applyAlignment="1">
      <alignment horizontal="center" vertical="center" wrapText="1"/>
    </xf>
    <xf numFmtId="0" fontId="18" fillId="4" borderId="28" xfId="21" applyFont="1" applyFill="1" applyBorder="1" applyAlignment="1">
      <alignment horizontal="center" vertical="center" wrapText="1"/>
    </xf>
    <xf numFmtId="0" fontId="2" fillId="0" borderId="0" xfId="0" applyFont="1" applyBorder="1" applyAlignment="1">
      <alignment horizontal="right" vertical="center" readingOrder="2"/>
    </xf>
    <xf numFmtId="0" fontId="7" fillId="0" borderId="0" xfId="3" applyFont="1" applyAlignment="1">
      <alignment horizontal="center" vertical="center" wrapText="1" readingOrder="1"/>
    </xf>
    <xf numFmtId="0" fontId="7" fillId="0" borderId="0" xfId="3" applyFont="1" applyAlignment="1">
      <alignment horizontal="center" vertical="center" readingOrder="1"/>
    </xf>
    <xf numFmtId="0" fontId="18" fillId="0" borderId="0" xfId="15" applyFont="1" applyBorder="1" applyAlignment="1">
      <alignment horizontal="right" vertical="center"/>
    </xf>
    <xf numFmtId="0" fontId="39" fillId="6" borderId="15" xfId="0" applyFont="1" applyFill="1" applyBorder="1" applyAlignment="1">
      <alignment horizontal="center" vertical="center"/>
    </xf>
    <xf numFmtId="0" fontId="8" fillId="6" borderId="15" xfId="0" applyFont="1" applyFill="1" applyBorder="1" applyAlignment="1">
      <alignment horizontal="center" vertical="center"/>
    </xf>
    <xf numFmtId="1" fontId="14" fillId="4" borderId="37" xfId="5" applyFont="1" applyFill="1" applyBorder="1" applyAlignment="1">
      <alignment horizontal="left" vertical="center" wrapText="1"/>
    </xf>
    <xf numFmtId="1" fontId="14" fillId="4" borderId="38" xfId="5" applyFont="1" applyFill="1" applyBorder="1" applyAlignment="1">
      <alignment horizontal="left" vertical="center" wrapText="1"/>
    </xf>
    <xf numFmtId="0" fontId="21" fillId="0" borderId="0" xfId="0" applyFont="1" applyAlignment="1">
      <alignment horizontal="left" vertical="center"/>
    </xf>
    <xf numFmtId="0" fontId="14" fillId="0" borderId="0" xfId="14" applyFont="1" applyBorder="1" applyAlignment="1">
      <alignment horizontal="left" vertical="center"/>
    </xf>
    <xf numFmtId="0" fontId="13" fillId="0" borderId="0" xfId="13" applyFont="1" applyBorder="1" applyAlignment="1">
      <alignment horizontal="right" vertical="center" readingOrder="2"/>
    </xf>
    <xf numFmtId="0" fontId="18" fillId="0" borderId="27" xfId="21" applyFont="1" applyFill="1" applyBorder="1" applyAlignment="1">
      <alignment horizontal="center" vertical="center" wrapText="1"/>
    </xf>
    <xf numFmtId="0" fontId="18" fillId="0" borderId="28" xfId="21" applyFont="1" applyFill="1" applyBorder="1" applyAlignment="1">
      <alignment horizontal="center" vertical="center" wrapText="1"/>
    </xf>
    <xf numFmtId="0" fontId="18" fillId="0" borderId="27" xfId="19" applyFont="1" applyFill="1" applyBorder="1" applyAlignment="1">
      <alignment horizontal="center" vertical="center" wrapText="1" readingOrder="2"/>
    </xf>
    <xf numFmtId="0" fontId="18" fillId="0" borderId="28" xfId="19" applyFont="1" applyFill="1" applyBorder="1" applyAlignment="1">
      <alignment horizontal="center" vertical="center" wrapText="1" readingOrder="2"/>
    </xf>
    <xf numFmtId="0" fontId="18" fillId="4" borderId="27" xfId="7" applyFont="1" applyFill="1" applyBorder="1" applyAlignment="1">
      <alignment horizontal="center" vertical="center" wrapText="1"/>
    </xf>
    <xf numFmtId="171" fontId="18" fillId="4" borderId="28" xfId="1" applyNumberFormat="1" applyFont="1" applyFill="1" applyBorder="1" applyAlignment="1">
      <alignment horizontal="center" vertical="center" wrapText="1"/>
    </xf>
    <xf numFmtId="0" fontId="8" fillId="0" borderId="0" xfId="2" applyFont="1" applyAlignment="1">
      <alignment horizontal="center" vertical="center" readingOrder="1"/>
    </xf>
    <xf numFmtId="0" fontId="18" fillId="0" borderId="15" xfId="15" applyFont="1" applyBorder="1" applyAlignment="1">
      <alignment horizontal="center" vertical="center"/>
    </xf>
    <xf numFmtId="0" fontId="7" fillId="0" borderId="0" xfId="2" applyFont="1" applyAlignment="1">
      <alignment horizontal="center" vertical="center" readingOrder="1"/>
    </xf>
    <xf numFmtId="0" fontId="18" fillId="0" borderId="15" xfId="16" applyFont="1" applyBorder="1" applyAlignment="1">
      <alignment horizontal="left" vertical="center"/>
    </xf>
    <xf numFmtId="0" fontId="21" fillId="0" borderId="0" xfId="13" applyFont="1" applyBorder="1" applyAlignment="1">
      <alignment horizontal="right" vertical="center" readingOrder="2"/>
    </xf>
    <xf numFmtId="0" fontId="10" fillId="0" borderId="0" xfId="14" applyFont="1" applyBorder="1" applyAlignment="1">
      <alignment horizontal="left" vertical="center"/>
    </xf>
    <xf numFmtId="0" fontId="0" fillId="0" borderId="9" xfId="0" applyBorder="1" applyAlignment="1">
      <alignment horizontal="center" wrapText="1"/>
    </xf>
    <xf numFmtId="0" fontId="0" fillId="0" borderId="12" xfId="0" applyBorder="1" applyAlignment="1">
      <alignment horizontal="center"/>
    </xf>
    <xf numFmtId="0" fontId="28" fillId="0" borderId="0" xfId="11" applyFont="1" applyBorder="1" applyAlignment="1">
      <alignment horizontal="center" vertical="center" wrapText="1" readingOrder="2"/>
    </xf>
    <xf numFmtId="0" fontId="23" fillId="0" borderId="11" xfId="11" applyFont="1" applyBorder="1" applyAlignment="1">
      <alignment horizontal="center" vertical="center" wrapText="1" readingOrder="1"/>
    </xf>
    <xf numFmtId="0" fontId="8" fillId="0" borderId="0" xfId="11" applyFont="1" applyBorder="1" applyAlignment="1">
      <alignment horizontal="center" vertical="center" wrapText="1" readingOrder="1"/>
    </xf>
    <xf numFmtId="0" fontId="6" fillId="0" borderId="0" xfId="13" applyFont="1" applyBorder="1" applyAlignment="1">
      <alignment horizontal="right" vertical="center" readingOrder="2"/>
    </xf>
    <xf numFmtId="0" fontId="6" fillId="0" borderId="0" xfId="14" applyFont="1" applyBorder="1" applyAlignment="1">
      <alignment horizontal="left" vertical="center"/>
    </xf>
    <xf numFmtId="0" fontId="18" fillId="4" borderId="22" xfId="17" applyFont="1" applyFill="1" applyBorder="1" applyAlignment="1">
      <alignment horizontal="center" vertical="center" readingOrder="2"/>
    </xf>
    <xf numFmtId="0" fontId="14" fillId="4" borderId="22" xfId="17" applyFont="1" applyFill="1" applyBorder="1" applyAlignment="1">
      <alignment horizontal="center" vertical="center"/>
    </xf>
    <xf numFmtId="0" fontId="7" fillId="0" borderId="0" xfId="11" applyNumberFormat="1" applyFont="1" applyAlignment="1">
      <alignment horizontal="center" vertical="center" wrapText="1" readingOrder="1"/>
    </xf>
    <xf numFmtId="0" fontId="35" fillId="0" borderId="0" xfId="11" applyNumberFormat="1" applyFont="1" applyAlignment="1">
      <alignment horizontal="center" vertical="center" wrapText="1" readingOrder="1"/>
    </xf>
    <xf numFmtId="0" fontId="8" fillId="0" borderId="0" xfId="2" applyFont="1" applyAlignment="1">
      <alignment horizontal="center" vertical="center"/>
    </xf>
    <xf numFmtId="1" fontId="18" fillId="4" borderId="26" xfId="6" applyFont="1" applyFill="1" applyBorder="1">
      <alignment horizontal="center" vertical="center"/>
    </xf>
    <xf numFmtId="1" fontId="18" fillId="4" borderId="21" xfId="6" applyFont="1" applyFill="1" applyBorder="1">
      <alignment horizontal="center" vertical="center"/>
    </xf>
    <xf numFmtId="0" fontId="18" fillId="4" borderId="16" xfId="7" applyFont="1" applyFill="1" applyBorder="1" applyAlignment="1">
      <alignment horizontal="center" vertical="center" wrapText="1"/>
    </xf>
    <xf numFmtId="0" fontId="18" fillId="4" borderId="28" xfId="7" applyFont="1" applyFill="1" applyBorder="1" applyAlignment="1">
      <alignment horizontal="center" vertical="center" wrapText="1"/>
    </xf>
    <xf numFmtId="0" fontId="14" fillId="4" borderId="26" xfId="7" applyFont="1" applyFill="1" applyBorder="1" applyAlignment="1">
      <alignment horizontal="center" vertical="center" wrapText="1"/>
    </xf>
    <xf numFmtId="0" fontId="14" fillId="4" borderId="21" xfId="7" applyFont="1" applyFill="1" applyBorder="1" applyAlignment="1">
      <alignment horizontal="center" vertical="center" wrapText="1"/>
    </xf>
    <xf numFmtId="0" fontId="2" fillId="0" borderId="29" xfId="0" applyFont="1" applyBorder="1" applyAlignment="1">
      <alignment horizontal="right" vertical="center"/>
    </xf>
    <xf numFmtId="0" fontId="21" fillId="0" borderId="29" xfId="0" applyFont="1" applyBorder="1" applyAlignment="1">
      <alignment horizontal="center" vertical="center"/>
    </xf>
  </cellXfs>
  <cellStyles count="26">
    <cellStyle name="Comma" xfId="1" builtinId="3"/>
    <cellStyle name="Comma 2" xfId="25"/>
    <cellStyle name="H1" xfId="2"/>
    <cellStyle name="H2" xfId="3"/>
    <cellStyle name="had" xfId="4"/>
    <cellStyle name="had0" xfId="5"/>
    <cellStyle name="Had1" xfId="6"/>
    <cellStyle name="Had2" xfId="7"/>
    <cellStyle name="Had3" xfId="8"/>
    <cellStyle name="inxa" xfId="9"/>
    <cellStyle name="inxe" xfId="10"/>
    <cellStyle name="Normal" xfId="0" builtinId="0"/>
    <cellStyle name="Normal 2" xfId="11"/>
    <cellStyle name="Normal 3" xfId="12"/>
    <cellStyle name="Normal 4" xfId="24"/>
    <cellStyle name="NotA" xfId="13"/>
    <cellStyle name="Note" xfId="14" builtinId="10" customBuiltin="1"/>
    <cellStyle name="T1" xfId="15"/>
    <cellStyle name="T2" xfId="16"/>
    <cellStyle name="Total" xfId="17" builtinId="25" customBuiltin="1"/>
    <cellStyle name="Total1" xfId="18"/>
    <cellStyle name="TXT1" xfId="19"/>
    <cellStyle name="TXT2" xfId="20"/>
    <cellStyle name="TXT3" xfId="21"/>
    <cellStyle name="TXT4" xfId="22"/>
    <cellStyle name="TXT5" xfId="2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32348285010154704"/>
          <c:y val="8.6106789842759004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4"/>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spPr>
              <a:solidFill>
                <a:srgbClr val="8080FF"/>
              </a:solidFill>
              <a:ln w="3175">
                <a:solidFill>
                  <a:srgbClr val="000000"/>
                </a:solidFill>
                <a:prstDash val="solid"/>
              </a:ln>
            </c:spPr>
          </c:dPt>
          <c:dLbls>
            <c:dLbl>
              <c:idx val="0"/>
              <c:layout>
                <c:manualLayout>
                  <c:x val="5.7054899387576725E-3"/>
                  <c:y val="6.4068615828726449E-3"/>
                </c:manualLayout>
              </c:layout>
              <c:showLegendKey val="0"/>
              <c:showVal val="1"/>
              <c:showCatName val="0"/>
              <c:showSerName val="0"/>
              <c:showPercent val="0"/>
              <c:showBubbleSize val="0"/>
            </c:dLbl>
            <c:dLbl>
              <c:idx val="1"/>
              <c:layout>
                <c:manualLayout>
                  <c:x val="8.0894575678040655E-3"/>
                  <c:y val="4.4111126362770302E-3"/>
                </c:manualLayout>
              </c:layout>
              <c:showLegendKey val="0"/>
              <c:showVal val="1"/>
              <c:showCatName val="0"/>
              <c:showSerName val="0"/>
              <c:showPercent val="0"/>
              <c:showBubbleSize val="0"/>
            </c:dLbl>
            <c:dLbl>
              <c:idx val="2"/>
              <c:layout>
                <c:manualLayout>
                  <c:x val="6.3067585301837484E-3"/>
                  <c:y val="4.084505284699903E-3"/>
                </c:manualLayout>
              </c:layout>
              <c:showLegendKey val="0"/>
              <c:showVal val="1"/>
              <c:showCatName val="0"/>
              <c:showSerName val="0"/>
              <c:showPercent val="0"/>
              <c:showBubbleSize val="0"/>
            </c:dLbl>
            <c:dLbl>
              <c:idx val="3"/>
              <c:layout>
                <c:manualLayout>
                  <c:x val="4.5239501312335974E-3"/>
                  <c:y val="-5.9992263249185433E-3"/>
                </c:manualLayout>
              </c:layout>
              <c:showLegendKey val="0"/>
              <c:showVal val="1"/>
              <c:showCatName val="0"/>
              <c:showSerName val="0"/>
              <c:showPercent val="0"/>
              <c:showBubbleSize val="0"/>
            </c:dLbl>
            <c:dLbl>
              <c:idx val="4"/>
              <c:layout>
                <c:manualLayout>
                  <c:x val="6.9079177602799332E-3"/>
                  <c:y val="-2.6965488268008032E-3"/>
                </c:manualLayout>
              </c:layout>
              <c:showLegendKey val="0"/>
              <c:showVal val="1"/>
              <c:showCatName val="0"/>
              <c:showSerName val="0"/>
              <c:showPercent val="0"/>
              <c:showBubbleSize val="0"/>
            </c:dLbl>
            <c:dLbl>
              <c:idx val="5"/>
              <c:layout>
                <c:manualLayout>
                  <c:x val="5.1251093613298394E-3"/>
                  <c:y val="-1.312918294088101E-3"/>
                </c:manualLayout>
              </c:layout>
              <c:showLegendKey val="0"/>
              <c:showVal val="1"/>
              <c:showCatName val="0"/>
              <c:showSerName val="0"/>
              <c:showPercent val="0"/>
              <c:showBubbleSize val="0"/>
            </c:dLbl>
            <c:dLbl>
              <c:idx val="6"/>
              <c:layout>
                <c:manualLayout>
                  <c:x val="5.4257436570429047E-3"/>
                  <c:y val="3.4688928543203448E-3"/>
                </c:manualLayout>
              </c:layout>
              <c:showLegendKey val="0"/>
              <c:showVal val="1"/>
              <c:showCatName val="0"/>
              <c:showSerName val="0"/>
              <c:showPercent val="0"/>
              <c:showBubbleSize val="0"/>
            </c:dLbl>
            <c:dLbl>
              <c:idx val="7"/>
              <c:layout>
                <c:manualLayout>
                  <c:x val="5.7263779527559708E-3"/>
                  <c:y val="6.4292399266256572E-2"/>
                </c:manualLayout>
              </c:layout>
              <c:showLegendKey val="0"/>
              <c:showVal val="1"/>
              <c:showCatName val="0"/>
              <c:showSerName val="0"/>
              <c:showPercent val="0"/>
              <c:showBubbleSize val="0"/>
            </c:dLbl>
            <c:dLbl>
              <c:idx val="8"/>
              <c:layout>
                <c:manualLayout>
                  <c:x val="1.1235236220472459E-2"/>
                  <c:y val="3.0063516228458508E-3"/>
                </c:manualLayout>
              </c:layout>
              <c:showLegendKey val="0"/>
              <c:showVal val="1"/>
              <c:showCatName val="0"/>
              <c:showSerName val="0"/>
              <c:showPercent val="0"/>
              <c:showBubbleSize val="0"/>
            </c:dLbl>
            <c:dLbl>
              <c:idx val="9"/>
              <c:layout>
                <c:manualLayout>
                  <c:x val="8.4108705161854841E-3"/>
                  <c:y val="-2.6557853010053954E-3"/>
                </c:manualLayout>
              </c:layout>
              <c:showLegendKey val="0"/>
              <c:showVal val="1"/>
              <c:showCatName val="0"/>
              <c:showSerName val="0"/>
              <c:showPercent val="0"/>
              <c:showBubbleSize val="0"/>
            </c:dLbl>
            <c:spPr>
              <a:noFill/>
              <a:ln w="25400">
                <a:noFill/>
              </a:ln>
            </c:spPr>
            <c:txPr>
              <a:bodyPr rot="-5400000" vert="horz"/>
              <a:lstStyle/>
              <a:p>
                <a:pPr algn="ctr">
                  <a:defRPr sz="1000" b="1" i="0" u="none" strike="noStrike" baseline="0">
                    <a:solidFill>
                      <a:srgbClr val="FF0000"/>
                    </a:solidFill>
                    <a:latin typeface="Arial"/>
                    <a:ea typeface="Arial"/>
                    <a:cs typeface="Arial"/>
                  </a:defRPr>
                </a:pPr>
                <a:endParaRPr lang="ar-QA"/>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gapWidth val="150"/>
        <c:shape val="box"/>
        <c:axId val="113897856"/>
        <c:axId val="113899776"/>
        <c:axId val="0"/>
      </c:bar3DChart>
      <c:catAx>
        <c:axId val="113897856"/>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64E-2"/>
              <c:y val="0.7036450230955173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ar-QA"/>
          </a:p>
        </c:txPr>
        <c:crossAx val="113899776"/>
        <c:crosses val="autoZero"/>
        <c:auto val="1"/>
        <c:lblAlgn val="ctr"/>
        <c:lblOffset val="100"/>
        <c:tickLblSkip val="1"/>
        <c:tickMarkSkip val="1"/>
        <c:noMultiLvlLbl val="0"/>
      </c:catAx>
      <c:valAx>
        <c:axId val="113899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ar-QA"/>
          </a:p>
        </c:txPr>
        <c:crossAx val="113897856"/>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ar-QA"/>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view3D>
      <c:rotX val="15"/>
      <c:hPercent val="100"/>
      <c:rotY val="20"/>
      <c:depthPercent val="150"/>
      <c:rAngAx val="1"/>
    </c:view3D>
    <c:floor>
      <c:thickness val="0"/>
    </c:floor>
    <c:sideWall>
      <c:thickness val="0"/>
    </c:sideWall>
    <c:backWall>
      <c:thickness val="0"/>
    </c:backWall>
    <c:plotArea>
      <c:layout>
        <c:manualLayout>
          <c:layoutTarget val="inner"/>
          <c:xMode val="edge"/>
          <c:yMode val="edge"/>
          <c:x val="6.1089425516508179E-2"/>
          <c:y val="1.3972083122978892E-2"/>
          <c:w val="0.93426957829937851"/>
          <c:h val="0.64870385928116281"/>
        </c:manualLayout>
      </c:layout>
      <c:bar3DChart>
        <c:barDir val="col"/>
        <c:grouping val="standard"/>
        <c:varyColors val="0"/>
        <c:ser>
          <c:idx val="0"/>
          <c:order val="0"/>
          <c:invertIfNegative val="0"/>
          <c:dPt>
            <c:idx val="0"/>
            <c:invertIfNegative val="0"/>
            <c:bubble3D val="0"/>
            <c:spPr>
              <a:solidFill>
                <a:srgbClr val="000080"/>
              </a:solidFill>
              <a:ln w="25400">
                <a:noFill/>
              </a:ln>
            </c:spPr>
          </c:dPt>
          <c:dPt>
            <c:idx val="1"/>
            <c:invertIfNegative val="0"/>
            <c:bubble3D val="0"/>
            <c:spPr>
              <a:solidFill>
                <a:srgbClr val="C0C0FF"/>
              </a:solidFill>
              <a:ln w="25400">
                <a:noFill/>
              </a:ln>
            </c:spPr>
          </c:dPt>
          <c:dPt>
            <c:idx val="2"/>
            <c:invertIfNegative val="0"/>
            <c:bubble3D val="0"/>
            <c:spPr>
              <a:solidFill>
                <a:srgbClr val="0080C0"/>
              </a:solidFill>
              <a:ln w="25400">
                <a:noFill/>
              </a:ln>
            </c:spPr>
          </c:dPt>
          <c:dPt>
            <c:idx val="3"/>
            <c:invertIfNegative val="0"/>
            <c:bubble3D val="0"/>
            <c:spPr>
              <a:solidFill>
                <a:srgbClr val="FF8080"/>
              </a:solidFill>
              <a:ln w="25400">
                <a:noFill/>
              </a:ln>
            </c:spPr>
          </c:dPt>
          <c:dPt>
            <c:idx val="5"/>
            <c:invertIfNegative val="0"/>
            <c:bubble3D val="0"/>
            <c:spPr>
              <a:solidFill>
                <a:srgbClr val="600080"/>
              </a:solidFill>
              <a:ln w="25400">
                <a:noFill/>
              </a:ln>
            </c:spPr>
          </c:dPt>
          <c:dPt>
            <c:idx val="6"/>
            <c:invertIfNegative val="0"/>
            <c:bubble3D val="0"/>
            <c:spPr>
              <a:solidFill>
                <a:srgbClr val="A0E0E0"/>
              </a:solidFill>
              <a:ln w="25400">
                <a:noFill/>
              </a:ln>
            </c:spPr>
          </c:dPt>
          <c:dPt>
            <c:idx val="7"/>
            <c:invertIfNegative val="0"/>
            <c:bubble3D val="0"/>
            <c:spPr>
              <a:solidFill>
                <a:srgbClr val="FFFFC0"/>
              </a:solidFill>
              <a:ln w="25400">
                <a:noFill/>
              </a:ln>
            </c:spPr>
          </c:dPt>
          <c:dPt>
            <c:idx val="8"/>
            <c:invertIfNegative val="0"/>
            <c:bubble3D val="0"/>
            <c:spPr>
              <a:solidFill>
                <a:srgbClr val="802060"/>
              </a:solidFill>
              <a:ln w="25400">
                <a:noFill/>
              </a:ln>
            </c:spPr>
          </c:dPt>
          <c:dPt>
            <c:idx val="9"/>
            <c:invertIfNegative val="0"/>
            <c:bubble3D val="0"/>
            <c:spPr>
              <a:solidFill>
                <a:srgbClr val="8080FF"/>
              </a:solidFill>
              <a:ln w="25400">
                <a:noFill/>
              </a:ln>
            </c:spPr>
          </c:dPt>
          <c:dLbls>
            <c:dLbl>
              <c:idx val="0"/>
              <c:layout>
                <c:manualLayout>
                  <c:x val="1.127364399362824E-2"/>
                  <c:y val="-1.9236472344748127E-2"/>
                </c:manualLayout>
              </c:layout>
              <c:showLegendKey val="0"/>
              <c:showVal val="1"/>
              <c:showCatName val="0"/>
              <c:showSerName val="0"/>
              <c:showPercent val="0"/>
              <c:showBubbleSize val="0"/>
            </c:dLbl>
            <c:dLbl>
              <c:idx val="1"/>
              <c:layout>
                <c:manualLayout>
                  <c:x val="1.9153268596896523E-2"/>
                  <c:y val="-2.9932262024016443E-2"/>
                </c:manualLayout>
              </c:layout>
              <c:showLegendKey val="0"/>
              <c:showVal val="1"/>
              <c:showCatName val="0"/>
              <c:showSerName val="0"/>
              <c:showPercent val="0"/>
              <c:showBubbleSize val="0"/>
            </c:dLbl>
            <c:dLbl>
              <c:idx val="2"/>
              <c:layout>
                <c:manualLayout>
                  <c:x val="1.5787988913329262E-2"/>
                  <c:y val="-2.1774322480386594E-2"/>
                </c:manualLayout>
              </c:layout>
              <c:showLegendKey val="0"/>
              <c:showVal val="1"/>
              <c:showCatName val="0"/>
              <c:showSerName val="0"/>
              <c:showPercent val="0"/>
              <c:showBubbleSize val="0"/>
            </c:dLbl>
            <c:dLbl>
              <c:idx val="3"/>
              <c:layout>
                <c:manualLayout>
                  <c:x val="1.7905581356114902E-2"/>
                  <c:y val="-3.4629025384158768E-2"/>
                </c:manualLayout>
              </c:layout>
              <c:showLegendKey val="0"/>
              <c:showVal val="1"/>
              <c:showCatName val="0"/>
              <c:showSerName val="0"/>
              <c:showPercent val="0"/>
              <c:showBubbleSize val="0"/>
            </c:dLbl>
            <c:dLbl>
              <c:idx val="4"/>
              <c:layout>
                <c:manualLayout>
                  <c:x val="1.3443727247277139E-2"/>
                  <c:y val="-3.2488760260009394E-2"/>
                </c:manualLayout>
              </c:layout>
              <c:showLegendKey val="0"/>
              <c:showVal val="1"/>
              <c:showCatName val="0"/>
              <c:showSerName val="0"/>
              <c:showPercent val="0"/>
              <c:showBubbleSize val="0"/>
            </c:dLbl>
            <c:dLbl>
              <c:idx val="5"/>
              <c:layout>
                <c:manualLayout>
                  <c:x val="1.0078447563709878E-2"/>
                  <c:y val="-1.8743968009814829E-2"/>
                </c:manualLayout>
              </c:layout>
              <c:showLegendKey val="0"/>
              <c:showVal val="1"/>
              <c:showCatName val="0"/>
              <c:showSerName val="0"/>
              <c:showPercent val="0"/>
              <c:showBubbleSize val="0"/>
            </c:dLbl>
            <c:dLbl>
              <c:idx val="6"/>
              <c:layout>
                <c:manualLayout>
                  <c:x val="1.4947364027329057E-2"/>
                  <c:y val="-2.0646206734341872E-2"/>
                </c:manualLayout>
              </c:layout>
              <c:showLegendKey val="0"/>
              <c:showVal val="1"/>
              <c:showCatName val="0"/>
              <c:showSerName val="0"/>
              <c:showPercent val="0"/>
              <c:showBubbleSize val="0"/>
            </c:dLbl>
            <c:dLbl>
              <c:idx val="7"/>
              <c:layout>
                <c:manualLayout>
                  <c:x val="-1.0384095045069841E-3"/>
                  <c:y val="0.12847848511993704"/>
                </c:manualLayout>
              </c:layout>
              <c:showLegendKey val="0"/>
              <c:showVal val="1"/>
              <c:showCatName val="0"/>
              <c:showSerName val="0"/>
              <c:showPercent val="0"/>
              <c:showBubbleSize val="0"/>
            </c:dLbl>
            <c:dLbl>
              <c:idx val="8"/>
              <c:layout>
                <c:manualLayout>
                  <c:x val="7.6586294899021138E-3"/>
                  <c:y val="-2.3981508846732068E-2"/>
                </c:manualLayout>
              </c:layout>
              <c:showLegendKey val="0"/>
              <c:showVal val="1"/>
              <c:showCatName val="0"/>
              <c:showSerName val="0"/>
              <c:showPercent val="0"/>
              <c:showBubbleSize val="0"/>
            </c:dLbl>
            <c:dLbl>
              <c:idx val="9"/>
              <c:layout>
                <c:manualLayout>
                  <c:x val="1.7452242909581882E-2"/>
                  <c:y val="-2.8273970171030633E-2"/>
                </c:manualLayout>
              </c:layout>
              <c:showLegendKey val="0"/>
              <c:showVal val="1"/>
              <c:showCatName val="0"/>
              <c:showSerName val="0"/>
              <c:showPercent val="0"/>
              <c:showBubbleSize val="0"/>
            </c:dLbl>
            <c:spPr>
              <a:noFill/>
              <a:ln w="25400">
                <a:noFill/>
              </a:ln>
            </c:spPr>
            <c:txPr>
              <a:bodyPr rot="-5400000" vert="horz"/>
              <a:lstStyle/>
              <a:p>
                <a:pPr algn="ctr">
                  <a:defRPr sz="90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strRef>
              <c:f>Gr_47!$A$32:$A$41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Gr_47!$B$32:$B$41</c:f>
              <c:numCache>
                <c:formatCode>#,##0.0</c:formatCode>
                <c:ptCount val="10"/>
                <c:pt idx="0">
                  <c:v>10322.632776658002</c:v>
                </c:pt>
                <c:pt idx="1">
                  <c:v>922.54099301099984</c:v>
                </c:pt>
                <c:pt idx="2">
                  <c:v>5130.1264974040005</c:v>
                </c:pt>
                <c:pt idx="3">
                  <c:v>1105.7307478469997</c:v>
                </c:pt>
                <c:pt idx="4">
                  <c:v>377.69054959000005</c:v>
                </c:pt>
                <c:pt idx="5">
                  <c:v>9399.4072595370017</c:v>
                </c:pt>
                <c:pt idx="6">
                  <c:v>18089.585170031998</c:v>
                </c:pt>
                <c:pt idx="7">
                  <c:v>51814.046480719997</c:v>
                </c:pt>
                <c:pt idx="8">
                  <c:v>18890.302229773006</c:v>
                </c:pt>
                <c:pt idx="9">
                  <c:v>638.0533402420001</c:v>
                </c:pt>
              </c:numCache>
            </c:numRef>
          </c:val>
        </c:ser>
        <c:dLbls>
          <c:showLegendKey val="0"/>
          <c:showVal val="0"/>
          <c:showCatName val="0"/>
          <c:showSerName val="0"/>
          <c:showPercent val="0"/>
          <c:showBubbleSize val="0"/>
        </c:dLbls>
        <c:gapWidth val="100"/>
        <c:shape val="box"/>
        <c:axId val="114350336"/>
        <c:axId val="114360320"/>
        <c:axId val="117042240"/>
      </c:bar3DChart>
      <c:catAx>
        <c:axId val="114350336"/>
        <c:scaling>
          <c:orientation val="minMax"/>
        </c:scaling>
        <c:delete val="0"/>
        <c:axPos val="b"/>
        <c:numFmt formatCode="General" sourceLinked="1"/>
        <c:majorTickMark val="out"/>
        <c:minorTickMark val="none"/>
        <c:tickLblPos val="nextTo"/>
        <c:txPr>
          <a:bodyPr rot="-5400000" vert="horz"/>
          <a:lstStyle/>
          <a:p>
            <a:pPr>
              <a:defRPr sz="800" b="1" i="0" u="none" strike="noStrike" baseline="0">
                <a:solidFill>
                  <a:srgbClr val="000000"/>
                </a:solidFill>
                <a:latin typeface="Arial"/>
                <a:ea typeface="Arial"/>
                <a:cs typeface="Arial"/>
              </a:defRPr>
            </a:pPr>
            <a:endParaRPr lang="ar-QA"/>
          </a:p>
        </c:txPr>
        <c:crossAx val="114360320"/>
        <c:crosses val="autoZero"/>
        <c:auto val="1"/>
        <c:lblAlgn val="ctr"/>
        <c:lblOffset val="100"/>
        <c:noMultiLvlLbl val="0"/>
      </c:catAx>
      <c:valAx>
        <c:axId val="114360320"/>
        <c:scaling>
          <c:orientation val="minMax"/>
        </c:scaling>
        <c:delete val="0"/>
        <c:axPos val="l"/>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(مليون ريال قطري)</a:t>
                </a:r>
                <a:r>
                  <a:rPr lang="ar-QA" sz="1000" b="1" i="0" u="none" strike="noStrike" baseline="0">
                    <a:solidFill>
                      <a:srgbClr val="000000"/>
                    </a:solidFill>
                    <a:latin typeface="Arial"/>
                    <a:cs typeface="Arial"/>
                  </a:rPr>
                  <a:t>القيمة </a:t>
                </a:r>
                <a:endParaRPr lang="en-US" sz="1000" b="1" i="0" u="none" strike="noStrike" baseline="0">
                  <a:solidFill>
                    <a:srgbClr val="000000"/>
                  </a:solidFill>
                  <a:latin typeface="Arial"/>
                  <a:cs typeface="Arial"/>
                </a:endParaRP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(Million) QR</a:t>
                </a:r>
                <a:endParaRPr lang="en-US"/>
              </a:p>
            </c:rich>
          </c:tx>
          <c:layout>
            <c:manualLayout>
              <c:xMode val="edge"/>
              <c:yMode val="edge"/>
              <c:x val="4.2763157894736843E-2"/>
              <c:y val="0.30139784946236559"/>
            </c:manualLayout>
          </c:layout>
          <c:overlay val="0"/>
          <c:spPr>
            <a:noFill/>
            <a:ln w="25400">
              <a:noFill/>
            </a:ln>
          </c:spPr>
        </c:title>
        <c:numFmt formatCode="#,##0.0" sourceLinked="1"/>
        <c:majorTickMark val="out"/>
        <c:minorTickMark val="none"/>
        <c:tickLblPos val="nextTo"/>
        <c:txPr>
          <a:bodyPr rot="0" vert="horz"/>
          <a:lstStyle/>
          <a:p>
            <a:pPr>
              <a:defRPr sz="900" b="1" i="0" u="none" strike="noStrike" baseline="0">
                <a:solidFill>
                  <a:srgbClr val="000000"/>
                </a:solidFill>
                <a:latin typeface="Arial"/>
                <a:ea typeface="Arial"/>
                <a:cs typeface="Arial"/>
              </a:defRPr>
            </a:pPr>
            <a:endParaRPr lang="ar-QA"/>
          </a:p>
        </c:txPr>
        <c:crossAx val="114350336"/>
        <c:crosses val="autoZero"/>
        <c:crossBetween val="between"/>
      </c:valAx>
      <c:serAx>
        <c:axId val="117042240"/>
        <c:scaling>
          <c:orientation val="minMax"/>
        </c:scaling>
        <c:delete val="1"/>
        <c:axPos val="b"/>
        <c:majorTickMark val="out"/>
        <c:minorTickMark val="none"/>
        <c:tickLblPos val="nextTo"/>
        <c:crossAx val="114360320"/>
        <c:crosses val="autoZero"/>
      </c:ser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22099341711549975"/>
          <c:y val="8.6106789842758991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9"/>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spPr>
              <a:solidFill>
                <a:srgbClr val="8080FF"/>
              </a:solidFill>
              <a:ln w="3175">
                <a:solidFill>
                  <a:srgbClr val="000000"/>
                </a:solidFill>
                <a:prstDash val="solid"/>
              </a:ln>
            </c:spPr>
          </c:dPt>
          <c:dLbls>
            <c:dLbl>
              <c:idx val="0"/>
              <c:layout>
                <c:manualLayout>
                  <c:x val="5.7054899387576734E-3"/>
                  <c:y val="6.4068615828726484E-3"/>
                </c:manualLayout>
              </c:layout>
              <c:showLegendKey val="0"/>
              <c:showVal val="1"/>
              <c:showCatName val="0"/>
              <c:showSerName val="0"/>
              <c:showPercent val="0"/>
              <c:showBubbleSize val="0"/>
            </c:dLbl>
            <c:dLbl>
              <c:idx val="1"/>
              <c:layout>
                <c:manualLayout>
                  <c:x val="8.0894575678040689E-3"/>
                  <c:y val="4.4111126362770302E-3"/>
                </c:manualLayout>
              </c:layout>
              <c:showLegendKey val="0"/>
              <c:showVal val="1"/>
              <c:showCatName val="0"/>
              <c:showSerName val="0"/>
              <c:showPercent val="0"/>
              <c:showBubbleSize val="0"/>
            </c:dLbl>
            <c:dLbl>
              <c:idx val="2"/>
              <c:layout>
                <c:manualLayout>
                  <c:x val="6.3067585301837493E-3"/>
                  <c:y val="4.084505284699903E-3"/>
                </c:manualLayout>
              </c:layout>
              <c:showLegendKey val="0"/>
              <c:showVal val="1"/>
              <c:showCatName val="0"/>
              <c:showSerName val="0"/>
              <c:showPercent val="0"/>
              <c:showBubbleSize val="0"/>
            </c:dLbl>
            <c:dLbl>
              <c:idx val="3"/>
              <c:layout>
                <c:manualLayout>
                  <c:x val="4.5239501312335974E-3"/>
                  <c:y val="-5.9992263249185451E-3"/>
                </c:manualLayout>
              </c:layout>
              <c:showLegendKey val="0"/>
              <c:showVal val="1"/>
              <c:showCatName val="0"/>
              <c:showSerName val="0"/>
              <c:showPercent val="0"/>
              <c:showBubbleSize val="0"/>
            </c:dLbl>
            <c:dLbl>
              <c:idx val="4"/>
              <c:layout>
                <c:manualLayout>
                  <c:x val="6.9079177602799332E-3"/>
                  <c:y val="-2.6965488268008027E-3"/>
                </c:manualLayout>
              </c:layout>
              <c:showLegendKey val="0"/>
              <c:showVal val="1"/>
              <c:showCatName val="0"/>
              <c:showSerName val="0"/>
              <c:showPercent val="0"/>
              <c:showBubbleSize val="0"/>
            </c:dLbl>
            <c:dLbl>
              <c:idx val="5"/>
              <c:layout>
                <c:manualLayout>
                  <c:x val="5.1251093613298394E-3"/>
                  <c:y val="-1.3129182940881013E-3"/>
                </c:manualLayout>
              </c:layout>
              <c:showLegendKey val="0"/>
              <c:showVal val="1"/>
              <c:showCatName val="0"/>
              <c:showSerName val="0"/>
              <c:showPercent val="0"/>
              <c:showBubbleSize val="0"/>
            </c:dLbl>
            <c:dLbl>
              <c:idx val="6"/>
              <c:layout>
                <c:manualLayout>
                  <c:x val="5.4257436570429064E-3"/>
                  <c:y val="3.4688928543203457E-3"/>
                </c:manualLayout>
              </c:layout>
              <c:showLegendKey val="0"/>
              <c:showVal val="1"/>
              <c:showCatName val="0"/>
              <c:showSerName val="0"/>
              <c:showPercent val="0"/>
              <c:showBubbleSize val="0"/>
            </c:dLbl>
            <c:dLbl>
              <c:idx val="7"/>
              <c:layout>
                <c:manualLayout>
                  <c:x val="5.7263779527559717E-3"/>
                  <c:y val="6.4292399266256572E-2"/>
                </c:manualLayout>
              </c:layout>
              <c:showLegendKey val="0"/>
              <c:showVal val="1"/>
              <c:showCatName val="0"/>
              <c:showSerName val="0"/>
              <c:showPercent val="0"/>
              <c:showBubbleSize val="0"/>
            </c:dLbl>
            <c:dLbl>
              <c:idx val="8"/>
              <c:layout>
                <c:manualLayout>
                  <c:x val="1.1235236220472459E-2"/>
                  <c:y val="3.0063516228458513E-3"/>
                </c:manualLayout>
              </c:layout>
              <c:showLegendKey val="0"/>
              <c:showVal val="1"/>
              <c:showCatName val="0"/>
              <c:showSerName val="0"/>
              <c:showPercent val="0"/>
              <c:showBubbleSize val="0"/>
            </c:dLbl>
            <c:dLbl>
              <c:idx val="9"/>
              <c:layout>
                <c:manualLayout>
                  <c:x val="8.4108705161854858E-3"/>
                  <c:y val="-2.6557853010053959E-3"/>
                </c:manualLayout>
              </c:layout>
              <c:showLegendKey val="0"/>
              <c:showVal val="1"/>
              <c:showCatName val="0"/>
              <c:showSerName val="0"/>
              <c:showPercent val="0"/>
              <c:showBubbleSize val="0"/>
            </c:dLbl>
            <c:spPr>
              <a:noFill/>
              <a:ln w="25400">
                <a:noFill/>
              </a:ln>
            </c:spPr>
            <c:txPr>
              <a:bodyPr rot="-5400000" vert="horz"/>
              <a:lstStyle/>
              <a:p>
                <a:pPr algn="ctr">
                  <a:defRPr lang="en-US" sz="1000" b="1" i="0" u="none" strike="noStrike" baseline="0">
                    <a:solidFill>
                      <a:srgbClr val="FF0000"/>
                    </a:solidFill>
                    <a:latin typeface="Arial"/>
                    <a:ea typeface="Arial"/>
                    <a:cs typeface="Arial"/>
                  </a:defRPr>
                </a:pPr>
                <a:endParaRPr lang="ar-QA"/>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gapWidth val="150"/>
        <c:shape val="box"/>
        <c:axId val="116654080"/>
        <c:axId val="116656000"/>
        <c:axId val="0"/>
      </c:bar3DChart>
      <c:catAx>
        <c:axId val="116654080"/>
        <c:scaling>
          <c:orientation val="minMax"/>
        </c:scaling>
        <c:delete val="0"/>
        <c:axPos val="b"/>
        <c:title>
          <c:tx>
            <c:rich>
              <a:bodyPr/>
              <a:lstStyle/>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78E-2"/>
              <c:y val="0.7036450230955175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lang="en-US" sz="800" b="0" i="0" u="none" strike="noStrike" baseline="0">
                <a:solidFill>
                  <a:srgbClr val="000000"/>
                </a:solidFill>
                <a:latin typeface="Arial"/>
                <a:ea typeface="Arial"/>
                <a:cs typeface="Arial"/>
              </a:defRPr>
            </a:pPr>
            <a:endParaRPr lang="ar-QA"/>
          </a:p>
        </c:txPr>
        <c:crossAx val="116656000"/>
        <c:crosses val="autoZero"/>
        <c:auto val="1"/>
        <c:lblAlgn val="ctr"/>
        <c:lblOffset val="100"/>
        <c:tickLblSkip val="1"/>
        <c:tickMarkSkip val="1"/>
        <c:noMultiLvlLbl val="0"/>
      </c:catAx>
      <c:valAx>
        <c:axId val="116656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US" sz="900" b="0" i="0" u="none" strike="noStrike" baseline="0">
                <a:solidFill>
                  <a:srgbClr val="000000"/>
                </a:solidFill>
                <a:latin typeface="Arial"/>
                <a:ea typeface="Arial"/>
                <a:cs typeface="Arial"/>
              </a:defRPr>
            </a:pPr>
            <a:endParaRPr lang="ar-QA"/>
          </a:p>
        </c:txPr>
        <c:crossAx val="116654080"/>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ar-QA"/>
    </a:p>
  </c:txPr>
  <c:printSettings>
    <c:headerFooter alignWithMargins="0"/>
    <c:pageMargins b="0.75000000000000011" l="0.70000000000000007" r="0.70000000000000007" t="0.75000000000000011" header="0.30000000000000004" footer="0.30000000000000004"/>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100"/>
      <c:rotY val="20"/>
      <c:depthPercent val="150"/>
      <c:rAngAx val="1"/>
    </c:view3D>
    <c:floor>
      <c:thickness val="0"/>
    </c:floor>
    <c:sideWall>
      <c:thickness val="0"/>
    </c:sideWall>
    <c:backWall>
      <c:thickness val="0"/>
    </c:backWall>
    <c:plotArea>
      <c:layout>
        <c:manualLayout>
          <c:layoutTarget val="inner"/>
          <c:xMode val="edge"/>
          <c:yMode val="edge"/>
          <c:x val="0.14150943396226423"/>
          <c:y val="1.4957296168236192E-2"/>
          <c:w val="0.85377358490566024"/>
          <c:h val="0.62393292587499549"/>
        </c:manualLayout>
      </c:layout>
      <c:bar3DChart>
        <c:barDir val="col"/>
        <c:grouping val="standard"/>
        <c:varyColors val="0"/>
        <c:ser>
          <c:idx val="0"/>
          <c:order val="0"/>
          <c:invertIfNegative val="0"/>
          <c:dPt>
            <c:idx val="0"/>
            <c:invertIfNegative val="0"/>
            <c:bubble3D val="0"/>
            <c:spPr>
              <a:solidFill>
                <a:srgbClr val="8080FF"/>
              </a:solidFill>
              <a:ln w="25400">
                <a:noFill/>
              </a:ln>
            </c:spPr>
          </c:dPt>
          <c:dPt>
            <c:idx val="1"/>
            <c:invertIfNegative val="0"/>
            <c:bubble3D val="0"/>
            <c:spPr>
              <a:solidFill>
                <a:srgbClr val="802060"/>
              </a:solidFill>
              <a:ln w="25400">
                <a:noFill/>
              </a:ln>
            </c:spPr>
          </c:dPt>
          <c:dPt>
            <c:idx val="2"/>
            <c:invertIfNegative val="0"/>
            <c:bubble3D val="0"/>
            <c:spPr>
              <a:solidFill>
                <a:srgbClr val="FFFFC0"/>
              </a:solidFill>
              <a:ln w="25400">
                <a:noFill/>
              </a:ln>
            </c:spPr>
          </c:dPt>
          <c:dPt>
            <c:idx val="3"/>
            <c:invertIfNegative val="0"/>
            <c:bubble3D val="0"/>
            <c:spPr>
              <a:solidFill>
                <a:srgbClr val="A0E0E0"/>
              </a:solidFill>
              <a:ln w="25400">
                <a:noFill/>
              </a:ln>
            </c:spPr>
          </c:dPt>
          <c:dPt>
            <c:idx val="4"/>
            <c:invertIfNegative val="0"/>
            <c:bubble3D val="0"/>
            <c:spPr>
              <a:solidFill>
                <a:srgbClr val="600080"/>
              </a:solidFill>
              <a:ln w="25400">
                <a:noFill/>
              </a:ln>
            </c:spPr>
          </c:dPt>
          <c:dPt>
            <c:idx val="5"/>
            <c:invertIfNegative val="0"/>
            <c:bubble3D val="0"/>
            <c:spPr>
              <a:solidFill>
                <a:srgbClr val="FF8080"/>
              </a:solidFill>
              <a:ln w="25400">
                <a:noFill/>
              </a:ln>
            </c:spPr>
          </c:dPt>
          <c:dPt>
            <c:idx val="6"/>
            <c:invertIfNegative val="0"/>
            <c:bubble3D val="0"/>
            <c:spPr>
              <a:solidFill>
                <a:srgbClr val="0080C0"/>
              </a:solidFill>
              <a:ln w="25400">
                <a:noFill/>
              </a:ln>
            </c:spPr>
          </c:dPt>
          <c:dPt>
            <c:idx val="7"/>
            <c:invertIfNegative val="0"/>
            <c:bubble3D val="0"/>
            <c:spPr>
              <a:solidFill>
                <a:srgbClr val="C0C0FF"/>
              </a:solidFill>
              <a:ln w="25400">
                <a:noFill/>
              </a:ln>
            </c:spPr>
          </c:dPt>
          <c:dPt>
            <c:idx val="9"/>
            <c:invertIfNegative val="0"/>
            <c:bubble3D val="0"/>
            <c:spPr>
              <a:solidFill>
                <a:srgbClr val="000080"/>
              </a:solidFill>
              <a:ln w="25400">
                <a:noFill/>
              </a:ln>
            </c:spPr>
          </c:dPt>
          <c:dLbls>
            <c:dLbl>
              <c:idx val="0"/>
              <c:layout>
                <c:manualLayout>
                  <c:x val="1.9922319123483228E-2"/>
                  <c:y val="-2.8387746638743282E-2"/>
                </c:manualLayout>
              </c:layout>
              <c:showLegendKey val="0"/>
              <c:showVal val="1"/>
              <c:showCatName val="0"/>
              <c:showSerName val="0"/>
              <c:showPercent val="0"/>
              <c:showBubbleSize val="0"/>
            </c:dLbl>
            <c:dLbl>
              <c:idx val="1"/>
              <c:layout>
                <c:manualLayout>
                  <c:x val="1.7022450618799308E-2"/>
                  <c:y val="-3.3653949078000761E-2"/>
                </c:manualLayout>
              </c:layout>
              <c:showLegendKey val="0"/>
              <c:showVal val="1"/>
              <c:showCatName val="0"/>
              <c:showSerName val="0"/>
              <c:showPercent val="0"/>
              <c:showBubbleSize val="0"/>
            </c:dLbl>
            <c:dLbl>
              <c:idx val="2"/>
              <c:layout>
                <c:manualLayout>
                  <c:x val="5.9054227541037608E-3"/>
                  <c:y val="-3.4791233398418747E-2"/>
                </c:manualLayout>
              </c:layout>
              <c:showLegendKey val="0"/>
              <c:showVal val="1"/>
              <c:showCatName val="0"/>
              <c:showSerName val="0"/>
              <c:showPercent val="0"/>
              <c:showBubbleSize val="0"/>
            </c:dLbl>
            <c:dLbl>
              <c:idx val="3"/>
              <c:layout>
                <c:manualLayout>
                  <c:x val="-1.7114841776853301E-3"/>
                  <c:y val="0.41666753611515117"/>
                </c:manualLayout>
              </c:layout>
              <c:showLegendKey val="0"/>
              <c:showVal val="1"/>
              <c:showCatName val="0"/>
              <c:showSerName val="0"/>
              <c:showPercent val="0"/>
              <c:showBubbleSize val="0"/>
            </c:dLbl>
            <c:dLbl>
              <c:idx val="4"/>
              <c:layout>
                <c:manualLayout>
                  <c:x val="8.7510268822507536E-3"/>
                  <c:y val="-2.9075899658549863E-2"/>
                </c:manualLayout>
              </c:layout>
              <c:showLegendKey val="0"/>
              <c:showVal val="1"/>
              <c:showCatName val="0"/>
              <c:showSerName val="0"/>
              <c:showPercent val="0"/>
              <c:showBubbleSize val="0"/>
            </c:dLbl>
            <c:dLbl>
              <c:idx val="5"/>
              <c:layout>
                <c:manualLayout>
                  <c:x val="4.2814469478574969E-3"/>
                  <c:y val="-1.8917807647768067E-2"/>
                </c:manualLayout>
              </c:layout>
              <c:showLegendKey val="0"/>
              <c:showVal val="1"/>
              <c:showCatName val="0"/>
              <c:showSerName val="0"/>
              <c:showPercent val="0"/>
              <c:showBubbleSize val="0"/>
            </c:dLbl>
            <c:dLbl>
              <c:idx val="6"/>
              <c:layout>
                <c:manualLayout>
                  <c:x val="1.0830625676914106E-2"/>
                  <c:y val="-1.7501554303284799E-2"/>
                </c:manualLayout>
              </c:layout>
              <c:showLegendKey val="0"/>
              <c:showVal val="1"/>
              <c:showCatName val="0"/>
              <c:showSerName val="0"/>
              <c:showPercent val="0"/>
              <c:showBubbleSize val="0"/>
            </c:dLbl>
            <c:dLbl>
              <c:idx val="7"/>
              <c:layout>
                <c:manualLayout>
                  <c:x val="1.3819492703480905E-2"/>
                  <c:y val="-3.5089845019906349E-2"/>
                </c:manualLayout>
              </c:layout>
              <c:showLegendKey val="0"/>
              <c:showVal val="1"/>
              <c:showCatName val="0"/>
              <c:showSerName val="0"/>
              <c:showPercent val="0"/>
              <c:showBubbleSize val="0"/>
            </c:dLbl>
            <c:dLbl>
              <c:idx val="8"/>
              <c:layout>
                <c:manualLayout>
                  <c:x val="1.2895020557422464E-2"/>
                  <c:y val="-2.8426811130246084E-2"/>
                </c:manualLayout>
              </c:layout>
              <c:showLegendKey val="0"/>
              <c:showVal val="1"/>
              <c:showCatName val="0"/>
              <c:showSerName val="0"/>
              <c:showPercent val="0"/>
              <c:showBubbleSize val="0"/>
            </c:dLbl>
            <c:dLbl>
              <c:idx val="9"/>
              <c:layout>
                <c:manualLayout>
                  <c:x val="1.7468802927853595E-2"/>
                  <c:y val="-3.0706455947944022E-2"/>
                </c:manualLayout>
              </c:layout>
              <c:showLegendKey val="0"/>
              <c:showVal val="1"/>
              <c:showCatName val="0"/>
              <c:showSerName val="0"/>
              <c:showPercent val="0"/>
              <c:showBubbleSize val="0"/>
            </c:dLbl>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strRef>
              <c:f>Gr_74!$A$32:$A$41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Gr_74!$B$32:$B$41</c:f>
              <c:numCache>
                <c:formatCode>0</c:formatCode>
                <c:ptCount val="10"/>
                <c:pt idx="0">
                  <c:v>164.08604570999995</c:v>
                </c:pt>
                <c:pt idx="1">
                  <c:v>21.61044948999999</c:v>
                </c:pt>
                <c:pt idx="2">
                  <c:v>950.90086155999995</c:v>
                </c:pt>
                <c:pt idx="3">
                  <c:v>170117.65570437003</c:v>
                </c:pt>
                <c:pt idx="4">
                  <c:v>0.96483001000000002</c:v>
                </c:pt>
                <c:pt idx="5">
                  <c:v>22114.428395880004</c:v>
                </c:pt>
                <c:pt idx="6">
                  <c:v>6074.6986490499985</c:v>
                </c:pt>
                <c:pt idx="7">
                  <c:v>489.42025517900009</c:v>
                </c:pt>
                <c:pt idx="8">
                  <c:v>100.90777793199997</c:v>
                </c:pt>
                <c:pt idx="9">
                  <c:v>0.15775107999999999</c:v>
                </c:pt>
              </c:numCache>
            </c:numRef>
          </c:val>
        </c:ser>
        <c:dLbls>
          <c:showLegendKey val="0"/>
          <c:showVal val="0"/>
          <c:showCatName val="0"/>
          <c:showSerName val="0"/>
          <c:showPercent val="0"/>
          <c:showBubbleSize val="0"/>
        </c:dLbls>
        <c:gapWidth val="100"/>
        <c:shape val="box"/>
        <c:axId val="116987776"/>
        <c:axId val="116989312"/>
        <c:axId val="116658176"/>
      </c:bar3DChart>
      <c:catAx>
        <c:axId val="116987776"/>
        <c:scaling>
          <c:orientation val="minMax"/>
        </c:scaling>
        <c:delete val="0"/>
        <c:axPos val="b"/>
        <c:numFmt formatCode="General" sourceLinked="1"/>
        <c:majorTickMark val="out"/>
        <c:minorTickMark val="none"/>
        <c:tickLblPos val="nextTo"/>
        <c:txPr>
          <a:bodyPr rot="-5400000" vert="horz"/>
          <a:lstStyle/>
          <a:p>
            <a:pPr>
              <a:defRPr lang="en-US" sz="800" b="0" i="0" u="none" strike="noStrike" baseline="0">
                <a:solidFill>
                  <a:srgbClr val="000000"/>
                </a:solidFill>
                <a:latin typeface="Arial"/>
                <a:ea typeface="Arial"/>
                <a:cs typeface="Arial"/>
              </a:defRPr>
            </a:pPr>
            <a:endParaRPr lang="ar-QA"/>
          </a:p>
        </c:txPr>
        <c:crossAx val="116989312"/>
        <c:crosses val="autoZero"/>
        <c:auto val="1"/>
        <c:lblAlgn val="ctr"/>
        <c:lblOffset val="100"/>
        <c:noMultiLvlLbl val="0"/>
      </c:catAx>
      <c:valAx>
        <c:axId val="116989312"/>
        <c:scaling>
          <c:orientation val="minMax"/>
        </c:scaling>
        <c:delete val="0"/>
        <c:axPos val="l"/>
        <c:title>
          <c:tx>
            <c:rich>
              <a:bodyPr/>
              <a:lstStyle/>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(مليون ريال قطري)</a:t>
                </a:r>
                <a:r>
                  <a:rPr lang="ar-QA" sz="1000" b="1" i="0" u="none" strike="noStrike" baseline="0">
                    <a:solidFill>
                      <a:srgbClr val="000000"/>
                    </a:solidFill>
                    <a:latin typeface="Arial"/>
                    <a:cs typeface="Arial"/>
                  </a:rPr>
                  <a:t>القيمة </a:t>
                </a:r>
                <a:endParaRPr lang="en-US" sz="1000" b="1" i="0" u="none" strike="noStrike" baseline="0">
                  <a:solidFill>
                    <a:srgbClr val="000000"/>
                  </a:solidFill>
                  <a:latin typeface="Arial"/>
                  <a:cs typeface="Arial"/>
                </a:endParaRPr>
              </a:p>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(Million) QR</a:t>
                </a:r>
                <a:endParaRPr lang="en-US"/>
              </a:p>
            </c:rich>
          </c:tx>
          <c:layout>
            <c:manualLayout>
              <c:xMode val="edge"/>
              <c:yMode val="edge"/>
              <c:x val="1.8886122556851626E-2"/>
              <c:y val="0.23656332915454764"/>
            </c:manualLayout>
          </c:layout>
          <c:overlay val="0"/>
          <c:spPr>
            <a:noFill/>
            <a:ln w="25400">
              <a:noFill/>
            </a:ln>
          </c:spPr>
        </c:title>
        <c:numFmt formatCode="0" sourceLinked="1"/>
        <c:majorTickMark val="out"/>
        <c:minorTickMark val="none"/>
        <c:tickLblPos val="nextTo"/>
        <c:txPr>
          <a:bodyPr rot="0" vert="horz"/>
          <a:lstStyle/>
          <a:p>
            <a:pPr>
              <a:defRPr lang="en-US" sz="900" b="0" i="0" u="none" strike="noStrike" baseline="0">
                <a:solidFill>
                  <a:srgbClr val="000000"/>
                </a:solidFill>
                <a:latin typeface="Arial"/>
                <a:ea typeface="Arial"/>
                <a:cs typeface="Arial"/>
              </a:defRPr>
            </a:pPr>
            <a:endParaRPr lang="ar-QA"/>
          </a:p>
        </c:txPr>
        <c:crossAx val="116987776"/>
        <c:crosses val="autoZero"/>
        <c:crossBetween val="between"/>
      </c:valAx>
      <c:serAx>
        <c:axId val="116658176"/>
        <c:scaling>
          <c:orientation val="minMax"/>
        </c:scaling>
        <c:delete val="1"/>
        <c:axPos val="b"/>
        <c:majorTickMark val="out"/>
        <c:minorTickMark val="none"/>
        <c:tickLblPos val="nextTo"/>
        <c:crossAx val="116989312"/>
        <c:crosses val="autoZero"/>
      </c:ser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ar-QA"/>
    </a:p>
  </c:txPr>
  <c:printSettings>
    <c:headerFooter alignWithMargins="0"/>
    <c:pageMargins b="0.75000000000000011" l="0.70000000000000007" r="0.70000000000000007" t="0.75000000000000011" header="0.30000000000000004" footer="0.30000000000000004"/>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0</xdr:rowOff>
    </xdr:from>
    <xdr:to>
      <xdr:col>0</xdr:col>
      <xdr:colOff>4953000</xdr:colOff>
      <xdr:row>4</xdr:row>
      <xdr:rowOff>85724</xdr:rowOff>
    </xdr:to>
    <xdr:sp macro="" textlink="">
      <xdr:nvSpPr>
        <xdr:cNvPr id="4" name="Text Box 2"/>
        <xdr:cNvSpPr txBox="1">
          <a:spLocks noChangeArrowheads="1"/>
        </xdr:cNvSpPr>
      </xdr:nvSpPr>
      <xdr:spPr bwMode="auto">
        <a:xfrm>
          <a:off x="10264368600" y="0"/>
          <a:ext cx="4895850" cy="26193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التجارة الخارجية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VIIII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FOREIGN TRADE 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5103495</xdr:colOff>
      <xdr:row>4</xdr:row>
      <xdr:rowOff>133350</xdr:rowOff>
    </xdr:to>
    <xdr:pic>
      <xdr:nvPicPr>
        <xdr:cNvPr id="34177"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522156058" y="-1220153"/>
          <a:ext cx="2663190" cy="5103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6</xdr:row>
      <xdr:rowOff>57150</xdr:rowOff>
    </xdr:from>
    <xdr:to>
      <xdr:col>1</xdr:col>
      <xdr:colOff>0</xdr:colOff>
      <xdr:row>6</xdr:row>
      <xdr:rowOff>257175</xdr:rowOff>
    </xdr:to>
    <xdr:sp macro="" textlink="">
      <xdr:nvSpPr>
        <xdr:cNvPr id="2" name="Text 1"/>
        <xdr:cNvSpPr txBox="1">
          <a:spLocks noChangeArrowheads="1"/>
        </xdr:cNvSpPr>
      </xdr:nvSpPr>
      <xdr:spPr bwMode="auto">
        <a:xfrm>
          <a:off x="9987076800" y="1028700"/>
          <a:ext cx="0" cy="104775"/>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السنة</a:t>
          </a:r>
        </a:p>
      </xdr:txBody>
    </xdr:sp>
    <xdr:clientData/>
  </xdr:twoCellAnchor>
  <xdr:oneCellAnchor>
    <xdr:from>
      <xdr:col>10</xdr:col>
      <xdr:colOff>1276350</xdr:colOff>
      <xdr:row>0</xdr:row>
      <xdr:rowOff>9525</xdr:rowOff>
    </xdr:from>
    <xdr:ext cx="9525" cy="171450"/>
    <xdr:pic>
      <xdr:nvPicPr>
        <xdr:cNvPr id="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1152525</xdr:colOff>
      <xdr:row>0</xdr:row>
      <xdr:rowOff>104775</xdr:rowOff>
    </xdr:from>
    <xdr:ext cx="542925" cy="542925"/>
    <xdr:pic>
      <xdr:nvPicPr>
        <xdr:cNvPr id="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876275" y="104775"/>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10</xdr:col>
      <xdr:colOff>1276350</xdr:colOff>
      <xdr:row>0</xdr:row>
      <xdr:rowOff>9525</xdr:rowOff>
    </xdr:from>
    <xdr:ext cx="9954" cy="171450"/>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2066925</xdr:colOff>
      <xdr:row>0</xdr:row>
      <xdr:rowOff>38100</xdr:rowOff>
    </xdr:from>
    <xdr:ext cx="545921" cy="538751"/>
    <xdr:pic>
      <xdr:nvPicPr>
        <xdr:cNvPr id="3"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263679" y="38100"/>
          <a:ext cx="545921" cy="5387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oneCellAnchor>
    <xdr:from>
      <xdr:col>12</xdr:col>
      <xdr:colOff>1304925</xdr:colOff>
      <xdr:row>0</xdr:row>
      <xdr:rowOff>47625</xdr:rowOff>
    </xdr:from>
    <xdr:ext cx="535305" cy="54292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01552895" y="47625"/>
          <a:ext cx="53530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3.xml><?xml version="1.0" encoding="utf-8"?>
<xdr:wsDr xmlns:xdr="http://schemas.openxmlformats.org/drawingml/2006/spreadsheetDrawing" xmlns:a="http://schemas.openxmlformats.org/drawingml/2006/main">
  <xdr:twoCellAnchor>
    <xdr:from>
      <xdr:col>1</xdr:col>
      <xdr:colOff>914400</xdr:colOff>
      <xdr:row>6</xdr:row>
      <xdr:rowOff>0</xdr:rowOff>
    </xdr:from>
    <xdr:to>
      <xdr:col>1</xdr:col>
      <xdr:colOff>1924050</xdr:colOff>
      <xdr:row>6</xdr:row>
      <xdr:rowOff>0</xdr:rowOff>
    </xdr:to>
    <xdr:sp macro="" textlink="">
      <xdr:nvSpPr>
        <xdr:cNvPr id="2" name="Text 1"/>
        <xdr:cNvSpPr txBox="1">
          <a:spLocks noChangeArrowheads="1"/>
        </xdr:cNvSpPr>
      </xdr:nvSpPr>
      <xdr:spPr bwMode="auto">
        <a:xfrm>
          <a:off x="10100900550" y="36195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6</xdr:row>
      <xdr:rowOff>0</xdr:rowOff>
    </xdr:from>
    <xdr:to>
      <xdr:col>0</xdr:col>
      <xdr:colOff>219075</xdr:colOff>
      <xdr:row>6</xdr:row>
      <xdr:rowOff>0</xdr:rowOff>
    </xdr:to>
    <xdr:sp macro="" textlink="">
      <xdr:nvSpPr>
        <xdr:cNvPr id="3" name="Text 3"/>
        <xdr:cNvSpPr txBox="1">
          <a:spLocks noChangeArrowheads="1"/>
        </xdr:cNvSpPr>
      </xdr:nvSpPr>
      <xdr:spPr bwMode="auto">
        <a:xfrm>
          <a:off x="10102862700" y="3619500"/>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1">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6</xdr:row>
      <xdr:rowOff>0</xdr:rowOff>
    </xdr:from>
    <xdr:to>
      <xdr:col>12</xdr:col>
      <xdr:colOff>1714500</xdr:colOff>
      <xdr:row>6</xdr:row>
      <xdr:rowOff>0</xdr:rowOff>
    </xdr:to>
    <xdr:sp macro="" textlink="">
      <xdr:nvSpPr>
        <xdr:cNvPr id="4" name="Text 7"/>
        <xdr:cNvSpPr txBox="1">
          <a:spLocks noChangeArrowheads="1"/>
        </xdr:cNvSpPr>
      </xdr:nvSpPr>
      <xdr:spPr bwMode="auto">
        <a:xfrm>
          <a:off x="10090680225" y="36195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0</xdr:colOff>
      <xdr:row>5</xdr:row>
      <xdr:rowOff>47625</xdr:rowOff>
    </xdr:from>
    <xdr:to>
      <xdr:col>1</xdr:col>
      <xdr:colOff>0</xdr:colOff>
      <xdr:row>5</xdr:row>
      <xdr:rowOff>342900</xdr:rowOff>
    </xdr:to>
    <xdr:sp macro="" textlink="">
      <xdr:nvSpPr>
        <xdr:cNvPr id="5" name="Text 3"/>
        <xdr:cNvSpPr txBox="1">
          <a:spLocks noChangeArrowheads="1"/>
        </xdr:cNvSpPr>
      </xdr:nvSpPr>
      <xdr:spPr bwMode="auto">
        <a:xfrm>
          <a:off x="10102824600" y="12382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12</xdr:col>
      <xdr:colOff>1609725</xdr:colOff>
      <xdr:row>0</xdr:row>
      <xdr:rowOff>66675</xdr:rowOff>
    </xdr:from>
    <xdr:to>
      <xdr:col>13</xdr:col>
      <xdr:colOff>133350</xdr:colOff>
      <xdr:row>2</xdr:row>
      <xdr:rowOff>95250</xdr:rowOff>
    </xdr:to>
    <xdr:pic>
      <xdr:nvPicPr>
        <xdr:cNvPr id="6"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90242075" y="66675"/>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-22555200</xdr:colOff>
      <xdr:row>42</xdr:row>
      <xdr:rowOff>114300</xdr:rowOff>
    </xdr:from>
    <xdr:to>
      <xdr:col>0</xdr:col>
      <xdr:colOff>-17249775</xdr:colOff>
      <xdr:row>62</xdr:row>
      <xdr:rowOff>9525</xdr:rowOff>
    </xdr:to>
    <xdr:graphicFrame macro="">
      <xdr:nvGraphicFramePr>
        <xdr:cNvPr id="3978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xdr:row>
      <xdr:rowOff>19050</xdr:rowOff>
    </xdr:from>
    <xdr:to>
      <xdr:col>5</xdr:col>
      <xdr:colOff>1285875</xdr:colOff>
      <xdr:row>28</xdr:row>
      <xdr:rowOff>428625</xdr:rowOff>
    </xdr:to>
    <xdr:graphicFrame macro="">
      <xdr:nvGraphicFramePr>
        <xdr:cNvPr id="3978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1276350</xdr:colOff>
      <xdr:row>0</xdr:row>
      <xdr:rowOff>9525</xdr:rowOff>
    </xdr:from>
    <xdr:to>
      <xdr:col>11</xdr:col>
      <xdr:colOff>15387</xdr:colOff>
      <xdr:row>0</xdr:row>
      <xdr:rowOff>180975</xdr:rowOff>
    </xdr:to>
    <xdr:pic>
      <xdr:nvPicPr>
        <xdr:cNvPr id="39786" name="Picture 8" descr="logo"/>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760169</xdr:colOff>
      <xdr:row>0</xdr:row>
      <xdr:rowOff>82428</xdr:rowOff>
    </xdr:from>
    <xdr:to>
      <xdr:col>5</xdr:col>
      <xdr:colOff>1303094</xdr:colOff>
      <xdr:row>1</xdr:row>
      <xdr:rowOff>405545</xdr:rowOff>
    </xdr:to>
    <xdr:pic>
      <xdr:nvPicPr>
        <xdr:cNvPr id="6" name="Picture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050090536" y="82428"/>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c:userShapes xmlns:c="http://schemas.openxmlformats.org/drawingml/2006/chart">
  <cdr:relSizeAnchor xmlns:cdr="http://schemas.openxmlformats.org/drawingml/2006/chartDrawing">
    <cdr:from>
      <cdr:x>0.91193</cdr:x>
      <cdr:y>0.01296</cdr:y>
    </cdr:from>
    <cdr:to>
      <cdr:x>0.95378</cdr:x>
      <cdr:y>0.10669</cdr:y>
    </cdr:to>
    <cdr:pic>
      <cdr:nvPicPr>
        <cdr:cNvPr id="2" name="Picture 1" descr="logo"/>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0.91193</cdr:x>
      <cdr:y>0.01296</cdr:y>
    </cdr:from>
    <cdr:to>
      <cdr:x>0.95378</cdr:x>
      <cdr:y>0.10669</cdr:y>
    </cdr:to>
    <cdr:pic>
      <cdr:nvPicPr>
        <cdr:cNvPr id="3" name="Picture 1" descr="logo"/>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6.xml><?xml version="1.0" encoding="utf-8"?>
<xdr:wsDr xmlns:xdr="http://schemas.openxmlformats.org/drawingml/2006/spreadsheetDrawing" xmlns:a="http://schemas.openxmlformats.org/drawingml/2006/main">
  <xdr:twoCellAnchor>
    <xdr:from>
      <xdr:col>0</xdr:col>
      <xdr:colOff>714375</xdr:colOff>
      <xdr:row>4</xdr:row>
      <xdr:rowOff>38100</xdr:rowOff>
    </xdr:from>
    <xdr:to>
      <xdr:col>0</xdr:col>
      <xdr:colOff>257175</xdr:colOff>
      <xdr:row>4</xdr:row>
      <xdr:rowOff>323850</xdr:rowOff>
    </xdr:to>
    <xdr:sp macro="" textlink="">
      <xdr:nvSpPr>
        <xdr:cNvPr id="11272" name="Text 3"/>
        <xdr:cNvSpPr txBox="1">
          <a:spLocks noChangeArrowheads="1"/>
        </xdr:cNvSpPr>
      </xdr:nvSpPr>
      <xdr:spPr bwMode="auto">
        <a:xfrm>
          <a:off x="158105475" y="1304925"/>
          <a:ext cx="0" cy="28575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endParaRPr lang="ar-QA" sz="1200" b="1" i="0" strike="noStrike">
            <a:solidFill>
              <a:srgbClr val="000000"/>
            </a:solidFill>
            <a:latin typeface="Arial"/>
            <a:cs typeface="Arial"/>
          </a:endParaRPr>
        </a:p>
      </xdr:txBody>
    </xdr:sp>
    <xdr:clientData/>
  </xdr:twoCellAnchor>
  <xdr:twoCellAnchor editAs="oneCell">
    <xdr:from>
      <xdr:col>12</xdr:col>
      <xdr:colOff>1600200</xdr:colOff>
      <xdr:row>0</xdr:row>
      <xdr:rowOff>57150</xdr:rowOff>
    </xdr:from>
    <xdr:to>
      <xdr:col>13</xdr:col>
      <xdr:colOff>123825</xdr:colOff>
      <xdr:row>2</xdr:row>
      <xdr:rowOff>85725</xdr:rowOff>
    </xdr:to>
    <xdr:pic>
      <xdr:nvPicPr>
        <xdr:cNvPr id="8"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00614800" y="57150"/>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904875</xdr:colOff>
      <xdr:row>5</xdr:row>
      <xdr:rowOff>0</xdr:rowOff>
    </xdr:from>
    <xdr:to>
      <xdr:col>1</xdr:col>
      <xdr:colOff>1914525</xdr:colOff>
      <xdr:row>5</xdr:row>
      <xdr:rowOff>0</xdr:rowOff>
    </xdr:to>
    <xdr:sp macro="" textlink="">
      <xdr:nvSpPr>
        <xdr:cNvPr id="2" name="Text 1"/>
        <xdr:cNvSpPr txBox="1">
          <a:spLocks noChangeArrowheads="1"/>
        </xdr:cNvSpPr>
      </xdr:nvSpPr>
      <xdr:spPr bwMode="auto">
        <a:xfrm>
          <a:off x="9987772125" y="34194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3" name="Text 7"/>
        <xdr:cNvSpPr txBox="1">
          <a:spLocks noChangeArrowheads="1"/>
        </xdr:cNvSpPr>
      </xdr:nvSpPr>
      <xdr:spPr bwMode="auto">
        <a:xfrm>
          <a:off x="9979666350" y="34194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xdr:row>
      <xdr:rowOff>47625</xdr:rowOff>
    </xdr:from>
    <xdr:to>
      <xdr:col>0</xdr:col>
      <xdr:colOff>257175</xdr:colOff>
      <xdr:row>4</xdr:row>
      <xdr:rowOff>342900</xdr:rowOff>
    </xdr:to>
    <xdr:sp macro="" textlink="">
      <xdr:nvSpPr>
        <xdr:cNvPr id="4" name="Text 3"/>
        <xdr:cNvSpPr txBox="1">
          <a:spLocks noChangeArrowheads="1"/>
        </xdr:cNvSpPr>
      </xdr:nvSpPr>
      <xdr:spPr bwMode="auto">
        <a:xfrm>
          <a:off x="9989686650" y="103822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75</xdr:row>
      <xdr:rowOff>0</xdr:rowOff>
    </xdr:from>
    <xdr:to>
      <xdr:col>1</xdr:col>
      <xdr:colOff>1914525</xdr:colOff>
      <xdr:row>75</xdr:row>
      <xdr:rowOff>0</xdr:rowOff>
    </xdr:to>
    <xdr:sp macro="" textlink="">
      <xdr:nvSpPr>
        <xdr:cNvPr id="5" name="Text 1"/>
        <xdr:cNvSpPr txBox="1">
          <a:spLocks noChangeArrowheads="1"/>
        </xdr:cNvSpPr>
      </xdr:nvSpPr>
      <xdr:spPr bwMode="auto">
        <a:xfrm>
          <a:off x="9987772125" y="2531745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75</xdr:row>
      <xdr:rowOff>0</xdr:rowOff>
    </xdr:from>
    <xdr:to>
      <xdr:col>12</xdr:col>
      <xdr:colOff>1714500</xdr:colOff>
      <xdr:row>75</xdr:row>
      <xdr:rowOff>0</xdr:rowOff>
    </xdr:to>
    <xdr:sp macro="" textlink="">
      <xdr:nvSpPr>
        <xdr:cNvPr id="6" name="Text 7"/>
        <xdr:cNvSpPr txBox="1">
          <a:spLocks noChangeArrowheads="1"/>
        </xdr:cNvSpPr>
      </xdr:nvSpPr>
      <xdr:spPr bwMode="auto">
        <a:xfrm>
          <a:off x="9979666350" y="2531745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74</xdr:row>
      <xdr:rowOff>47625</xdr:rowOff>
    </xdr:from>
    <xdr:to>
      <xdr:col>0</xdr:col>
      <xdr:colOff>257175</xdr:colOff>
      <xdr:row>74</xdr:row>
      <xdr:rowOff>342900</xdr:rowOff>
    </xdr:to>
    <xdr:sp macro="" textlink="">
      <xdr:nvSpPr>
        <xdr:cNvPr id="7" name="Text 3"/>
        <xdr:cNvSpPr txBox="1">
          <a:spLocks noChangeArrowheads="1"/>
        </xdr:cNvSpPr>
      </xdr:nvSpPr>
      <xdr:spPr bwMode="auto">
        <a:xfrm>
          <a:off x="9989686650" y="2491740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59</xdr:row>
      <xdr:rowOff>0</xdr:rowOff>
    </xdr:from>
    <xdr:to>
      <xdr:col>1</xdr:col>
      <xdr:colOff>1914525</xdr:colOff>
      <xdr:row>59</xdr:row>
      <xdr:rowOff>0</xdr:rowOff>
    </xdr:to>
    <xdr:sp macro="" textlink="">
      <xdr:nvSpPr>
        <xdr:cNvPr id="8" name="Text 1"/>
        <xdr:cNvSpPr txBox="1">
          <a:spLocks noChangeArrowheads="1"/>
        </xdr:cNvSpPr>
      </xdr:nvSpPr>
      <xdr:spPr bwMode="auto">
        <a:xfrm>
          <a:off x="9987772125" y="202977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59</xdr:row>
      <xdr:rowOff>0</xdr:rowOff>
    </xdr:from>
    <xdr:to>
      <xdr:col>12</xdr:col>
      <xdr:colOff>1714500</xdr:colOff>
      <xdr:row>59</xdr:row>
      <xdr:rowOff>0</xdr:rowOff>
    </xdr:to>
    <xdr:sp macro="" textlink="">
      <xdr:nvSpPr>
        <xdr:cNvPr id="9" name="Text 7"/>
        <xdr:cNvSpPr txBox="1">
          <a:spLocks noChangeArrowheads="1"/>
        </xdr:cNvSpPr>
      </xdr:nvSpPr>
      <xdr:spPr bwMode="auto">
        <a:xfrm>
          <a:off x="9979666350" y="202977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58</xdr:row>
      <xdr:rowOff>47625</xdr:rowOff>
    </xdr:from>
    <xdr:to>
      <xdr:col>0</xdr:col>
      <xdr:colOff>257175</xdr:colOff>
      <xdr:row>58</xdr:row>
      <xdr:rowOff>342900</xdr:rowOff>
    </xdr:to>
    <xdr:sp macro="" textlink="">
      <xdr:nvSpPr>
        <xdr:cNvPr id="10" name="Text 3"/>
        <xdr:cNvSpPr txBox="1">
          <a:spLocks noChangeArrowheads="1"/>
        </xdr:cNvSpPr>
      </xdr:nvSpPr>
      <xdr:spPr bwMode="auto">
        <a:xfrm>
          <a:off x="9989686650" y="20040600"/>
          <a:ext cx="0" cy="2571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43</xdr:row>
      <xdr:rowOff>0</xdr:rowOff>
    </xdr:from>
    <xdr:to>
      <xdr:col>1</xdr:col>
      <xdr:colOff>1914525</xdr:colOff>
      <xdr:row>43</xdr:row>
      <xdr:rowOff>0</xdr:rowOff>
    </xdr:to>
    <xdr:sp macro="" textlink="">
      <xdr:nvSpPr>
        <xdr:cNvPr id="11" name="Text 1"/>
        <xdr:cNvSpPr txBox="1">
          <a:spLocks noChangeArrowheads="1"/>
        </xdr:cNvSpPr>
      </xdr:nvSpPr>
      <xdr:spPr bwMode="auto">
        <a:xfrm>
          <a:off x="9987772125" y="157638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43</xdr:row>
      <xdr:rowOff>0</xdr:rowOff>
    </xdr:from>
    <xdr:to>
      <xdr:col>12</xdr:col>
      <xdr:colOff>1714500</xdr:colOff>
      <xdr:row>43</xdr:row>
      <xdr:rowOff>0</xdr:rowOff>
    </xdr:to>
    <xdr:sp macro="" textlink="">
      <xdr:nvSpPr>
        <xdr:cNvPr id="12" name="Text 7"/>
        <xdr:cNvSpPr txBox="1">
          <a:spLocks noChangeArrowheads="1"/>
        </xdr:cNvSpPr>
      </xdr:nvSpPr>
      <xdr:spPr bwMode="auto">
        <a:xfrm>
          <a:off x="9979666350" y="157638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42</xdr:row>
      <xdr:rowOff>47625</xdr:rowOff>
    </xdr:from>
    <xdr:to>
      <xdr:col>0</xdr:col>
      <xdr:colOff>257175</xdr:colOff>
      <xdr:row>42</xdr:row>
      <xdr:rowOff>342900</xdr:rowOff>
    </xdr:to>
    <xdr:sp macro="" textlink="">
      <xdr:nvSpPr>
        <xdr:cNvPr id="13" name="Text 3"/>
        <xdr:cNvSpPr txBox="1">
          <a:spLocks noChangeArrowheads="1"/>
        </xdr:cNvSpPr>
      </xdr:nvSpPr>
      <xdr:spPr bwMode="auto">
        <a:xfrm>
          <a:off x="9989686650" y="1546860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12</xdr:col>
      <xdr:colOff>1598083</xdr:colOff>
      <xdr:row>0</xdr:row>
      <xdr:rowOff>74083</xdr:rowOff>
    </xdr:from>
    <xdr:to>
      <xdr:col>13</xdr:col>
      <xdr:colOff>119257</xdr:colOff>
      <xdr:row>2</xdr:row>
      <xdr:rowOff>108674</xdr:rowOff>
    </xdr:to>
    <xdr:pic>
      <xdr:nvPicPr>
        <xdr:cNvPr id="14" name="Picture 13"/>
        <xdr:cNvPicPr>
          <a:picLocks noChangeAspect="1"/>
        </xdr:cNvPicPr>
      </xdr:nvPicPr>
      <xdr:blipFill>
        <a:blip xmlns:r="http://schemas.openxmlformats.org/officeDocument/2006/relationships" r:embed="rId1"/>
        <a:stretch>
          <a:fillRect/>
        </a:stretch>
      </xdr:blipFill>
      <xdr:spPr>
        <a:xfrm>
          <a:off x="9979242293" y="74083"/>
          <a:ext cx="540474" cy="54894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933450</xdr:colOff>
      <xdr:row>0</xdr:row>
      <xdr:rowOff>47625</xdr:rowOff>
    </xdr:from>
    <xdr:to>
      <xdr:col>11</xdr:col>
      <xdr:colOff>1476375</xdr:colOff>
      <xdr:row>2</xdr:row>
      <xdr:rowOff>47625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78840650" y="47625"/>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933450</xdr:colOff>
      <xdr:row>0</xdr:row>
      <xdr:rowOff>95250</xdr:rowOff>
    </xdr:from>
    <xdr:to>
      <xdr:col>11</xdr:col>
      <xdr:colOff>1476375</xdr:colOff>
      <xdr:row>2</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78840650" y="95250"/>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1175"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2105025</xdr:colOff>
      <xdr:row>0</xdr:row>
      <xdr:rowOff>0</xdr:rowOff>
    </xdr:from>
    <xdr:to>
      <xdr:col>2</xdr:col>
      <xdr:colOff>2647950</xdr:colOff>
      <xdr:row>0</xdr:row>
      <xdr:rowOff>542925</xdr:rowOff>
    </xdr:to>
    <xdr:pic>
      <xdr:nvPicPr>
        <xdr:cNvPr id="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5943325" y="0"/>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10</xdr:col>
      <xdr:colOff>1276350</xdr:colOff>
      <xdr:row>0</xdr:row>
      <xdr:rowOff>9525</xdr:rowOff>
    </xdr:from>
    <xdr:ext cx="9954" cy="171450"/>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2066925</xdr:colOff>
      <xdr:row>0</xdr:row>
      <xdr:rowOff>38100</xdr:rowOff>
    </xdr:from>
    <xdr:ext cx="545921" cy="538751"/>
    <xdr:pic>
      <xdr:nvPicPr>
        <xdr:cNvPr id="3"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263679" y="38100"/>
          <a:ext cx="545921" cy="5387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12</xdr:col>
      <xdr:colOff>1619250</xdr:colOff>
      <xdr:row>0</xdr:row>
      <xdr:rowOff>66675</xdr:rowOff>
    </xdr:from>
    <xdr:ext cx="548216" cy="54292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13384" y="66675"/>
          <a:ext cx="548216"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12</xdr:col>
      <xdr:colOff>1631156</xdr:colOff>
      <xdr:row>0</xdr:row>
      <xdr:rowOff>47625</xdr:rowOff>
    </xdr:from>
    <xdr:ext cx="548216" cy="542925"/>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11003" y="47625"/>
          <a:ext cx="548216"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39</xdr:row>
      <xdr:rowOff>161925</xdr:rowOff>
    </xdr:from>
    <xdr:to>
      <xdr:col>0</xdr:col>
      <xdr:colOff>0</xdr:colOff>
      <xdr:row>55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xdr:row>
      <xdr:rowOff>28575</xdr:rowOff>
    </xdr:from>
    <xdr:to>
      <xdr:col>1</xdr:col>
      <xdr:colOff>4305300</xdr:colOff>
      <xdr:row>28</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1276350</xdr:colOff>
      <xdr:row>0</xdr:row>
      <xdr:rowOff>9525</xdr:rowOff>
    </xdr:from>
    <xdr:ext cx="9954" cy="171450"/>
    <xdr:pic>
      <xdr:nvPicPr>
        <xdr:cNvPr id="4" name="Picture 8" descr="logo"/>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3767191</xdr:colOff>
      <xdr:row>0</xdr:row>
      <xdr:rowOff>10703</xdr:rowOff>
    </xdr:from>
    <xdr:ext cx="548216" cy="542925"/>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85923693" y="10703"/>
          <a:ext cx="548216"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c:userShapes xmlns:c="http://schemas.openxmlformats.org/drawingml/2006/chart">
  <cdr:relSizeAnchor xmlns:cdr="http://schemas.openxmlformats.org/drawingml/2006/chartDrawing">
    <cdr:from>
      <cdr:x>0.91364</cdr:x>
      <cdr:y>0.01296</cdr:y>
    </cdr:from>
    <cdr:to>
      <cdr:x>0.95549</cdr:x>
      <cdr:y>0.10668</cdr:y>
    </cdr:to>
    <cdr:pic>
      <cdr:nvPicPr>
        <cdr:cNvPr id="2" name="Picture 1" descr="logo"/>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0.91364</cdr:x>
      <cdr:y>0.01296</cdr:y>
    </cdr:from>
    <cdr:to>
      <cdr:x>0.95549</cdr:x>
      <cdr:y>0.10668</cdr:y>
    </cdr:to>
    <cdr:pic>
      <cdr:nvPicPr>
        <cdr:cNvPr id="3" name="Picture 1" descr="logo"/>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8.xml><?xml version="1.0" encoding="utf-8"?>
<xdr:wsDr xmlns:xdr="http://schemas.openxmlformats.org/drawingml/2006/spreadsheetDrawing" xmlns:a="http://schemas.openxmlformats.org/drawingml/2006/main">
  <xdr:twoCellAnchor>
    <xdr:from>
      <xdr:col>1</xdr:col>
      <xdr:colOff>914400</xdr:colOff>
      <xdr:row>5</xdr:row>
      <xdr:rowOff>0</xdr:rowOff>
    </xdr:from>
    <xdr:to>
      <xdr:col>1</xdr:col>
      <xdr:colOff>1924050</xdr:colOff>
      <xdr:row>5</xdr:row>
      <xdr:rowOff>0</xdr:rowOff>
    </xdr:to>
    <xdr:sp macro="" textlink="">
      <xdr:nvSpPr>
        <xdr:cNvPr id="2" name="Text 1"/>
        <xdr:cNvSpPr txBox="1">
          <a:spLocks noChangeArrowheads="1"/>
        </xdr:cNvSpPr>
      </xdr:nvSpPr>
      <xdr:spPr bwMode="auto">
        <a:xfrm>
          <a:off x="9986467200" y="809625"/>
          <a:ext cx="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5</xdr:row>
      <xdr:rowOff>0</xdr:rowOff>
    </xdr:from>
    <xdr:to>
      <xdr:col>0</xdr:col>
      <xdr:colOff>257175</xdr:colOff>
      <xdr:row>5</xdr:row>
      <xdr:rowOff>0</xdr:rowOff>
    </xdr:to>
    <xdr:sp macro="" textlink="">
      <xdr:nvSpPr>
        <xdr:cNvPr id="3" name="Text 3"/>
        <xdr:cNvSpPr txBox="1">
          <a:spLocks noChangeArrowheads="1"/>
        </xdr:cNvSpPr>
      </xdr:nvSpPr>
      <xdr:spPr bwMode="auto">
        <a:xfrm>
          <a:off x="9987429225" y="809625"/>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4" name="Text 7"/>
        <xdr:cNvSpPr txBox="1">
          <a:spLocks noChangeArrowheads="1"/>
        </xdr:cNvSpPr>
      </xdr:nvSpPr>
      <xdr:spPr bwMode="auto">
        <a:xfrm>
          <a:off x="9979761600" y="809625"/>
          <a:ext cx="5715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oneCellAnchor>
    <xdr:from>
      <xdr:col>12</xdr:col>
      <xdr:colOff>1947334</xdr:colOff>
      <xdr:row>0</xdr:row>
      <xdr:rowOff>10584</xdr:rowOff>
    </xdr:from>
    <xdr:ext cx="548216" cy="542925"/>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09150" y="10584"/>
          <a:ext cx="548216"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10</xdr:col>
      <xdr:colOff>1276350</xdr:colOff>
      <xdr:row>0</xdr:row>
      <xdr:rowOff>9525</xdr:rowOff>
    </xdr:from>
    <xdr:ext cx="9525" cy="171450"/>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1162050</xdr:colOff>
      <xdr:row>0</xdr:row>
      <xdr:rowOff>76200</xdr:rowOff>
    </xdr:from>
    <xdr:ext cx="542925" cy="542925"/>
    <xdr:pic>
      <xdr:nvPicPr>
        <xdr:cNvPr id="3"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876275" y="76200"/>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16"/>
  <sheetViews>
    <sheetView showGridLines="0" rightToLeft="1" view="pageBreakPreview" zoomScaleSheetLayoutView="100" workbookViewId="0">
      <selection activeCell="J4" sqref="J4"/>
    </sheetView>
  </sheetViews>
  <sheetFormatPr defaultRowHeight="13.2" x14ac:dyDescent="0.25"/>
  <cols>
    <col min="1" max="1" width="75.109375" style="22" customWidth="1"/>
    <col min="2" max="2" width="9.109375" style="22"/>
    <col min="3" max="3" width="9.33203125" style="22" bestFit="1" customWidth="1"/>
    <col min="4" max="4" width="9.109375" style="22"/>
    <col min="5" max="5" width="6.6640625" style="22" bestFit="1" customWidth="1"/>
    <col min="6" max="6" width="9.109375" style="22"/>
    <col min="7" max="7" width="4" style="22" bestFit="1" customWidth="1"/>
    <col min="8" max="10" width="9.109375" style="22"/>
    <col min="11" max="11" width="4" style="22" bestFit="1" customWidth="1"/>
    <col min="12" max="12" width="6.6640625" style="22" bestFit="1" customWidth="1"/>
    <col min="13" max="256" width="9.109375" style="22"/>
    <col min="257" max="257" width="75.109375" style="22" customWidth="1"/>
    <col min="258" max="512" width="9.109375" style="22"/>
    <col min="513" max="513" width="75.109375" style="22" customWidth="1"/>
    <col min="514" max="768" width="9.109375" style="22"/>
    <col min="769" max="769" width="75.109375" style="22" customWidth="1"/>
    <col min="770" max="1024" width="9.109375" style="22"/>
    <col min="1025" max="1025" width="75.109375" style="22" customWidth="1"/>
    <col min="1026" max="1280" width="9.109375" style="22"/>
    <col min="1281" max="1281" width="75.109375" style="22" customWidth="1"/>
    <col min="1282" max="1536" width="9.109375" style="22"/>
    <col min="1537" max="1537" width="75.109375" style="22" customWidth="1"/>
    <col min="1538" max="1792" width="9.109375" style="22"/>
    <col min="1793" max="1793" width="75.109375" style="22" customWidth="1"/>
    <col min="1794" max="2048" width="9.109375" style="22"/>
    <col min="2049" max="2049" width="75.109375" style="22" customWidth="1"/>
    <col min="2050" max="2304" width="9.109375" style="22"/>
    <col min="2305" max="2305" width="75.109375" style="22" customWidth="1"/>
    <col min="2306" max="2560" width="9.109375" style="22"/>
    <col min="2561" max="2561" width="75.109375" style="22" customWidth="1"/>
    <col min="2562" max="2816" width="9.109375" style="22"/>
    <col min="2817" max="2817" width="75.109375" style="22" customWidth="1"/>
    <col min="2818" max="3072" width="9.109375" style="22"/>
    <col min="3073" max="3073" width="75.109375" style="22" customWidth="1"/>
    <col min="3074" max="3328" width="9.109375" style="22"/>
    <col min="3329" max="3329" width="75.109375" style="22" customWidth="1"/>
    <col min="3330" max="3584" width="9.109375" style="22"/>
    <col min="3585" max="3585" width="75.109375" style="22" customWidth="1"/>
    <col min="3586" max="3840" width="9.109375" style="22"/>
    <col min="3841" max="3841" width="75.109375" style="22" customWidth="1"/>
    <col min="3842" max="4096" width="9.109375" style="22"/>
    <col min="4097" max="4097" width="75.109375" style="22" customWidth="1"/>
    <col min="4098" max="4352" width="9.109375" style="22"/>
    <col min="4353" max="4353" width="75.109375" style="22" customWidth="1"/>
    <col min="4354" max="4608" width="9.109375" style="22"/>
    <col min="4609" max="4609" width="75.109375" style="22" customWidth="1"/>
    <col min="4610" max="4864" width="9.109375" style="22"/>
    <col min="4865" max="4865" width="75.109375" style="22" customWidth="1"/>
    <col min="4866" max="5120" width="9.109375" style="22"/>
    <col min="5121" max="5121" width="75.109375" style="22" customWidth="1"/>
    <col min="5122" max="5376" width="9.109375" style="22"/>
    <col min="5377" max="5377" width="75.109375" style="22" customWidth="1"/>
    <col min="5378" max="5632" width="9.109375" style="22"/>
    <col min="5633" max="5633" width="75.109375" style="22" customWidth="1"/>
    <col min="5634" max="5888" width="9.109375" style="22"/>
    <col min="5889" max="5889" width="75.109375" style="22" customWidth="1"/>
    <col min="5890" max="6144" width="9.109375" style="22"/>
    <col min="6145" max="6145" width="75.109375" style="22" customWidth="1"/>
    <col min="6146" max="6400" width="9.109375" style="22"/>
    <col min="6401" max="6401" width="75.109375" style="22" customWidth="1"/>
    <col min="6402" max="6656" width="9.109375" style="22"/>
    <col min="6657" max="6657" width="75.109375" style="22" customWidth="1"/>
    <col min="6658" max="6912" width="9.109375" style="22"/>
    <col min="6913" max="6913" width="75.109375" style="22" customWidth="1"/>
    <col min="6914" max="7168" width="9.109375" style="22"/>
    <col min="7169" max="7169" width="75.109375" style="22" customWidth="1"/>
    <col min="7170" max="7424" width="9.109375" style="22"/>
    <col min="7425" max="7425" width="75.109375" style="22" customWidth="1"/>
    <col min="7426" max="7680" width="9.109375" style="22"/>
    <col min="7681" max="7681" width="75.109375" style="22" customWidth="1"/>
    <col min="7682" max="7936" width="9.109375" style="22"/>
    <col min="7937" max="7937" width="75.109375" style="22" customWidth="1"/>
    <col min="7938" max="8192" width="9.109375" style="22"/>
    <col min="8193" max="8193" width="75.109375" style="22" customWidth="1"/>
    <col min="8194" max="8448" width="9.109375" style="22"/>
    <col min="8449" max="8449" width="75.109375" style="22" customWidth="1"/>
    <col min="8450" max="8704" width="9.109375" style="22"/>
    <col min="8705" max="8705" width="75.109375" style="22" customWidth="1"/>
    <col min="8706" max="8960" width="9.109375" style="22"/>
    <col min="8961" max="8961" width="75.109375" style="22" customWidth="1"/>
    <col min="8962" max="9216" width="9.109375" style="22"/>
    <col min="9217" max="9217" width="75.109375" style="22" customWidth="1"/>
    <col min="9218" max="9472" width="9.109375" style="22"/>
    <col min="9473" max="9473" width="75.109375" style="22" customWidth="1"/>
    <col min="9474" max="9728" width="9.109375" style="22"/>
    <col min="9729" max="9729" width="75.109375" style="22" customWidth="1"/>
    <col min="9730" max="9984" width="9.109375" style="22"/>
    <col min="9985" max="9985" width="75.109375" style="22" customWidth="1"/>
    <col min="9986" max="10240" width="9.109375" style="22"/>
    <col min="10241" max="10241" width="75.109375" style="22" customWidth="1"/>
    <col min="10242" max="10496" width="9.109375" style="22"/>
    <col min="10497" max="10497" width="75.109375" style="22" customWidth="1"/>
    <col min="10498" max="10752" width="9.109375" style="22"/>
    <col min="10753" max="10753" width="75.109375" style="22" customWidth="1"/>
    <col min="10754" max="11008" width="9.109375" style="22"/>
    <col min="11009" max="11009" width="75.109375" style="22" customWidth="1"/>
    <col min="11010" max="11264" width="9.109375" style="22"/>
    <col min="11265" max="11265" width="75.109375" style="22" customWidth="1"/>
    <col min="11266" max="11520" width="9.109375" style="22"/>
    <col min="11521" max="11521" width="75.109375" style="22" customWidth="1"/>
    <col min="11522" max="11776" width="9.109375" style="22"/>
    <col min="11777" max="11777" width="75.109375" style="22" customWidth="1"/>
    <col min="11778" max="12032" width="9.109375" style="22"/>
    <col min="12033" max="12033" width="75.109375" style="22" customWidth="1"/>
    <col min="12034" max="12288" width="9.109375" style="22"/>
    <col min="12289" max="12289" width="75.109375" style="22" customWidth="1"/>
    <col min="12290" max="12544" width="9.109375" style="22"/>
    <col min="12545" max="12545" width="75.109375" style="22" customWidth="1"/>
    <col min="12546" max="12800" width="9.109375" style="22"/>
    <col min="12801" max="12801" width="75.109375" style="22" customWidth="1"/>
    <col min="12802" max="13056" width="9.109375" style="22"/>
    <col min="13057" max="13057" width="75.109375" style="22" customWidth="1"/>
    <col min="13058" max="13312" width="9.109375" style="22"/>
    <col min="13313" max="13313" width="75.109375" style="22" customWidth="1"/>
    <col min="13314" max="13568" width="9.109375" style="22"/>
    <col min="13569" max="13569" width="75.109375" style="22" customWidth="1"/>
    <col min="13570" max="13824" width="9.109375" style="22"/>
    <col min="13825" max="13825" width="75.109375" style="22" customWidth="1"/>
    <col min="13826" max="14080" width="9.109375" style="22"/>
    <col min="14081" max="14081" width="75.109375" style="22" customWidth="1"/>
    <col min="14082" max="14336" width="9.109375" style="22"/>
    <col min="14337" max="14337" width="75.109375" style="22" customWidth="1"/>
    <col min="14338" max="14592" width="9.109375" style="22"/>
    <col min="14593" max="14593" width="75.109375" style="22" customWidth="1"/>
    <col min="14594" max="14848" width="9.109375" style="22"/>
    <col min="14849" max="14849" width="75.109375" style="22" customWidth="1"/>
    <col min="14850" max="15104" width="9.109375" style="22"/>
    <col min="15105" max="15105" width="75.109375" style="22" customWidth="1"/>
    <col min="15106" max="15360" width="9.109375" style="22"/>
    <col min="15361" max="15361" width="75.109375" style="22" customWidth="1"/>
    <col min="15362" max="15616" width="9.109375" style="22"/>
    <col min="15617" max="15617" width="75.109375" style="22" customWidth="1"/>
    <col min="15618" max="15872" width="9.109375" style="22"/>
    <col min="15873" max="15873" width="75.109375" style="22" customWidth="1"/>
    <col min="15874" max="16128" width="9.109375" style="22"/>
    <col min="16129" max="16129" width="75.109375" style="22" customWidth="1"/>
    <col min="16130" max="16384" width="9.109375" style="22"/>
  </cols>
  <sheetData>
    <row r="1" spans="1:12" ht="21" customHeight="1" x14ac:dyDescent="0.25"/>
    <row r="2" spans="1:12" s="29" customFormat="1" ht="69" customHeight="1" x14ac:dyDescent="0.25">
      <c r="A2" s="28"/>
    </row>
    <row r="3" spans="1:12" s="29" customFormat="1" ht="34.5" customHeight="1" x14ac:dyDescent="0.25">
      <c r="A3" s="30"/>
    </row>
    <row r="4" spans="1:12" s="29" customFormat="1" ht="75" customHeight="1" x14ac:dyDescent="0.25">
      <c r="A4" s="31" t="s">
        <v>278</v>
      </c>
    </row>
    <row r="5" spans="1:12" s="25" customFormat="1" x14ac:dyDescent="0.25">
      <c r="A5" s="26"/>
    </row>
    <row r="6" spans="1:12" x14ac:dyDescent="0.25">
      <c r="C6" s="264"/>
      <c r="D6" s="264"/>
      <c r="E6" s="264"/>
      <c r="L6" s="264"/>
    </row>
    <row r="7" spans="1:12" x14ac:dyDescent="0.25">
      <c r="C7" s="264"/>
      <c r="D7" s="264"/>
      <c r="E7" s="264"/>
      <c r="L7" s="264"/>
    </row>
    <row r="8" spans="1:12" x14ac:dyDescent="0.25">
      <c r="C8" s="264"/>
      <c r="D8" s="264"/>
      <c r="E8" s="264"/>
      <c r="L8" s="264"/>
    </row>
    <row r="9" spans="1:12" x14ac:dyDescent="0.25">
      <c r="C9" s="264"/>
      <c r="D9" s="264"/>
      <c r="E9" s="264"/>
      <c r="L9" s="264"/>
    </row>
    <row r="10" spans="1:12" x14ac:dyDescent="0.25">
      <c r="C10" s="264"/>
      <c r="D10" s="264"/>
      <c r="E10" s="264"/>
      <c r="L10" s="264"/>
    </row>
    <row r="11" spans="1:12" x14ac:dyDescent="0.25">
      <c r="C11" s="264"/>
      <c r="D11" s="264"/>
      <c r="E11" s="264"/>
      <c r="L11" s="264"/>
    </row>
    <row r="12" spans="1:12" x14ac:dyDescent="0.25">
      <c r="C12" s="264"/>
      <c r="D12" s="264"/>
      <c r="E12" s="264"/>
      <c r="L12" s="264"/>
    </row>
    <row r="13" spans="1:12" x14ac:dyDescent="0.25">
      <c r="C13" s="264"/>
      <c r="D13" s="264"/>
      <c r="E13" s="264"/>
      <c r="L13" s="264"/>
    </row>
    <row r="14" spans="1:12" x14ac:dyDescent="0.25">
      <c r="C14" s="264"/>
      <c r="D14" s="264"/>
      <c r="E14" s="264"/>
      <c r="L14" s="264"/>
    </row>
    <row r="15" spans="1:12" x14ac:dyDescent="0.25">
      <c r="C15" s="264"/>
      <c r="D15" s="264"/>
      <c r="E15" s="264"/>
      <c r="L15" s="264"/>
    </row>
    <row r="16" spans="1:12" x14ac:dyDescent="0.25">
      <c r="C16" s="264"/>
      <c r="D16" s="295"/>
      <c r="E16" s="264"/>
      <c r="G16" s="264"/>
      <c r="L16" s="264"/>
    </row>
  </sheetData>
  <phoneticPr fontId="27"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21"/>
  <sheetViews>
    <sheetView rightToLeft="1" view="pageBreakPreview" topLeftCell="A6" zoomScale="89" zoomScaleSheetLayoutView="89" workbookViewId="0">
      <selection activeCell="H9" sqref="H9"/>
    </sheetView>
  </sheetViews>
  <sheetFormatPr defaultColWidth="9.109375" defaultRowHeight="13.8" x14ac:dyDescent="0.25"/>
  <cols>
    <col min="1" max="1" width="4.44140625" style="11" customWidth="1"/>
    <col min="2" max="2" width="37.6640625" style="9" customWidth="1"/>
    <col min="3" max="7" width="10.77734375" style="12" customWidth="1"/>
    <col min="8" max="8" width="35.44140625" style="4" customWidth="1"/>
    <col min="9" max="9" width="4.44140625" style="181" customWidth="1"/>
    <col min="10" max="10" width="9.109375" style="4"/>
    <col min="11" max="11" width="4.44140625" style="4" bestFit="1" customWidth="1"/>
    <col min="12" max="12" width="7.5546875" style="4" bestFit="1" customWidth="1"/>
    <col min="13" max="16384" width="9.109375" style="4"/>
  </cols>
  <sheetData>
    <row r="1" spans="1:12" s="107" customFormat="1" ht="19.5" customHeight="1" x14ac:dyDescent="0.25">
      <c r="A1" s="390"/>
      <c r="B1" s="391"/>
      <c r="C1" s="391"/>
      <c r="D1" s="391"/>
      <c r="E1" s="391"/>
      <c r="F1" s="391"/>
      <c r="G1" s="391"/>
      <c r="H1" s="391"/>
      <c r="I1" s="391"/>
      <c r="J1" s="109"/>
      <c r="K1" s="109"/>
    </row>
    <row r="2" spans="1:12" s="1" customFormat="1" ht="18.75" customHeight="1" x14ac:dyDescent="0.25">
      <c r="A2" s="392" t="s">
        <v>524</v>
      </c>
      <c r="B2" s="392"/>
      <c r="C2" s="392"/>
      <c r="D2" s="392"/>
      <c r="E2" s="392"/>
      <c r="F2" s="392"/>
      <c r="G2" s="392"/>
      <c r="H2" s="392"/>
      <c r="I2" s="392"/>
    </row>
    <row r="3" spans="1:12" s="1" customFormat="1" ht="18.75" customHeight="1" x14ac:dyDescent="0.25">
      <c r="A3" s="392" t="s">
        <v>516</v>
      </c>
      <c r="B3" s="392"/>
      <c r="C3" s="392"/>
      <c r="D3" s="392"/>
      <c r="E3" s="392"/>
      <c r="F3" s="392"/>
      <c r="G3" s="392"/>
      <c r="H3" s="392"/>
      <c r="I3" s="392"/>
    </row>
    <row r="4" spans="1:12" s="8" customFormat="1" ht="42" customHeight="1" x14ac:dyDescent="0.25">
      <c r="A4" s="430" t="s">
        <v>525</v>
      </c>
      <c r="B4" s="431"/>
      <c r="C4" s="431"/>
      <c r="D4" s="431"/>
      <c r="E4" s="431"/>
      <c r="F4" s="431"/>
      <c r="G4" s="431"/>
      <c r="H4" s="431"/>
      <c r="I4" s="431"/>
    </row>
    <row r="5" spans="1:12" ht="20.25" customHeight="1" x14ac:dyDescent="0.25">
      <c r="A5" s="432" t="s">
        <v>399</v>
      </c>
      <c r="B5" s="432"/>
      <c r="C5" s="433"/>
      <c r="D5" s="434"/>
      <c r="E5" s="434"/>
      <c r="F5" s="434"/>
      <c r="G5" s="434"/>
      <c r="H5" s="397" t="s">
        <v>542</v>
      </c>
      <c r="I5" s="397"/>
    </row>
    <row r="6" spans="1:12" ht="54" customHeight="1" x14ac:dyDescent="0.25">
      <c r="A6" s="398" t="s">
        <v>306</v>
      </c>
      <c r="B6" s="398"/>
      <c r="C6" s="170">
        <v>2012</v>
      </c>
      <c r="D6" s="170">
        <v>2013</v>
      </c>
      <c r="E6" s="170">
        <v>2014</v>
      </c>
      <c r="F6" s="170">
        <v>2015</v>
      </c>
      <c r="G6" s="170">
        <v>2016</v>
      </c>
      <c r="H6" s="435" t="s">
        <v>543</v>
      </c>
      <c r="I6" s="436"/>
      <c r="L6" s="276"/>
    </row>
    <row r="7" spans="1:12" ht="30" customHeight="1" thickBot="1" x14ac:dyDescent="0.3">
      <c r="A7" s="136" t="s">
        <v>0</v>
      </c>
      <c r="B7" s="43" t="s">
        <v>1</v>
      </c>
      <c r="C7" s="269">
        <v>157.94081670000003</v>
      </c>
      <c r="D7" s="269">
        <v>173.36938669</v>
      </c>
      <c r="E7" s="269">
        <v>177.04472615199998</v>
      </c>
      <c r="F7" s="269">
        <v>166.66045092000005</v>
      </c>
      <c r="G7" s="269">
        <v>164.08604571000001</v>
      </c>
      <c r="H7" s="144" t="s">
        <v>2</v>
      </c>
      <c r="I7" s="171">
        <v>0</v>
      </c>
      <c r="L7" s="276"/>
    </row>
    <row r="8" spans="1:12" ht="30" customHeight="1" thickTop="1" thickBot="1" x14ac:dyDescent="0.3">
      <c r="A8" s="134" t="s">
        <v>3</v>
      </c>
      <c r="B8" s="39" t="s">
        <v>4</v>
      </c>
      <c r="C8" s="270">
        <v>6.7013778100000003</v>
      </c>
      <c r="D8" s="270">
        <v>9.1054732899999991</v>
      </c>
      <c r="E8" s="270">
        <v>5.8013193900000006</v>
      </c>
      <c r="F8" s="270">
        <v>5.5967120300000008</v>
      </c>
      <c r="G8" s="270">
        <v>21.610449489999997</v>
      </c>
      <c r="H8" s="141" t="s">
        <v>5</v>
      </c>
      <c r="I8" s="172">
        <v>0</v>
      </c>
      <c r="L8" s="276"/>
    </row>
    <row r="9" spans="1:12" ht="30" customHeight="1" thickTop="1" thickBot="1" x14ac:dyDescent="0.3">
      <c r="A9" s="133" t="s">
        <v>6</v>
      </c>
      <c r="B9" s="173" t="s">
        <v>7</v>
      </c>
      <c r="C9" s="272">
        <v>1738.72018256</v>
      </c>
      <c r="D9" s="272">
        <v>1606.2616084000001</v>
      </c>
      <c r="E9" s="272">
        <v>2136.325172412</v>
      </c>
      <c r="F9" s="272">
        <v>1349.9814821700002</v>
      </c>
      <c r="G9" s="272">
        <v>950.90086155999995</v>
      </c>
      <c r="H9" s="138" t="s">
        <v>8</v>
      </c>
      <c r="I9" s="175">
        <v>0</v>
      </c>
      <c r="L9" s="276"/>
    </row>
    <row r="10" spans="1:12" ht="30" customHeight="1" thickTop="1" thickBot="1" x14ac:dyDescent="0.3">
      <c r="A10" s="134" t="s">
        <v>9</v>
      </c>
      <c r="B10" s="39" t="s">
        <v>241</v>
      </c>
      <c r="C10" s="270">
        <v>425976.75972363999</v>
      </c>
      <c r="D10" s="270">
        <v>436704.51625500002</v>
      </c>
      <c r="E10" s="270">
        <v>413041.28202447004</v>
      </c>
      <c r="F10" s="270">
        <v>234748.52013040299</v>
      </c>
      <c r="G10" s="270">
        <v>170117.65570437003</v>
      </c>
      <c r="H10" s="141" t="s">
        <v>10</v>
      </c>
      <c r="I10" s="172">
        <v>0</v>
      </c>
      <c r="L10" s="276"/>
    </row>
    <row r="11" spans="1:12" ht="30" customHeight="1" thickTop="1" thickBot="1" x14ac:dyDescent="0.3">
      <c r="A11" s="133" t="s">
        <v>11</v>
      </c>
      <c r="B11" s="173" t="s">
        <v>12</v>
      </c>
      <c r="C11" s="272">
        <v>2.0717521699999999</v>
      </c>
      <c r="D11" s="272">
        <v>1.32476905</v>
      </c>
      <c r="E11" s="272">
        <v>2.3344449500000004</v>
      </c>
      <c r="F11" s="272">
        <v>3.52144426</v>
      </c>
      <c r="G11" s="272">
        <v>0.96483001000000002</v>
      </c>
      <c r="H11" s="138" t="s">
        <v>13</v>
      </c>
      <c r="I11" s="175">
        <v>0</v>
      </c>
      <c r="L11" s="276"/>
    </row>
    <row r="12" spans="1:12" ht="30" customHeight="1" thickTop="1" thickBot="1" x14ac:dyDescent="0.3">
      <c r="A12" s="134" t="s">
        <v>14</v>
      </c>
      <c r="B12" s="39" t="s">
        <v>15</v>
      </c>
      <c r="C12" s="270">
        <v>34526.119407571015</v>
      </c>
      <c r="D12" s="270">
        <v>29861.229217970002</v>
      </c>
      <c r="E12" s="270">
        <v>27821.079389977996</v>
      </c>
      <c r="F12" s="270">
        <v>27630.895109091976</v>
      </c>
      <c r="G12" s="270">
        <v>22115.034506879998</v>
      </c>
      <c r="H12" s="141" t="s">
        <v>16</v>
      </c>
      <c r="I12" s="172">
        <v>6</v>
      </c>
      <c r="L12" s="276"/>
    </row>
    <row r="13" spans="1:12" ht="30" customHeight="1" thickTop="1" thickBot="1" x14ac:dyDescent="0.3">
      <c r="A13" s="133" t="s">
        <v>17</v>
      </c>
      <c r="B13" s="173" t="s">
        <v>18</v>
      </c>
      <c r="C13" s="272">
        <v>16060.100023001009</v>
      </c>
      <c r="D13" s="272">
        <v>10766.463906960003</v>
      </c>
      <c r="E13" s="272">
        <v>10753.778349875005</v>
      </c>
      <c r="F13" s="272">
        <v>7497.2450998900013</v>
      </c>
      <c r="G13" s="272">
        <v>6074.6986490500012</v>
      </c>
      <c r="H13" s="138" t="s">
        <v>19</v>
      </c>
      <c r="I13" s="175">
        <v>27</v>
      </c>
      <c r="L13" s="276"/>
    </row>
    <row r="14" spans="1:12" ht="30" customHeight="1" thickTop="1" thickBot="1" x14ac:dyDescent="0.3">
      <c r="A14" s="134" t="s">
        <v>20</v>
      </c>
      <c r="B14" s="39" t="s">
        <v>174</v>
      </c>
      <c r="C14" s="270">
        <v>243.67018872</v>
      </c>
      <c r="D14" s="270">
        <v>368.11077657999999</v>
      </c>
      <c r="E14" s="270">
        <v>282.08724416000007</v>
      </c>
      <c r="F14" s="270">
        <v>335.58486496000012</v>
      </c>
      <c r="G14" s="270">
        <v>489.42025517899998</v>
      </c>
      <c r="H14" s="141" t="s">
        <v>21</v>
      </c>
      <c r="I14" s="172">
        <v>8</v>
      </c>
      <c r="L14" s="276"/>
    </row>
    <row r="15" spans="1:12" ht="30" customHeight="1" thickTop="1" thickBot="1" x14ac:dyDescent="0.3">
      <c r="A15" s="133" t="s">
        <v>22</v>
      </c>
      <c r="B15" s="173" t="s">
        <v>23</v>
      </c>
      <c r="C15" s="272">
        <v>103.15814683000001</v>
      </c>
      <c r="D15" s="272">
        <v>83.808846650000007</v>
      </c>
      <c r="E15" s="272">
        <v>102.66300258</v>
      </c>
      <c r="F15" s="272">
        <v>95.112384709999986</v>
      </c>
      <c r="G15" s="272">
        <v>100.90777793199997</v>
      </c>
      <c r="H15" s="138" t="s">
        <v>24</v>
      </c>
      <c r="I15" s="175">
        <v>3</v>
      </c>
      <c r="L15" s="276"/>
    </row>
    <row r="16" spans="1:12" ht="30" customHeight="1" thickTop="1" x14ac:dyDescent="0.25">
      <c r="A16" s="135" t="s">
        <v>25</v>
      </c>
      <c r="B16" s="176" t="s">
        <v>26</v>
      </c>
      <c r="C16" s="262">
        <v>0</v>
      </c>
      <c r="D16" s="262">
        <v>0</v>
      </c>
      <c r="E16" s="262">
        <v>0</v>
      </c>
      <c r="F16" s="262">
        <v>0.46879185000000001</v>
      </c>
      <c r="G16" s="262">
        <v>0.15775107999999999</v>
      </c>
      <c r="H16" s="66" t="s">
        <v>27</v>
      </c>
      <c r="I16" s="178" t="s">
        <v>25</v>
      </c>
      <c r="L16" s="276"/>
    </row>
    <row r="17" spans="1:9" ht="31.5" customHeight="1" x14ac:dyDescent="0.25">
      <c r="A17" s="400" t="s">
        <v>259</v>
      </c>
      <c r="B17" s="400"/>
      <c r="C17" s="257">
        <v>478815.24161900207</v>
      </c>
      <c r="D17" s="257">
        <v>479574.19024059013</v>
      </c>
      <c r="E17" s="257">
        <v>454322.39567396685</v>
      </c>
      <c r="F17" s="257">
        <v>271833.58647028491</v>
      </c>
      <c r="G17" s="257">
        <v>200035.43683126106</v>
      </c>
      <c r="H17" s="401" t="s">
        <v>28</v>
      </c>
      <c r="I17" s="401"/>
    </row>
    <row r="18" spans="1:9" x14ac:dyDescent="0.25">
      <c r="A18" s="179" t="s">
        <v>292</v>
      </c>
      <c r="C18" s="358"/>
      <c r="D18" s="358"/>
      <c r="E18" s="358"/>
      <c r="F18" s="358"/>
      <c r="G18" s="358"/>
      <c r="I18" s="180" t="s">
        <v>523</v>
      </c>
    </row>
    <row r="19" spans="1:9" x14ac:dyDescent="0.25">
      <c r="A19" s="402" t="s">
        <v>527</v>
      </c>
      <c r="B19" s="402"/>
      <c r="H19" s="437" t="s">
        <v>526</v>
      </c>
      <c r="I19" s="437"/>
    </row>
    <row r="20" spans="1:9" x14ac:dyDescent="0.25">
      <c r="C20" s="296"/>
      <c r="D20" s="296"/>
      <c r="E20" s="296"/>
      <c r="F20" s="296"/>
      <c r="G20" s="296"/>
    </row>
    <row r="21" spans="1:9" x14ac:dyDescent="0.25">
      <c r="C21" s="296"/>
      <c r="D21" s="296"/>
      <c r="E21" s="296"/>
      <c r="F21" s="296"/>
      <c r="G21" s="296"/>
    </row>
  </sheetData>
  <mergeCells count="13">
    <mergeCell ref="A6:B6"/>
    <mergeCell ref="H6:I6"/>
    <mergeCell ref="A17:B17"/>
    <mergeCell ref="H17:I17"/>
    <mergeCell ref="A19:B19"/>
    <mergeCell ref="H19:I19"/>
    <mergeCell ref="A1:I1"/>
    <mergeCell ref="A2:I2"/>
    <mergeCell ref="A3:I3"/>
    <mergeCell ref="A4:I4"/>
    <mergeCell ref="A5:B5"/>
    <mergeCell ref="H5:I5"/>
    <mergeCell ref="C5:G5"/>
  </mergeCells>
  <printOptions horizontalCentered="1" verticalCentered="1"/>
  <pageMargins left="0" right="0" top="0.51181102362204722" bottom="0.51181102362204722" header="0.51181102362204722" footer="0.51181102362204722"/>
  <pageSetup paperSize="9" scale="9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O74"/>
  <sheetViews>
    <sheetView rightToLeft="1" view="pageBreakPreview" topLeftCell="A51" zoomScaleSheetLayoutView="100" workbookViewId="0">
      <selection activeCell="B74" sqref="B74"/>
    </sheetView>
  </sheetViews>
  <sheetFormatPr defaultRowHeight="13.8" x14ac:dyDescent="0.25"/>
  <cols>
    <col min="1" max="1" width="2.5546875" style="11" bestFit="1" customWidth="1"/>
    <col min="2" max="2" width="24" style="9" bestFit="1" customWidth="1"/>
    <col min="3" max="3" width="11.5546875" style="4" bestFit="1" customWidth="1"/>
    <col min="4" max="4" width="8.44140625" style="200" bestFit="1" customWidth="1"/>
    <col min="5" max="5" width="9.6640625" style="200" customWidth="1"/>
    <col min="6" max="6" width="7.88671875" style="200" bestFit="1" customWidth="1"/>
    <col min="7" max="7" width="10.33203125" style="200" customWidth="1"/>
    <col min="8" max="8" width="7.88671875" style="200" bestFit="1" customWidth="1"/>
    <col min="9" max="9" width="11.5546875" style="4" bestFit="1" customWidth="1"/>
    <col min="10" max="10" width="7.88671875" style="200" bestFit="1" customWidth="1"/>
    <col min="11" max="11" width="10.33203125" style="200" customWidth="1"/>
    <col min="12" max="12" width="7.88671875" style="200" bestFit="1" customWidth="1"/>
    <col min="13" max="13" width="24.88671875" style="4" customWidth="1"/>
    <col min="14" max="14" width="3.5546875" style="181" bestFit="1" customWidth="1"/>
    <col min="15" max="15" width="11.33203125" style="4" bestFit="1" customWidth="1"/>
    <col min="16" max="248" width="9.109375" style="4"/>
    <col min="249" max="249" width="3.109375" style="4" customWidth="1"/>
    <col min="250" max="250" width="23.6640625" style="4" customWidth="1"/>
    <col min="251" max="251" width="9.6640625" style="4" customWidth="1"/>
    <col min="252" max="252" width="6.109375" style="4" bestFit="1" customWidth="1"/>
    <col min="253" max="253" width="9.6640625" style="4" customWidth="1"/>
    <col min="254" max="254" width="5.6640625" style="4" customWidth="1"/>
    <col min="255" max="255" width="9.6640625" style="4" customWidth="1"/>
    <col min="256" max="256" width="5.6640625" style="4" customWidth="1"/>
    <col min="257" max="257" width="9.6640625" style="4" customWidth="1"/>
    <col min="258" max="258" width="5.6640625" style="4" customWidth="1"/>
    <col min="259" max="259" width="9.6640625" style="4" customWidth="1"/>
    <col min="260" max="260" width="5.5546875" style="4" bestFit="1" customWidth="1"/>
    <col min="261" max="261" width="23.6640625" style="4" customWidth="1"/>
    <col min="262" max="262" width="3.109375" style="4" customWidth="1"/>
    <col min="263" max="263" width="11.33203125" style="4" bestFit="1" customWidth="1"/>
    <col min="264" max="504" width="9.109375" style="4"/>
    <col min="505" max="505" width="3.109375" style="4" customWidth="1"/>
    <col min="506" max="506" width="23.6640625" style="4" customWidth="1"/>
    <col min="507" max="507" width="9.6640625" style="4" customWidth="1"/>
    <col min="508" max="508" width="6.109375" style="4" bestFit="1" customWidth="1"/>
    <col min="509" max="509" width="9.6640625" style="4" customWidth="1"/>
    <col min="510" max="510" width="5.6640625" style="4" customWidth="1"/>
    <col min="511" max="511" width="9.6640625" style="4" customWidth="1"/>
    <col min="512" max="512" width="5.6640625" style="4" customWidth="1"/>
    <col min="513" max="513" width="9.6640625" style="4" customWidth="1"/>
    <col min="514" max="514" width="5.6640625" style="4" customWidth="1"/>
    <col min="515" max="515" width="9.6640625" style="4" customWidth="1"/>
    <col min="516" max="516" width="5.5546875" style="4" bestFit="1" customWidth="1"/>
    <col min="517" max="517" width="23.6640625" style="4" customWidth="1"/>
    <col min="518" max="518" width="3.109375" style="4" customWidth="1"/>
    <col min="519" max="519" width="11.33203125" style="4" bestFit="1" customWidth="1"/>
    <col min="520" max="760" width="9.109375" style="4"/>
    <col min="761" max="761" width="3.109375" style="4" customWidth="1"/>
    <col min="762" max="762" width="23.6640625" style="4" customWidth="1"/>
    <col min="763" max="763" width="9.6640625" style="4" customWidth="1"/>
    <col min="764" max="764" width="6.109375" style="4" bestFit="1" customWidth="1"/>
    <col min="765" max="765" width="9.6640625" style="4" customWidth="1"/>
    <col min="766" max="766" width="5.6640625" style="4" customWidth="1"/>
    <col min="767" max="767" width="9.6640625" style="4" customWidth="1"/>
    <col min="768" max="768" width="5.6640625" style="4" customWidth="1"/>
    <col min="769" max="769" width="9.6640625" style="4" customWidth="1"/>
    <col min="770" max="770" width="5.6640625" style="4" customWidth="1"/>
    <col min="771" max="771" width="9.6640625" style="4" customWidth="1"/>
    <col min="772" max="772" width="5.5546875" style="4" bestFit="1" customWidth="1"/>
    <col min="773" max="773" width="23.6640625" style="4" customWidth="1"/>
    <col min="774" max="774" width="3.109375" style="4" customWidth="1"/>
    <col min="775" max="775" width="11.33203125" style="4" bestFit="1" customWidth="1"/>
    <col min="776" max="1016" width="9.109375" style="4"/>
    <col min="1017" max="1017" width="3.109375" style="4" customWidth="1"/>
    <col min="1018" max="1018" width="23.6640625" style="4" customWidth="1"/>
    <col min="1019" max="1019" width="9.6640625" style="4" customWidth="1"/>
    <col min="1020" max="1020" width="6.109375" style="4" bestFit="1" customWidth="1"/>
    <col min="1021" max="1021" width="9.6640625" style="4" customWidth="1"/>
    <col min="1022" max="1022" width="5.6640625" style="4" customWidth="1"/>
    <col min="1023" max="1023" width="9.6640625" style="4" customWidth="1"/>
    <col min="1024" max="1024" width="5.6640625" style="4" customWidth="1"/>
    <col min="1025" max="1025" width="9.6640625" style="4" customWidth="1"/>
    <col min="1026" max="1026" width="5.6640625" style="4" customWidth="1"/>
    <col min="1027" max="1027" width="9.6640625" style="4" customWidth="1"/>
    <col min="1028" max="1028" width="5.5546875" style="4" bestFit="1" customWidth="1"/>
    <col min="1029" max="1029" width="23.6640625" style="4" customWidth="1"/>
    <col min="1030" max="1030" width="3.109375" style="4" customWidth="1"/>
    <col min="1031" max="1031" width="11.33203125" style="4" bestFit="1" customWidth="1"/>
    <col min="1032" max="1272" width="9.109375" style="4"/>
    <col min="1273" max="1273" width="3.109375" style="4" customWidth="1"/>
    <col min="1274" max="1274" width="23.6640625" style="4" customWidth="1"/>
    <col min="1275" max="1275" width="9.6640625" style="4" customWidth="1"/>
    <col min="1276" max="1276" width="6.109375" style="4" bestFit="1" customWidth="1"/>
    <col min="1277" max="1277" width="9.6640625" style="4" customWidth="1"/>
    <col min="1278" max="1278" width="5.6640625" style="4" customWidth="1"/>
    <col min="1279" max="1279" width="9.6640625" style="4" customWidth="1"/>
    <col min="1280" max="1280" width="5.6640625" style="4" customWidth="1"/>
    <col min="1281" max="1281" width="9.6640625" style="4" customWidth="1"/>
    <col min="1282" max="1282" width="5.6640625" style="4" customWidth="1"/>
    <col min="1283" max="1283" width="9.6640625" style="4" customWidth="1"/>
    <col min="1284" max="1284" width="5.5546875" style="4" bestFit="1" customWidth="1"/>
    <col min="1285" max="1285" width="23.6640625" style="4" customWidth="1"/>
    <col min="1286" max="1286" width="3.109375" style="4" customWidth="1"/>
    <col min="1287" max="1287" width="11.33203125" style="4" bestFit="1" customWidth="1"/>
    <col min="1288" max="1528" width="9.109375" style="4"/>
    <col min="1529" max="1529" width="3.109375" style="4" customWidth="1"/>
    <col min="1530" max="1530" width="23.6640625" style="4" customWidth="1"/>
    <col min="1531" max="1531" width="9.6640625" style="4" customWidth="1"/>
    <col min="1532" max="1532" width="6.109375" style="4" bestFit="1" customWidth="1"/>
    <col min="1533" max="1533" width="9.6640625" style="4" customWidth="1"/>
    <col min="1534" max="1534" width="5.6640625" style="4" customWidth="1"/>
    <col min="1535" max="1535" width="9.6640625" style="4" customWidth="1"/>
    <col min="1536" max="1536" width="5.6640625" style="4" customWidth="1"/>
    <col min="1537" max="1537" width="9.6640625" style="4" customWidth="1"/>
    <col min="1538" max="1538" width="5.6640625" style="4" customWidth="1"/>
    <col min="1539" max="1539" width="9.6640625" style="4" customWidth="1"/>
    <col min="1540" max="1540" width="5.5546875" style="4" bestFit="1" customWidth="1"/>
    <col min="1541" max="1541" width="23.6640625" style="4" customWidth="1"/>
    <col min="1542" max="1542" width="3.109375" style="4" customWidth="1"/>
    <col min="1543" max="1543" width="11.33203125" style="4" bestFit="1" customWidth="1"/>
    <col min="1544" max="1784" width="9.109375" style="4"/>
    <col min="1785" max="1785" width="3.109375" style="4" customWidth="1"/>
    <col min="1786" max="1786" width="23.6640625" style="4" customWidth="1"/>
    <col min="1787" max="1787" width="9.6640625" style="4" customWidth="1"/>
    <col min="1788" max="1788" width="6.109375" style="4" bestFit="1" customWidth="1"/>
    <col min="1789" max="1789" width="9.6640625" style="4" customWidth="1"/>
    <col min="1790" max="1790" width="5.6640625" style="4" customWidth="1"/>
    <col min="1791" max="1791" width="9.6640625" style="4" customWidth="1"/>
    <col min="1792" max="1792" width="5.6640625" style="4" customWidth="1"/>
    <col min="1793" max="1793" width="9.6640625" style="4" customWidth="1"/>
    <col min="1794" max="1794" width="5.6640625" style="4" customWidth="1"/>
    <col min="1795" max="1795" width="9.6640625" style="4" customWidth="1"/>
    <col min="1796" max="1796" width="5.5546875" style="4" bestFit="1" customWidth="1"/>
    <col min="1797" max="1797" width="23.6640625" style="4" customWidth="1"/>
    <col min="1798" max="1798" width="3.109375" style="4" customWidth="1"/>
    <col min="1799" max="1799" width="11.33203125" style="4" bestFit="1" customWidth="1"/>
    <col min="1800" max="2040" width="9.109375" style="4"/>
    <col min="2041" max="2041" width="3.109375" style="4" customWidth="1"/>
    <col min="2042" max="2042" width="23.6640625" style="4" customWidth="1"/>
    <col min="2043" max="2043" width="9.6640625" style="4" customWidth="1"/>
    <col min="2044" max="2044" width="6.109375" style="4" bestFit="1" customWidth="1"/>
    <col min="2045" max="2045" width="9.6640625" style="4" customWidth="1"/>
    <col min="2046" max="2046" width="5.6640625" style="4" customWidth="1"/>
    <col min="2047" max="2047" width="9.6640625" style="4" customWidth="1"/>
    <col min="2048" max="2048" width="5.6640625" style="4" customWidth="1"/>
    <col min="2049" max="2049" width="9.6640625" style="4" customWidth="1"/>
    <col min="2050" max="2050" width="5.6640625" style="4" customWidth="1"/>
    <col min="2051" max="2051" width="9.6640625" style="4" customWidth="1"/>
    <col min="2052" max="2052" width="5.5546875" style="4" bestFit="1" customWidth="1"/>
    <col min="2053" max="2053" width="23.6640625" style="4" customWidth="1"/>
    <col min="2054" max="2054" width="3.109375" style="4" customWidth="1"/>
    <col min="2055" max="2055" width="11.33203125" style="4" bestFit="1" customWidth="1"/>
    <col min="2056" max="2296" width="9.109375" style="4"/>
    <col min="2297" max="2297" width="3.109375" style="4" customWidth="1"/>
    <col min="2298" max="2298" width="23.6640625" style="4" customWidth="1"/>
    <col min="2299" max="2299" width="9.6640625" style="4" customWidth="1"/>
    <col min="2300" max="2300" width="6.109375" style="4" bestFit="1" customWidth="1"/>
    <col min="2301" max="2301" width="9.6640625" style="4" customWidth="1"/>
    <col min="2302" max="2302" width="5.6640625" style="4" customWidth="1"/>
    <col min="2303" max="2303" width="9.6640625" style="4" customWidth="1"/>
    <col min="2304" max="2304" width="5.6640625" style="4" customWidth="1"/>
    <col min="2305" max="2305" width="9.6640625" style="4" customWidth="1"/>
    <col min="2306" max="2306" width="5.6640625" style="4" customWidth="1"/>
    <col min="2307" max="2307" width="9.6640625" style="4" customWidth="1"/>
    <col min="2308" max="2308" width="5.5546875" style="4" bestFit="1" customWidth="1"/>
    <col min="2309" max="2309" width="23.6640625" style="4" customWidth="1"/>
    <col min="2310" max="2310" width="3.109375" style="4" customWidth="1"/>
    <col min="2311" max="2311" width="11.33203125" style="4" bestFit="1" customWidth="1"/>
    <col min="2312" max="2552" width="9.109375" style="4"/>
    <col min="2553" max="2553" width="3.109375" style="4" customWidth="1"/>
    <col min="2554" max="2554" width="23.6640625" style="4" customWidth="1"/>
    <col min="2555" max="2555" width="9.6640625" style="4" customWidth="1"/>
    <col min="2556" max="2556" width="6.109375" style="4" bestFit="1" customWidth="1"/>
    <col min="2557" max="2557" width="9.6640625" style="4" customWidth="1"/>
    <col min="2558" max="2558" width="5.6640625" style="4" customWidth="1"/>
    <col min="2559" max="2559" width="9.6640625" style="4" customWidth="1"/>
    <col min="2560" max="2560" width="5.6640625" style="4" customWidth="1"/>
    <col min="2561" max="2561" width="9.6640625" style="4" customWidth="1"/>
    <col min="2562" max="2562" width="5.6640625" style="4" customWidth="1"/>
    <col min="2563" max="2563" width="9.6640625" style="4" customWidth="1"/>
    <col min="2564" max="2564" width="5.5546875" style="4" bestFit="1" customWidth="1"/>
    <col min="2565" max="2565" width="23.6640625" style="4" customWidth="1"/>
    <col min="2566" max="2566" width="3.109375" style="4" customWidth="1"/>
    <col min="2567" max="2567" width="11.33203125" style="4" bestFit="1" customWidth="1"/>
    <col min="2568" max="2808" width="9.109375" style="4"/>
    <col min="2809" max="2809" width="3.109375" style="4" customWidth="1"/>
    <col min="2810" max="2810" width="23.6640625" style="4" customWidth="1"/>
    <col min="2811" max="2811" width="9.6640625" style="4" customWidth="1"/>
    <col min="2812" max="2812" width="6.109375" style="4" bestFit="1" customWidth="1"/>
    <col min="2813" max="2813" width="9.6640625" style="4" customWidth="1"/>
    <col min="2814" max="2814" width="5.6640625" style="4" customWidth="1"/>
    <col min="2815" max="2815" width="9.6640625" style="4" customWidth="1"/>
    <col min="2816" max="2816" width="5.6640625" style="4" customWidth="1"/>
    <col min="2817" max="2817" width="9.6640625" style="4" customWidth="1"/>
    <col min="2818" max="2818" width="5.6640625" style="4" customWidth="1"/>
    <col min="2819" max="2819" width="9.6640625" style="4" customWidth="1"/>
    <col min="2820" max="2820" width="5.5546875" style="4" bestFit="1" customWidth="1"/>
    <col min="2821" max="2821" width="23.6640625" style="4" customWidth="1"/>
    <col min="2822" max="2822" width="3.109375" style="4" customWidth="1"/>
    <col min="2823" max="2823" width="11.33203125" style="4" bestFit="1" customWidth="1"/>
    <col min="2824" max="3064" width="9.109375" style="4"/>
    <col min="3065" max="3065" width="3.109375" style="4" customWidth="1"/>
    <col min="3066" max="3066" width="23.6640625" style="4" customWidth="1"/>
    <col min="3067" max="3067" width="9.6640625" style="4" customWidth="1"/>
    <col min="3068" max="3068" width="6.109375" style="4" bestFit="1" customWidth="1"/>
    <col min="3069" max="3069" width="9.6640625" style="4" customWidth="1"/>
    <col min="3070" max="3070" width="5.6640625" style="4" customWidth="1"/>
    <col min="3071" max="3071" width="9.6640625" style="4" customWidth="1"/>
    <col min="3072" max="3072" width="5.6640625" style="4" customWidth="1"/>
    <col min="3073" max="3073" width="9.6640625" style="4" customWidth="1"/>
    <col min="3074" max="3074" width="5.6640625" style="4" customWidth="1"/>
    <col min="3075" max="3075" width="9.6640625" style="4" customWidth="1"/>
    <col min="3076" max="3076" width="5.5546875" style="4" bestFit="1" customWidth="1"/>
    <col min="3077" max="3077" width="23.6640625" style="4" customWidth="1"/>
    <col min="3078" max="3078" width="3.109375" style="4" customWidth="1"/>
    <col min="3079" max="3079" width="11.33203125" style="4" bestFit="1" customWidth="1"/>
    <col min="3080" max="3320" width="9.109375" style="4"/>
    <col min="3321" max="3321" width="3.109375" style="4" customWidth="1"/>
    <col min="3322" max="3322" width="23.6640625" style="4" customWidth="1"/>
    <col min="3323" max="3323" width="9.6640625" style="4" customWidth="1"/>
    <col min="3324" max="3324" width="6.109375" style="4" bestFit="1" customWidth="1"/>
    <col min="3325" max="3325" width="9.6640625" style="4" customWidth="1"/>
    <col min="3326" max="3326" width="5.6640625" style="4" customWidth="1"/>
    <col min="3327" max="3327" width="9.6640625" style="4" customWidth="1"/>
    <col min="3328" max="3328" width="5.6640625" style="4" customWidth="1"/>
    <col min="3329" max="3329" width="9.6640625" style="4" customWidth="1"/>
    <col min="3330" max="3330" width="5.6640625" style="4" customWidth="1"/>
    <col min="3331" max="3331" width="9.6640625" style="4" customWidth="1"/>
    <col min="3332" max="3332" width="5.5546875" style="4" bestFit="1" customWidth="1"/>
    <col min="3333" max="3333" width="23.6640625" style="4" customWidth="1"/>
    <col min="3334" max="3334" width="3.109375" style="4" customWidth="1"/>
    <col min="3335" max="3335" width="11.33203125" style="4" bestFit="1" customWidth="1"/>
    <col min="3336" max="3576" width="9.109375" style="4"/>
    <col min="3577" max="3577" width="3.109375" style="4" customWidth="1"/>
    <col min="3578" max="3578" width="23.6640625" style="4" customWidth="1"/>
    <col min="3579" max="3579" width="9.6640625" style="4" customWidth="1"/>
    <col min="3580" max="3580" width="6.109375" style="4" bestFit="1" customWidth="1"/>
    <col min="3581" max="3581" width="9.6640625" style="4" customWidth="1"/>
    <col min="3582" max="3582" width="5.6640625" style="4" customWidth="1"/>
    <col min="3583" max="3583" width="9.6640625" style="4" customWidth="1"/>
    <col min="3584" max="3584" width="5.6640625" style="4" customWidth="1"/>
    <col min="3585" max="3585" width="9.6640625" style="4" customWidth="1"/>
    <col min="3586" max="3586" width="5.6640625" style="4" customWidth="1"/>
    <col min="3587" max="3587" width="9.6640625" style="4" customWidth="1"/>
    <col min="3588" max="3588" width="5.5546875" style="4" bestFit="1" customWidth="1"/>
    <col min="3589" max="3589" width="23.6640625" style="4" customWidth="1"/>
    <col min="3590" max="3590" width="3.109375" style="4" customWidth="1"/>
    <col min="3591" max="3591" width="11.33203125" style="4" bestFit="1" customWidth="1"/>
    <col min="3592" max="3832" width="9.109375" style="4"/>
    <col min="3833" max="3833" width="3.109375" style="4" customWidth="1"/>
    <col min="3834" max="3834" width="23.6640625" style="4" customWidth="1"/>
    <col min="3835" max="3835" width="9.6640625" style="4" customWidth="1"/>
    <col min="3836" max="3836" width="6.109375" style="4" bestFit="1" customWidth="1"/>
    <col min="3837" max="3837" width="9.6640625" style="4" customWidth="1"/>
    <col min="3838" max="3838" width="5.6640625" style="4" customWidth="1"/>
    <col min="3839" max="3839" width="9.6640625" style="4" customWidth="1"/>
    <col min="3840" max="3840" width="5.6640625" style="4" customWidth="1"/>
    <col min="3841" max="3841" width="9.6640625" style="4" customWidth="1"/>
    <col min="3842" max="3842" width="5.6640625" style="4" customWidth="1"/>
    <col min="3843" max="3843" width="9.6640625" style="4" customWidth="1"/>
    <col min="3844" max="3844" width="5.5546875" style="4" bestFit="1" customWidth="1"/>
    <col min="3845" max="3845" width="23.6640625" style="4" customWidth="1"/>
    <col min="3846" max="3846" width="3.109375" style="4" customWidth="1"/>
    <col min="3847" max="3847" width="11.33203125" style="4" bestFit="1" customWidth="1"/>
    <col min="3848" max="4088" width="9.109375" style="4"/>
    <col min="4089" max="4089" width="3.109375" style="4" customWidth="1"/>
    <col min="4090" max="4090" width="23.6640625" style="4" customWidth="1"/>
    <col min="4091" max="4091" width="9.6640625" style="4" customWidth="1"/>
    <col min="4092" max="4092" width="6.109375" style="4" bestFit="1" customWidth="1"/>
    <col min="4093" max="4093" width="9.6640625" style="4" customWidth="1"/>
    <col min="4094" max="4094" width="5.6640625" style="4" customWidth="1"/>
    <col min="4095" max="4095" width="9.6640625" style="4" customWidth="1"/>
    <col min="4096" max="4096" width="5.6640625" style="4" customWidth="1"/>
    <col min="4097" max="4097" width="9.6640625" style="4" customWidth="1"/>
    <col min="4098" max="4098" width="5.6640625" style="4" customWidth="1"/>
    <col min="4099" max="4099" width="9.6640625" style="4" customWidth="1"/>
    <col min="4100" max="4100" width="5.5546875" style="4" bestFit="1" customWidth="1"/>
    <col min="4101" max="4101" width="23.6640625" style="4" customWidth="1"/>
    <col min="4102" max="4102" width="3.109375" style="4" customWidth="1"/>
    <col min="4103" max="4103" width="11.33203125" style="4" bestFit="1" customWidth="1"/>
    <col min="4104" max="4344" width="9.109375" style="4"/>
    <col min="4345" max="4345" width="3.109375" style="4" customWidth="1"/>
    <col min="4346" max="4346" width="23.6640625" style="4" customWidth="1"/>
    <col min="4347" max="4347" width="9.6640625" style="4" customWidth="1"/>
    <col min="4348" max="4348" width="6.109375" style="4" bestFit="1" customWidth="1"/>
    <col min="4349" max="4349" width="9.6640625" style="4" customWidth="1"/>
    <col min="4350" max="4350" width="5.6640625" style="4" customWidth="1"/>
    <col min="4351" max="4351" width="9.6640625" style="4" customWidth="1"/>
    <col min="4352" max="4352" width="5.6640625" style="4" customWidth="1"/>
    <col min="4353" max="4353" width="9.6640625" style="4" customWidth="1"/>
    <col min="4354" max="4354" width="5.6640625" style="4" customWidth="1"/>
    <col min="4355" max="4355" width="9.6640625" style="4" customWidth="1"/>
    <col min="4356" max="4356" width="5.5546875" style="4" bestFit="1" customWidth="1"/>
    <col min="4357" max="4357" width="23.6640625" style="4" customWidth="1"/>
    <col min="4358" max="4358" width="3.109375" style="4" customWidth="1"/>
    <col min="4359" max="4359" width="11.33203125" style="4" bestFit="1" customWidth="1"/>
    <col min="4360" max="4600" width="9.109375" style="4"/>
    <col min="4601" max="4601" width="3.109375" style="4" customWidth="1"/>
    <col min="4602" max="4602" width="23.6640625" style="4" customWidth="1"/>
    <col min="4603" max="4603" width="9.6640625" style="4" customWidth="1"/>
    <col min="4604" max="4604" width="6.109375" style="4" bestFit="1" customWidth="1"/>
    <col min="4605" max="4605" width="9.6640625" style="4" customWidth="1"/>
    <col min="4606" max="4606" width="5.6640625" style="4" customWidth="1"/>
    <col min="4607" max="4607" width="9.6640625" style="4" customWidth="1"/>
    <col min="4608" max="4608" width="5.6640625" style="4" customWidth="1"/>
    <col min="4609" max="4609" width="9.6640625" style="4" customWidth="1"/>
    <col min="4610" max="4610" width="5.6640625" style="4" customWidth="1"/>
    <col min="4611" max="4611" width="9.6640625" style="4" customWidth="1"/>
    <col min="4612" max="4612" width="5.5546875" style="4" bestFit="1" customWidth="1"/>
    <col min="4613" max="4613" width="23.6640625" style="4" customWidth="1"/>
    <col min="4614" max="4614" width="3.109375" style="4" customWidth="1"/>
    <col min="4615" max="4615" width="11.33203125" style="4" bestFit="1" customWidth="1"/>
    <col min="4616" max="4856" width="9.109375" style="4"/>
    <col min="4857" max="4857" width="3.109375" style="4" customWidth="1"/>
    <col min="4858" max="4858" width="23.6640625" style="4" customWidth="1"/>
    <col min="4859" max="4859" width="9.6640625" style="4" customWidth="1"/>
    <col min="4860" max="4860" width="6.109375" style="4" bestFit="1" customWidth="1"/>
    <col min="4861" max="4861" width="9.6640625" style="4" customWidth="1"/>
    <col min="4862" max="4862" width="5.6640625" style="4" customWidth="1"/>
    <col min="4863" max="4863" width="9.6640625" style="4" customWidth="1"/>
    <col min="4864" max="4864" width="5.6640625" style="4" customWidth="1"/>
    <col min="4865" max="4865" width="9.6640625" style="4" customWidth="1"/>
    <col min="4866" max="4866" width="5.6640625" style="4" customWidth="1"/>
    <col min="4867" max="4867" width="9.6640625" style="4" customWidth="1"/>
    <col min="4868" max="4868" width="5.5546875" style="4" bestFit="1" customWidth="1"/>
    <col min="4869" max="4869" width="23.6640625" style="4" customWidth="1"/>
    <col min="4870" max="4870" width="3.109375" style="4" customWidth="1"/>
    <col min="4871" max="4871" width="11.33203125" style="4" bestFit="1" customWidth="1"/>
    <col min="4872" max="5112" width="9.109375" style="4"/>
    <col min="5113" max="5113" width="3.109375" style="4" customWidth="1"/>
    <col min="5114" max="5114" width="23.6640625" style="4" customWidth="1"/>
    <col min="5115" max="5115" width="9.6640625" style="4" customWidth="1"/>
    <col min="5116" max="5116" width="6.109375" style="4" bestFit="1" customWidth="1"/>
    <col min="5117" max="5117" width="9.6640625" style="4" customWidth="1"/>
    <col min="5118" max="5118" width="5.6640625" style="4" customWidth="1"/>
    <col min="5119" max="5119" width="9.6640625" style="4" customWidth="1"/>
    <col min="5120" max="5120" width="5.6640625" style="4" customWidth="1"/>
    <col min="5121" max="5121" width="9.6640625" style="4" customWidth="1"/>
    <col min="5122" max="5122" width="5.6640625" style="4" customWidth="1"/>
    <col min="5123" max="5123" width="9.6640625" style="4" customWidth="1"/>
    <col min="5124" max="5124" width="5.5546875" style="4" bestFit="1" customWidth="1"/>
    <col min="5125" max="5125" width="23.6640625" style="4" customWidth="1"/>
    <col min="5126" max="5126" width="3.109375" style="4" customWidth="1"/>
    <col min="5127" max="5127" width="11.33203125" style="4" bestFit="1" customWidth="1"/>
    <col min="5128" max="5368" width="9.109375" style="4"/>
    <col min="5369" max="5369" width="3.109375" style="4" customWidth="1"/>
    <col min="5370" max="5370" width="23.6640625" style="4" customWidth="1"/>
    <col min="5371" max="5371" width="9.6640625" style="4" customWidth="1"/>
    <col min="5372" max="5372" width="6.109375" style="4" bestFit="1" customWidth="1"/>
    <col min="5373" max="5373" width="9.6640625" style="4" customWidth="1"/>
    <col min="5374" max="5374" width="5.6640625" style="4" customWidth="1"/>
    <col min="5375" max="5375" width="9.6640625" style="4" customWidth="1"/>
    <col min="5376" max="5376" width="5.6640625" style="4" customWidth="1"/>
    <col min="5377" max="5377" width="9.6640625" style="4" customWidth="1"/>
    <col min="5378" max="5378" width="5.6640625" style="4" customWidth="1"/>
    <col min="5379" max="5379" width="9.6640625" style="4" customWidth="1"/>
    <col min="5380" max="5380" width="5.5546875" style="4" bestFit="1" customWidth="1"/>
    <col min="5381" max="5381" width="23.6640625" style="4" customWidth="1"/>
    <col min="5382" max="5382" width="3.109375" style="4" customWidth="1"/>
    <col min="5383" max="5383" width="11.33203125" style="4" bestFit="1" customWidth="1"/>
    <col min="5384" max="5624" width="9.109375" style="4"/>
    <col min="5625" max="5625" width="3.109375" style="4" customWidth="1"/>
    <col min="5626" max="5626" width="23.6640625" style="4" customWidth="1"/>
    <col min="5627" max="5627" width="9.6640625" style="4" customWidth="1"/>
    <col min="5628" max="5628" width="6.109375" style="4" bestFit="1" customWidth="1"/>
    <col min="5629" max="5629" width="9.6640625" style="4" customWidth="1"/>
    <col min="5630" max="5630" width="5.6640625" style="4" customWidth="1"/>
    <col min="5631" max="5631" width="9.6640625" style="4" customWidth="1"/>
    <col min="5632" max="5632" width="5.6640625" style="4" customWidth="1"/>
    <col min="5633" max="5633" width="9.6640625" style="4" customWidth="1"/>
    <col min="5634" max="5634" width="5.6640625" style="4" customWidth="1"/>
    <col min="5635" max="5635" width="9.6640625" style="4" customWidth="1"/>
    <col min="5636" max="5636" width="5.5546875" style="4" bestFit="1" customWidth="1"/>
    <col min="5637" max="5637" width="23.6640625" style="4" customWidth="1"/>
    <col min="5638" max="5638" width="3.109375" style="4" customWidth="1"/>
    <col min="5639" max="5639" width="11.33203125" style="4" bestFit="1" customWidth="1"/>
    <col min="5640" max="5880" width="9.109375" style="4"/>
    <col min="5881" max="5881" width="3.109375" style="4" customWidth="1"/>
    <col min="5882" max="5882" width="23.6640625" style="4" customWidth="1"/>
    <col min="5883" max="5883" width="9.6640625" style="4" customWidth="1"/>
    <col min="5884" max="5884" width="6.109375" style="4" bestFit="1" customWidth="1"/>
    <col min="5885" max="5885" width="9.6640625" style="4" customWidth="1"/>
    <col min="5886" max="5886" width="5.6640625" style="4" customWidth="1"/>
    <col min="5887" max="5887" width="9.6640625" style="4" customWidth="1"/>
    <col min="5888" max="5888" width="5.6640625" style="4" customWidth="1"/>
    <col min="5889" max="5889" width="9.6640625" style="4" customWidth="1"/>
    <col min="5890" max="5890" width="5.6640625" style="4" customWidth="1"/>
    <col min="5891" max="5891" width="9.6640625" style="4" customWidth="1"/>
    <col min="5892" max="5892" width="5.5546875" style="4" bestFit="1" customWidth="1"/>
    <col min="5893" max="5893" width="23.6640625" style="4" customWidth="1"/>
    <col min="5894" max="5894" width="3.109375" style="4" customWidth="1"/>
    <col min="5895" max="5895" width="11.33203125" style="4" bestFit="1" customWidth="1"/>
    <col min="5896" max="6136" width="9.109375" style="4"/>
    <col min="6137" max="6137" width="3.109375" style="4" customWidth="1"/>
    <col min="6138" max="6138" width="23.6640625" style="4" customWidth="1"/>
    <col min="6139" max="6139" width="9.6640625" style="4" customWidth="1"/>
    <col min="6140" max="6140" width="6.109375" style="4" bestFit="1" customWidth="1"/>
    <col min="6141" max="6141" width="9.6640625" style="4" customWidth="1"/>
    <col min="6142" max="6142" width="5.6640625" style="4" customWidth="1"/>
    <col min="6143" max="6143" width="9.6640625" style="4" customWidth="1"/>
    <col min="6144" max="6144" width="5.6640625" style="4" customWidth="1"/>
    <col min="6145" max="6145" width="9.6640625" style="4" customWidth="1"/>
    <col min="6146" max="6146" width="5.6640625" style="4" customWidth="1"/>
    <col min="6147" max="6147" width="9.6640625" style="4" customWidth="1"/>
    <col min="6148" max="6148" width="5.5546875" style="4" bestFit="1" customWidth="1"/>
    <col min="6149" max="6149" width="23.6640625" style="4" customWidth="1"/>
    <col min="6150" max="6150" width="3.109375" style="4" customWidth="1"/>
    <col min="6151" max="6151" width="11.33203125" style="4" bestFit="1" customWidth="1"/>
    <col min="6152" max="6392" width="9.109375" style="4"/>
    <col min="6393" max="6393" width="3.109375" style="4" customWidth="1"/>
    <col min="6394" max="6394" width="23.6640625" style="4" customWidth="1"/>
    <col min="6395" max="6395" width="9.6640625" style="4" customWidth="1"/>
    <col min="6396" max="6396" width="6.109375" style="4" bestFit="1" customWidth="1"/>
    <col min="6397" max="6397" width="9.6640625" style="4" customWidth="1"/>
    <col min="6398" max="6398" width="5.6640625" style="4" customWidth="1"/>
    <col min="6399" max="6399" width="9.6640625" style="4" customWidth="1"/>
    <col min="6400" max="6400" width="5.6640625" style="4" customWidth="1"/>
    <col min="6401" max="6401" width="9.6640625" style="4" customWidth="1"/>
    <col min="6402" max="6402" width="5.6640625" style="4" customWidth="1"/>
    <col min="6403" max="6403" width="9.6640625" style="4" customWidth="1"/>
    <col min="6404" max="6404" width="5.5546875" style="4" bestFit="1" customWidth="1"/>
    <col min="6405" max="6405" width="23.6640625" style="4" customWidth="1"/>
    <col min="6406" max="6406" width="3.109375" style="4" customWidth="1"/>
    <col min="6407" max="6407" width="11.33203125" style="4" bestFit="1" customWidth="1"/>
    <col min="6408" max="6648" width="9.109375" style="4"/>
    <col min="6649" max="6649" width="3.109375" style="4" customWidth="1"/>
    <col min="6650" max="6650" width="23.6640625" style="4" customWidth="1"/>
    <col min="6651" max="6651" width="9.6640625" style="4" customWidth="1"/>
    <col min="6652" max="6652" width="6.109375" style="4" bestFit="1" customWidth="1"/>
    <col min="6653" max="6653" width="9.6640625" style="4" customWidth="1"/>
    <col min="6654" max="6654" width="5.6640625" style="4" customWidth="1"/>
    <col min="6655" max="6655" width="9.6640625" style="4" customWidth="1"/>
    <col min="6656" max="6656" width="5.6640625" style="4" customWidth="1"/>
    <col min="6657" max="6657" width="9.6640625" style="4" customWidth="1"/>
    <col min="6658" max="6658" width="5.6640625" style="4" customWidth="1"/>
    <col min="6659" max="6659" width="9.6640625" style="4" customWidth="1"/>
    <col min="6660" max="6660" width="5.5546875" style="4" bestFit="1" customWidth="1"/>
    <col min="6661" max="6661" width="23.6640625" style="4" customWidth="1"/>
    <col min="6662" max="6662" width="3.109375" style="4" customWidth="1"/>
    <col min="6663" max="6663" width="11.33203125" style="4" bestFit="1" customWidth="1"/>
    <col min="6664" max="6904" width="9.109375" style="4"/>
    <col min="6905" max="6905" width="3.109375" style="4" customWidth="1"/>
    <col min="6906" max="6906" width="23.6640625" style="4" customWidth="1"/>
    <col min="6907" max="6907" width="9.6640625" style="4" customWidth="1"/>
    <col min="6908" max="6908" width="6.109375" style="4" bestFit="1" customWidth="1"/>
    <col min="6909" max="6909" width="9.6640625" style="4" customWidth="1"/>
    <col min="6910" max="6910" width="5.6640625" style="4" customWidth="1"/>
    <col min="6911" max="6911" width="9.6640625" style="4" customWidth="1"/>
    <col min="6912" max="6912" width="5.6640625" style="4" customWidth="1"/>
    <col min="6913" max="6913" width="9.6640625" style="4" customWidth="1"/>
    <col min="6914" max="6914" width="5.6640625" style="4" customWidth="1"/>
    <col min="6915" max="6915" width="9.6640625" style="4" customWidth="1"/>
    <col min="6916" max="6916" width="5.5546875" style="4" bestFit="1" customWidth="1"/>
    <col min="6917" max="6917" width="23.6640625" style="4" customWidth="1"/>
    <col min="6918" max="6918" width="3.109375" style="4" customWidth="1"/>
    <col min="6919" max="6919" width="11.33203125" style="4" bestFit="1" customWidth="1"/>
    <col min="6920" max="7160" width="9.109375" style="4"/>
    <col min="7161" max="7161" width="3.109375" style="4" customWidth="1"/>
    <col min="7162" max="7162" width="23.6640625" style="4" customWidth="1"/>
    <col min="7163" max="7163" width="9.6640625" style="4" customWidth="1"/>
    <col min="7164" max="7164" width="6.109375" style="4" bestFit="1" customWidth="1"/>
    <col min="7165" max="7165" width="9.6640625" style="4" customWidth="1"/>
    <col min="7166" max="7166" width="5.6640625" style="4" customWidth="1"/>
    <col min="7167" max="7167" width="9.6640625" style="4" customWidth="1"/>
    <col min="7168" max="7168" width="5.6640625" style="4" customWidth="1"/>
    <col min="7169" max="7169" width="9.6640625" style="4" customWidth="1"/>
    <col min="7170" max="7170" width="5.6640625" style="4" customWidth="1"/>
    <col min="7171" max="7171" width="9.6640625" style="4" customWidth="1"/>
    <col min="7172" max="7172" width="5.5546875" style="4" bestFit="1" customWidth="1"/>
    <col min="7173" max="7173" width="23.6640625" style="4" customWidth="1"/>
    <col min="7174" max="7174" width="3.109375" style="4" customWidth="1"/>
    <col min="7175" max="7175" width="11.33203125" style="4" bestFit="1" customWidth="1"/>
    <col min="7176" max="7416" width="9.109375" style="4"/>
    <col min="7417" max="7417" width="3.109375" style="4" customWidth="1"/>
    <col min="7418" max="7418" width="23.6640625" style="4" customWidth="1"/>
    <col min="7419" max="7419" width="9.6640625" style="4" customWidth="1"/>
    <col min="7420" max="7420" width="6.109375" style="4" bestFit="1" customWidth="1"/>
    <col min="7421" max="7421" width="9.6640625" style="4" customWidth="1"/>
    <col min="7422" max="7422" width="5.6640625" style="4" customWidth="1"/>
    <col min="7423" max="7423" width="9.6640625" style="4" customWidth="1"/>
    <col min="7424" max="7424" width="5.6640625" style="4" customWidth="1"/>
    <col min="7425" max="7425" width="9.6640625" style="4" customWidth="1"/>
    <col min="7426" max="7426" width="5.6640625" style="4" customWidth="1"/>
    <col min="7427" max="7427" width="9.6640625" style="4" customWidth="1"/>
    <col min="7428" max="7428" width="5.5546875" style="4" bestFit="1" customWidth="1"/>
    <col min="7429" max="7429" width="23.6640625" style="4" customWidth="1"/>
    <col min="7430" max="7430" width="3.109375" style="4" customWidth="1"/>
    <col min="7431" max="7431" width="11.33203125" style="4" bestFit="1" customWidth="1"/>
    <col min="7432" max="7672" width="9.109375" style="4"/>
    <col min="7673" max="7673" width="3.109375" style="4" customWidth="1"/>
    <col min="7674" max="7674" width="23.6640625" style="4" customWidth="1"/>
    <col min="7675" max="7675" width="9.6640625" style="4" customWidth="1"/>
    <col min="7676" max="7676" width="6.109375" style="4" bestFit="1" customWidth="1"/>
    <col min="7677" max="7677" width="9.6640625" style="4" customWidth="1"/>
    <col min="7678" max="7678" width="5.6640625" style="4" customWidth="1"/>
    <col min="7679" max="7679" width="9.6640625" style="4" customWidth="1"/>
    <col min="7680" max="7680" width="5.6640625" style="4" customWidth="1"/>
    <col min="7681" max="7681" width="9.6640625" style="4" customWidth="1"/>
    <col min="7682" max="7682" width="5.6640625" style="4" customWidth="1"/>
    <col min="7683" max="7683" width="9.6640625" style="4" customWidth="1"/>
    <col min="7684" max="7684" width="5.5546875" style="4" bestFit="1" customWidth="1"/>
    <col min="7685" max="7685" width="23.6640625" style="4" customWidth="1"/>
    <col min="7686" max="7686" width="3.109375" style="4" customWidth="1"/>
    <col min="7687" max="7687" width="11.33203125" style="4" bestFit="1" customWidth="1"/>
    <col min="7688" max="7928" width="9.109375" style="4"/>
    <col min="7929" max="7929" width="3.109375" style="4" customWidth="1"/>
    <col min="7930" max="7930" width="23.6640625" style="4" customWidth="1"/>
    <col min="7931" max="7931" width="9.6640625" style="4" customWidth="1"/>
    <col min="7932" max="7932" width="6.109375" style="4" bestFit="1" customWidth="1"/>
    <col min="7933" max="7933" width="9.6640625" style="4" customWidth="1"/>
    <col min="7934" max="7934" width="5.6640625" style="4" customWidth="1"/>
    <col min="7935" max="7935" width="9.6640625" style="4" customWidth="1"/>
    <col min="7936" max="7936" width="5.6640625" style="4" customWidth="1"/>
    <col min="7937" max="7937" width="9.6640625" style="4" customWidth="1"/>
    <col min="7938" max="7938" width="5.6640625" style="4" customWidth="1"/>
    <col min="7939" max="7939" width="9.6640625" style="4" customWidth="1"/>
    <col min="7940" max="7940" width="5.5546875" style="4" bestFit="1" customWidth="1"/>
    <col min="7941" max="7941" width="23.6640625" style="4" customWidth="1"/>
    <col min="7942" max="7942" width="3.109375" style="4" customWidth="1"/>
    <col min="7943" max="7943" width="11.33203125" style="4" bestFit="1" customWidth="1"/>
    <col min="7944" max="8184" width="9.109375" style="4"/>
    <col min="8185" max="8185" width="3.109375" style="4" customWidth="1"/>
    <col min="8186" max="8186" width="23.6640625" style="4" customWidth="1"/>
    <col min="8187" max="8187" width="9.6640625" style="4" customWidth="1"/>
    <col min="8188" max="8188" width="6.109375" style="4" bestFit="1" customWidth="1"/>
    <col min="8189" max="8189" width="9.6640625" style="4" customWidth="1"/>
    <col min="8190" max="8190" width="5.6640625" style="4" customWidth="1"/>
    <col min="8191" max="8191" width="9.6640625" style="4" customWidth="1"/>
    <col min="8192" max="8192" width="5.6640625" style="4" customWidth="1"/>
    <col min="8193" max="8193" width="9.6640625" style="4" customWidth="1"/>
    <col min="8194" max="8194" width="5.6640625" style="4" customWidth="1"/>
    <col min="8195" max="8195" width="9.6640625" style="4" customWidth="1"/>
    <col min="8196" max="8196" width="5.5546875" style="4" bestFit="1" customWidth="1"/>
    <col min="8197" max="8197" width="23.6640625" style="4" customWidth="1"/>
    <col min="8198" max="8198" width="3.109375" style="4" customWidth="1"/>
    <col min="8199" max="8199" width="11.33203125" style="4" bestFit="1" customWidth="1"/>
    <col min="8200" max="8440" width="9.109375" style="4"/>
    <col min="8441" max="8441" width="3.109375" style="4" customWidth="1"/>
    <col min="8442" max="8442" width="23.6640625" style="4" customWidth="1"/>
    <col min="8443" max="8443" width="9.6640625" style="4" customWidth="1"/>
    <col min="8444" max="8444" width="6.109375" style="4" bestFit="1" customWidth="1"/>
    <col min="8445" max="8445" width="9.6640625" style="4" customWidth="1"/>
    <col min="8446" max="8446" width="5.6640625" style="4" customWidth="1"/>
    <col min="8447" max="8447" width="9.6640625" style="4" customWidth="1"/>
    <col min="8448" max="8448" width="5.6640625" style="4" customWidth="1"/>
    <col min="8449" max="8449" width="9.6640625" style="4" customWidth="1"/>
    <col min="8450" max="8450" width="5.6640625" style="4" customWidth="1"/>
    <col min="8451" max="8451" width="9.6640625" style="4" customWidth="1"/>
    <col min="8452" max="8452" width="5.5546875" style="4" bestFit="1" customWidth="1"/>
    <col min="8453" max="8453" width="23.6640625" style="4" customWidth="1"/>
    <col min="8454" max="8454" width="3.109375" style="4" customWidth="1"/>
    <col min="8455" max="8455" width="11.33203125" style="4" bestFit="1" customWidth="1"/>
    <col min="8456" max="8696" width="9.109375" style="4"/>
    <col min="8697" max="8697" width="3.109375" style="4" customWidth="1"/>
    <col min="8698" max="8698" width="23.6640625" style="4" customWidth="1"/>
    <col min="8699" max="8699" width="9.6640625" style="4" customWidth="1"/>
    <col min="8700" max="8700" width="6.109375" style="4" bestFit="1" customWidth="1"/>
    <col min="8701" max="8701" width="9.6640625" style="4" customWidth="1"/>
    <col min="8702" max="8702" width="5.6640625" style="4" customWidth="1"/>
    <col min="8703" max="8703" width="9.6640625" style="4" customWidth="1"/>
    <col min="8704" max="8704" width="5.6640625" style="4" customWidth="1"/>
    <col min="8705" max="8705" width="9.6640625" style="4" customWidth="1"/>
    <col min="8706" max="8706" width="5.6640625" style="4" customWidth="1"/>
    <col min="8707" max="8707" width="9.6640625" style="4" customWidth="1"/>
    <col min="8708" max="8708" width="5.5546875" style="4" bestFit="1" customWidth="1"/>
    <col min="8709" max="8709" width="23.6640625" style="4" customWidth="1"/>
    <col min="8710" max="8710" width="3.109375" style="4" customWidth="1"/>
    <col min="8711" max="8711" width="11.33203125" style="4" bestFit="1" customWidth="1"/>
    <col min="8712" max="8952" width="9.109375" style="4"/>
    <col min="8953" max="8953" width="3.109375" style="4" customWidth="1"/>
    <col min="8954" max="8954" width="23.6640625" style="4" customWidth="1"/>
    <col min="8955" max="8955" width="9.6640625" style="4" customWidth="1"/>
    <col min="8956" max="8956" width="6.109375" style="4" bestFit="1" customWidth="1"/>
    <col min="8957" max="8957" width="9.6640625" style="4" customWidth="1"/>
    <col min="8958" max="8958" width="5.6640625" style="4" customWidth="1"/>
    <col min="8959" max="8959" width="9.6640625" style="4" customWidth="1"/>
    <col min="8960" max="8960" width="5.6640625" style="4" customWidth="1"/>
    <col min="8961" max="8961" width="9.6640625" style="4" customWidth="1"/>
    <col min="8962" max="8962" width="5.6640625" style="4" customWidth="1"/>
    <col min="8963" max="8963" width="9.6640625" style="4" customWidth="1"/>
    <col min="8964" max="8964" width="5.5546875" style="4" bestFit="1" customWidth="1"/>
    <col min="8965" max="8965" width="23.6640625" style="4" customWidth="1"/>
    <col min="8966" max="8966" width="3.109375" style="4" customWidth="1"/>
    <col min="8967" max="8967" width="11.33203125" style="4" bestFit="1" customWidth="1"/>
    <col min="8968" max="9208" width="9.109375" style="4"/>
    <col min="9209" max="9209" width="3.109375" style="4" customWidth="1"/>
    <col min="9210" max="9210" width="23.6640625" style="4" customWidth="1"/>
    <col min="9211" max="9211" width="9.6640625" style="4" customWidth="1"/>
    <col min="9212" max="9212" width="6.109375" style="4" bestFit="1" customWidth="1"/>
    <col min="9213" max="9213" width="9.6640625" style="4" customWidth="1"/>
    <col min="9214" max="9214" width="5.6640625" style="4" customWidth="1"/>
    <col min="9215" max="9215" width="9.6640625" style="4" customWidth="1"/>
    <col min="9216" max="9216" width="5.6640625" style="4" customWidth="1"/>
    <col min="9217" max="9217" width="9.6640625" style="4" customWidth="1"/>
    <col min="9218" max="9218" width="5.6640625" style="4" customWidth="1"/>
    <col min="9219" max="9219" width="9.6640625" style="4" customWidth="1"/>
    <col min="9220" max="9220" width="5.5546875" style="4" bestFit="1" customWidth="1"/>
    <col min="9221" max="9221" width="23.6640625" style="4" customWidth="1"/>
    <col min="9222" max="9222" width="3.109375" style="4" customWidth="1"/>
    <col min="9223" max="9223" width="11.33203125" style="4" bestFit="1" customWidth="1"/>
    <col min="9224" max="9464" width="9.109375" style="4"/>
    <col min="9465" max="9465" width="3.109375" style="4" customWidth="1"/>
    <col min="9466" max="9466" width="23.6640625" style="4" customWidth="1"/>
    <col min="9467" max="9467" width="9.6640625" style="4" customWidth="1"/>
    <col min="9468" max="9468" width="6.109375" style="4" bestFit="1" customWidth="1"/>
    <col min="9469" max="9469" width="9.6640625" style="4" customWidth="1"/>
    <col min="9470" max="9470" width="5.6640625" style="4" customWidth="1"/>
    <col min="9471" max="9471" width="9.6640625" style="4" customWidth="1"/>
    <col min="9472" max="9472" width="5.6640625" style="4" customWidth="1"/>
    <col min="9473" max="9473" width="9.6640625" style="4" customWidth="1"/>
    <col min="9474" max="9474" width="5.6640625" style="4" customWidth="1"/>
    <col min="9475" max="9475" width="9.6640625" style="4" customWidth="1"/>
    <col min="9476" max="9476" width="5.5546875" style="4" bestFit="1" customWidth="1"/>
    <col min="9477" max="9477" width="23.6640625" style="4" customWidth="1"/>
    <col min="9478" max="9478" width="3.109375" style="4" customWidth="1"/>
    <col min="9479" max="9479" width="11.33203125" style="4" bestFit="1" customWidth="1"/>
    <col min="9480" max="9720" width="9.109375" style="4"/>
    <col min="9721" max="9721" width="3.109375" style="4" customWidth="1"/>
    <col min="9722" max="9722" width="23.6640625" style="4" customWidth="1"/>
    <col min="9723" max="9723" width="9.6640625" style="4" customWidth="1"/>
    <col min="9724" max="9724" width="6.109375" style="4" bestFit="1" customWidth="1"/>
    <col min="9725" max="9725" width="9.6640625" style="4" customWidth="1"/>
    <col min="9726" max="9726" width="5.6640625" style="4" customWidth="1"/>
    <col min="9727" max="9727" width="9.6640625" style="4" customWidth="1"/>
    <col min="9728" max="9728" width="5.6640625" style="4" customWidth="1"/>
    <col min="9729" max="9729" width="9.6640625" style="4" customWidth="1"/>
    <col min="9730" max="9730" width="5.6640625" style="4" customWidth="1"/>
    <col min="9731" max="9731" width="9.6640625" style="4" customWidth="1"/>
    <col min="9732" max="9732" width="5.5546875" style="4" bestFit="1" customWidth="1"/>
    <col min="9733" max="9733" width="23.6640625" style="4" customWidth="1"/>
    <col min="9734" max="9734" width="3.109375" style="4" customWidth="1"/>
    <col min="9735" max="9735" width="11.33203125" style="4" bestFit="1" customWidth="1"/>
    <col min="9736" max="9976" width="9.109375" style="4"/>
    <col min="9977" max="9977" width="3.109375" style="4" customWidth="1"/>
    <col min="9978" max="9978" width="23.6640625" style="4" customWidth="1"/>
    <col min="9979" max="9979" width="9.6640625" style="4" customWidth="1"/>
    <col min="9980" max="9980" width="6.109375" style="4" bestFit="1" customWidth="1"/>
    <col min="9981" max="9981" width="9.6640625" style="4" customWidth="1"/>
    <col min="9982" max="9982" width="5.6640625" style="4" customWidth="1"/>
    <col min="9983" max="9983" width="9.6640625" style="4" customWidth="1"/>
    <col min="9984" max="9984" width="5.6640625" style="4" customWidth="1"/>
    <col min="9985" max="9985" width="9.6640625" style="4" customWidth="1"/>
    <col min="9986" max="9986" width="5.6640625" style="4" customWidth="1"/>
    <col min="9987" max="9987" width="9.6640625" style="4" customWidth="1"/>
    <col min="9988" max="9988" width="5.5546875" style="4" bestFit="1" customWidth="1"/>
    <col min="9989" max="9989" width="23.6640625" style="4" customWidth="1"/>
    <col min="9990" max="9990" width="3.109375" style="4" customWidth="1"/>
    <col min="9991" max="9991" width="11.33203125" style="4" bestFit="1" customWidth="1"/>
    <col min="9992" max="10232" width="9.109375" style="4"/>
    <col min="10233" max="10233" width="3.109375" style="4" customWidth="1"/>
    <col min="10234" max="10234" width="23.6640625" style="4" customWidth="1"/>
    <col min="10235" max="10235" width="9.6640625" style="4" customWidth="1"/>
    <col min="10236" max="10236" width="6.109375" style="4" bestFit="1" customWidth="1"/>
    <col min="10237" max="10237" width="9.6640625" style="4" customWidth="1"/>
    <col min="10238" max="10238" width="5.6640625" style="4" customWidth="1"/>
    <col min="10239" max="10239" width="9.6640625" style="4" customWidth="1"/>
    <col min="10240" max="10240" width="5.6640625" style="4" customWidth="1"/>
    <col min="10241" max="10241" width="9.6640625" style="4" customWidth="1"/>
    <col min="10242" max="10242" width="5.6640625" style="4" customWidth="1"/>
    <col min="10243" max="10243" width="9.6640625" style="4" customWidth="1"/>
    <col min="10244" max="10244" width="5.5546875" style="4" bestFit="1" customWidth="1"/>
    <col min="10245" max="10245" width="23.6640625" style="4" customWidth="1"/>
    <col min="10246" max="10246" width="3.109375" style="4" customWidth="1"/>
    <col min="10247" max="10247" width="11.33203125" style="4" bestFit="1" customWidth="1"/>
    <col min="10248" max="10488" width="9.109375" style="4"/>
    <col min="10489" max="10489" width="3.109375" style="4" customWidth="1"/>
    <col min="10490" max="10490" width="23.6640625" style="4" customWidth="1"/>
    <col min="10491" max="10491" width="9.6640625" style="4" customWidth="1"/>
    <col min="10492" max="10492" width="6.109375" style="4" bestFit="1" customWidth="1"/>
    <col min="10493" max="10493" width="9.6640625" style="4" customWidth="1"/>
    <col min="10494" max="10494" width="5.6640625" style="4" customWidth="1"/>
    <col min="10495" max="10495" width="9.6640625" style="4" customWidth="1"/>
    <col min="10496" max="10496" width="5.6640625" style="4" customWidth="1"/>
    <col min="10497" max="10497" width="9.6640625" style="4" customWidth="1"/>
    <col min="10498" max="10498" width="5.6640625" style="4" customWidth="1"/>
    <col min="10499" max="10499" width="9.6640625" style="4" customWidth="1"/>
    <col min="10500" max="10500" width="5.5546875" style="4" bestFit="1" customWidth="1"/>
    <col min="10501" max="10501" width="23.6640625" style="4" customWidth="1"/>
    <col min="10502" max="10502" width="3.109375" style="4" customWidth="1"/>
    <col min="10503" max="10503" width="11.33203125" style="4" bestFit="1" customWidth="1"/>
    <col min="10504" max="10744" width="9.109375" style="4"/>
    <col min="10745" max="10745" width="3.109375" style="4" customWidth="1"/>
    <col min="10746" max="10746" width="23.6640625" style="4" customWidth="1"/>
    <col min="10747" max="10747" width="9.6640625" style="4" customWidth="1"/>
    <col min="10748" max="10748" width="6.109375" style="4" bestFit="1" customWidth="1"/>
    <col min="10749" max="10749" width="9.6640625" style="4" customWidth="1"/>
    <col min="10750" max="10750" width="5.6640625" style="4" customWidth="1"/>
    <col min="10751" max="10751" width="9.6640625" style="4" customWidth="1"/>
    <col min="10752" max="10752" width="5.6640625" style="4" customWidth="1"/>
    <col min="10753" max="10753" width="9.6640625" style="4" customWidth="1"/>
    <col min="10754" max="10754" width="5.6640625" style="4" customWidth="1"/>
    <col min="10755" max="10755" width="9.6640625" style="4" customWidth="1"/>
    <col min="10756" max="10756" width="5.5546875" style="4" bestFit="1" customWidth="1"/>
    <col min="10757" max="10757" width="23.6640625" style="4" customWidth="1"/>
    <col min="10758" max="10758" width="3.109375" style="4" customWidth="1"/>
    <col min="10759" max="10759" width="11.33203125" style="4" bestFit="1" customWidth="1"/>
    <col min="10760" max="11000" width="9.109375" style="4"/>
    <col min="11001" max="11001" width="3.109375" style="4" customWidth="1"/>
    <col min="11002" max="11002" width="23.6640625" style="4" customWidth="1"/>
    <col min="11003" max="11003" width="9.6640625" style="4" customWidth="1"/>
    <col min="11004" max="11004" width="6.109375" style="4" bestFit="1" customWidth="1"/>
    <col min="11005" max="11005" width="9.6640625" style="4" customWidth="1"/>
    <col min="11006" max="11006" width="5.6640625" style="4" customWidth="1"/>
    <col min="11007" max="11007" width="9.6640625" style="4" customWidth="1"/>
    <col min="11008" max="11008" width="5.6640625" style="4" customWidth="1"/>
    <col min="11009" max="11009" width="9.6640625" style="4" customWidth="1"/>
    <col min="11010" max="11010" width="5.6640625" style="4" customWidth="1"/>
    <col min="11011" max="11011" width="9.6640625" style="4" customWidth="1"/>
    <col min="11012" max="11012" width="5.5546875" style="4" bestFit="1" customWidth="1"/>
    <col min="11013" max="11013" width="23.6640625" style="4" customWidth="1"/>
    <col min="11014" max="11014" width="3.109375" style="4" customWidth="1"/>
    <col min="11015" max="11015" width="11.33203125" style="4" bestFit="1" customWidth="1"/>
    <col min="11016" max="11256" width="9.109375" style="4"/>
    <col min="11257" max="11257" width="3.109375" style="4" customWidth="1"/>
    <col min="11258" max="11258" width="23.6640625" style="4" customWidth="1"/>
    <col min="11259" max="11259" width="9.6640625" style="4" customWidth="1"/>
    <col min="11260" max="11260" width="6.109375" style="4" bestFit="1" customWidth="1"/>
    <col min="11261" max="11261" width="9.6640625" style="4" customWidth="1"/>
    <col min="11262" max="11262" width="5.6640625" style="4" customWidth="1"/>
    <col min="11263" max="11263" width="9.6640625" style="4" customWidth="1"/>
    <col min="11264" max="11264" width="5.6640625" style="4" customWidth="1"/>
    <col min="11265" max="11265" width="9.6640625" style="4" customWidth="1"/>
    <col min="11266" max="11266" width="5.6640625" style="4" customWidth="1"/>
    <col min="11267" max="11267" width="9.6640625" style="4" customWidth="1"/>
    <col min="11268" max="11268" width="5.5546875" style="4" bestFit="1" customWidth="1"/>
    <col min="11269" max="11269" width="23.6640625" style="4" customWidth="1"/>
    <col min="11270" max="11270" width="3.109375" style="4" customWidth="1"/>
    <col min="11271" max="11271" width="11.33203125" style="4" bestFit="1" customWidth="1"/>
    <col min="11272" max="11512" width="9.109375" style="4"/>
    <col min="11513" max="11513" width="3.109375" style="4" customWidth="1"/>
    <col min="11514" max="11514" width="23.6640625" style="4" customWidth="1"/>
    <col min="11515" max="11515" width="9.6640625" style="4" customWidth="1"/>
    <col min="11516" max="11516" width="6.109375" style="4" bestFit="1" customWidth="1"/>
    <col min="11517" max="11517" width="9.6640625" style="4" customWidth="1"/>
    <col min="11518" max="11518" width="5.6640625" style="4" customWidth="1"/>
    <col min="11519" max="11519" width="9.6640625" style="4" customWidth="1"/>
    <col min="11520" max="11520" width="5.6640625" style="4" customWidth="1"/>
    <col min="11521" max="11521" width="9.6640625" style="4" customWidth="1"/>
    <col min="11522" max="11522" width="5.6640625" style="4" customWidth="1"/>
    <col min="11523" max="11523" width="9.6640625" style="4" customWidth="1"/>
    <col min="11524" max="11524" width="5.5546875" style="4" bestFit="1" customWidth="1"/>
    <col min="11525" max="11525" width="23.6640625" style="4" customWidth="1"/>
    <col min="11526" max="11526" width="3.109375" style="4" customWidth="1"/>
    <col min="11527" max="11527" width="11.33203125" style="4" bestFit="1" customWidth="1"/>
    <col min="11528" max="11768" width="9.109375" style="4"/>
    <col min="11769" max="11769" width="3.109375" style="4" customWidth="1"/>
    <col min="11770" max="11770" width="23.6640625" style="4" customWidth="1"/>
    <col min="11771" max="11771" width="9.6640625" style="4" customWidth="1"/>
    <col min="11772" max="11772" width="6.109375" style="4" bestFit="1" customWidth="1"/>
    <col min="11773" max="11773" width="9.6640625" style="4" customWidth="1"/>
    <col min="11774" max="11774" width="5.6640625" style="4" customWidth="1"/>
    <col min="11775" max="11775" width="9.6640625" style="4" customWidth="1"/>
    <col min="11776" max="11776" width="5.6640625" style="4" customWidth="1"/>
    <col min="11777" max="11777" width="9.6640625" style="4" customWidth="1"/>
    <col min="11778" max="11778" width="5.6640625" style="4" customWidth="1"/>
    <col min="11779" max="11779" width="9.6640625" style="4" customWidth="1"/>
    <col min="11780" max="11780" width="5.5546875" style="4" bestFit="1" customWidth="1"/>
    <col min="11781" max="11781" width="23.6640625" style="4" customWidth="1"/>
    <col min="11782" max="11782" width="3.109375" style="4" customWidth="1"/>
    <col min="11783" max="11783" width="11.33203125" style="4" bestFit="1" customWidth="1"/>
    <col min="11784" max="12024" width="9.109375" style="4"/>
    <col min="12025" max="12025" width="3.109375" style="4" customWidth="1"/>
    <col min="12026" max="12026" width="23.6640625" style="4" customWidth="1"/>
    <col min="12027" max="12027" width="9.6640625" style="4" customWidth="1"/>
    <col min="12028" max="12028" width="6.109375" style="4" bestFit="1" customWidth="1"/>
    <col min="12029" max="12029" width="9.6640625" style="4" customWidth="1"/>
    <col min="12030" max="12030" width="5.6640625" style="4" customWidth="1"/>
    <col min="12031" max="12031" width="9.6640625" style="4" customWidth="1"/>
    <col min="12032" max="12032" width="5.6640625" style="4" customWidth="1"/>
    <col min="12033" max="12033" width="9.6640625" style="4" customWidth="1"/>
    <col min="12034" max="12034" width="5.6640625" style="4" customWidth="1"/>
    <col min="12035" max="12035" width="9.6640625" style="4" customWidth="1"/>
    <col min="12036" max="12036" width="5.5546875" style="4" bestFit="1" customWidth="1"/>
    <col min="12037" max="12037" width="23.6640625" style="4" customWidth="1"/>
    <col min="12038" max="12038" width="3.109375" style="4" customWidth="1"/>
    <col min="12039" max="12039" width="11.33203125" style="4" bestFit="1" customWidth="1"/>
    <col min="12040" max="12280" width="9.109375" style="4"/>
    <col min="12281" max="12281" width="3.109375" style="4" customWidth="1"/>
    <col min="12282" max="12282" width="23.6640625" style="4" customWidth="1"/>
    <col min="12283" max="12283" width="9.6640625" style="4" customWidth="1"/>
    <col min="12284" max="12284" width="6.109375" style="4" bestFit="1" customWidth="1"/>
    <col min="12285" max="12285" width="9.6640625" style="4" customWidth="1"/>
    <col min="12286" max="12286" width="5.6640625" style="4" customWidth="1"/>
    <col min="12287" max="12287" width="9.6640625" style="4" customWidth="1"/>
    <col min="12288" max="12288" width="5.6640625" style="4" customWidth="1"/>
    <col min="12289" max="12289" width="9.6640625" style="4" customWidth="1"/>
    <col min="12290" max="12290" width="5.6640625" style="4" customWidth="1"/>
    <col min="12291" max="12291" width="9.6640625" style="4" customWidth="1"/>
    <col min="12292" max="12292" width="5.5546875" style="4" bestFit="1" customWidth="1"/>
    <col min="12293" max="12293" width="23.6640625" style="4" customWidth="1"/>
    <col min="12294" max="12294" width="3.109375" style="4" customWidth="1"/>
    <col min="12295" max="12295" width="11.33203125" style="4" bestFit="1" customWidth="1"/>
    <col min="12296" max="12536" width="9.109375" style="4"/>
    <col min="12537" max="12537" width="3.109375" style="4" customWidth="1"/>
    <col min="12538" max="12538" width="23.6640625" style="4" customWidth="1"/>
    <col min="12539" max="12539" width="9.6640625" style="4" customWidth="1"/>
    <col min="12540" max="12540" width="6.109375" style="4" bestFit="1" customWidth="1"/>
    <col min="12541" max="12541" width="9.6640625" style="4" customWidth="1"/>
    <col min="12542" max="12542" width="5.6640625" style="4" customWidth="1"/>
    <col min="12543" max="12543" width="9.6640625" style="4" customWidth="1"/>
    <col min="12544" max="12544" width="5.6640625" style="4" customWidth="1"/>
    <col min="12545" max="12545" width="9.6640625" style="4" customWidth="1"/>
    <col min="12546" max="12546" width="5.6640625" style="4" customWidth="1"/>
    <col min="12547" max="12547" width="9.6640625" style="4" customWidth="1"/>
    <col min="12548" max="12548" width="5.5546875" style="4" bestFit="1" customWidth="1"/>
    <col min="12549" max="12549" width="23.6640625" style="4" customWidth="1"/>
    <col min="12550" max="12550" width="3.109375" style="4" customWidth="1"/>
    <col min="12551" max="12551" width="11.33203125" style="4" bestFit="1" customWidth="1"/>
    <col min="12552" max="12792" width="9.109375" style="4"/>
    <col min="12793" max="12793" width="3.109375" style="4" customWidth="1"/>
    <col min="12794" max="12794" width="23.6640625" style="4" customWidth="1"/>
    <col min="12795" max="12795" width="9.6640625" style="4" customWidth="1"/>
    <col min="12796" max="12796" width="6.109375" style="4" bestFit="1" customWidth="1"/>
    <col min="12797" max="12797" width="9.6640625" style="4" customWidth="1"/>
    <col min="12798" max="12798" width="5.6640625" style="4" customWidth="1"/>
    <col min="12799" max="12799" width="9.6640625" style="4" customWidth="1"/>
    <col min="12800" max="12800" width="5.6640625" style="4" customWidth="1"/>
    <col min="12801" max="12801" width="9.6640625" style="4" customWidth="1"/>
    <col min="12802" max="12802" width="5.6640625" style="4" customWidth="1"/>
    <col min="12803" max="12803" width="9.6640625" style="4" customWidth="1"/>
    <col min="12804" max="12804" width="5.5546875" style="4" bestFit="1" customWidth="1"/>
    <col min="12805" max="12805" width="23.6640625" style="4" customWidth="1"/>
    <col min="12806" max="12806" width="3.109375" style="4" customWidth="1"/>
    <col min="12807" max="12807" width="11.33203125" style="4" bestFit="1" customWidth="1"/>
    <col min="12808" max="13048" width="9.109375" style="4"/>
    <col min="13049" max="13049" width="3.109375" style="4" customWidth="1"/>
    <col min="13050" max="13050" width="23.6640625" style="4" customWidth="1"/>
    <col min="13051" max="13051" width="9.6640625" style="4" customWidth="1"/>
    <col min="13052" max="13052" width="6.109375" style="4" bestFit="1" customWidth="1"/>
    <col min="13053" max="13053" width="9.6640625" style="4" customWidth="1"/>
    <col min="13054" max="13054" width="5.6640625" style="4" customWidth="1"/>
    <col min="13055" max="13055" width="9.6640625" style="4" customWidth="1"/>
    <col min="13056" max="13056" width="5.6640625" style="4" customWidth="1"/>
    <col min="13057" max="13057" width="9.6640625" style="4" customWidth="1"/>
    <col min="13058" max="13058" width="5.6640625" style="4" customWidth="1"/>
    <col min="13059" max="13059" width="9.6640625" style="4" customWidth="1"/>
    <col min="13060" max="13060" width="5.5546875" style="4" bestFit="1" customWidth="1"/>
    <col min="13061" max="13061" width="23.6640625" style="4" customWidth="1"/>
    <col min="13062" max="13062" width="3.109375" style="4" customWidth="1"/>
    <col min="13063" max="13063" width="11.33203125" style="4" bestFit="1" customWidth="1"/>
    <col min="13064" max="13304" width="9.109375" style="4"/>
    <col min="13305" max="13305" width="3.109375" style="4" customWidth="1"/>
    <col min="13306" max="13306" width="23.6640625" style="4" customWidth="1"/>
    <col min="13307" max="13307" width="9.6640625" style="4" customWidth="1"/>
    <col min="13308" max="13308" width="6.109375" style="4" bestFit="1" customWidth="1"/>
    <col min="13309" max="13309" width="9.6640625" style="4" customWidth="1"/>
    <col min="13310" max="13310" width="5.6640625" style="4" customWidth="1"/>
    <col min="13311" max="13311" width="9.6640625" style="4" customWidth="1"/>
    <col min="13312" max="13312" width="5.6640625" style="4" customWidth="1"/>
    <col min="13313" max="13313" width="9.6640625" style="4" customWidth="1"/>
    <col min="13314" max="13314" width="5.6640625" style="4" customWidth="1"/>
    <col min="13315" max="13315" width="9.6640625" style="4" customWidth="1"/>
    <col min="13316" max="13316" width="5.5546875" style="4" bestFit="1" customWidth="1"/>
    <col min="13317" max="13317" width="23.6640625" style="4" customWidth="1"/>
    <col min="13318" max="13318" width="3.109375" style="4" customWidth="1"/>
    <col min="13319" max="13319" width="11.33203125" style="4" bestFit="1" customWidth="1"/>
    <col min="13320" max="13560" width="9.109375" style="4"/>
    <col min="13561" max="13561" width="3.109375" style="4" customWidth="1"/>
    <col min="13562" max="13562" width="23.6640625" style="4" customWidth="1"/>
    <col min="13563" max="13563" width="9.6640625" style="4" customWidth="1"/>
    <col min="13564" max="13564" width="6.109375" style="4" bestFit="1" customWidth="1"/>
    <col min="13565" max="13565" width="9.6640625" style="4" customWidth="1"/>
    <col min="13566" max="13566" width="5.6640625" style="4" customWidth="1"/>
    <col min="13567" max="13567" width="9.6640625" style="4" customWidth="1"/>
    <col min="13568" max="13568" width="5.6640625" style="4" customWidth="1"/>
    <col min="13569" max="13569" width="9.6640625" style="4" customWidth="1"/>
    <col min="13570" max="13570" width="5.6640625" style="4" customWidth="1"/>
    <col min="13571" max="13571" width="9.6640625" style="4" customWidth="1"/>
    <col min="13572" max="13572" width="5.5546875" style="4" bestFit="1" customWidth="1"/>
    <col min="13573" max="13573" width="23.6640625" style="4" customWidth="1"/>
    <col min="13574" max="13574" width="3.109375" style="4" customWidth="1"/>
    <col min="13575" max="13575" width="11.33203125" style="4" bestFit="1" customWidth="1"/>
    <col min="13576" max="13816" width="9.109375" style="4"/>
    <col min="13817" max="13817" width="3.109375" style="4" customWidth="1"/>
    <col min="13818" max="13818" width="23.6640625" style="4" customWidth="1"/>
    <col min="13819" max="13819" width="9.6640625" style="4" customWidth="1"/>
    <col min="13820" max="13820" width="6.109375" style="4" bestFit="1" customWidth="1"/>
    <col min="13821" max="13821" width="9.6640625" style="4" customWidth="1"/>
    <col min="13822" max="13822" width="5.6640625" style="4" customWidth="1"/>
    <col min="13823" max="13823" width="9.6640625" style="4" customWidth="1"/>
    <col min="13824" max="13824" width="5.6640625" style="4" customWidth="1"/>
    <col min="13825" max="13825" width="9.6640625" style="4" customWidth="1"/>
    <col min="13826" max="13826" width="5.6640625" style="4" customWidth="1"/>
    <col min="13827" max="13827" width="9.6640625" style="4" customWidth="1"/>
    <col min="13828" max="13828" width="5.5546875" style="4" bestFit="1" customWidth="1"/>
    <col min="13829" max="13829" width="23.6640625" style="4" customWidth="1"/>
    <col min="13830" max="13830" width="3.109375" style="4" customWidth="1"/>
    <col min="13831" max="13831" width="11.33203125" style="4" bestFit="1" customWidth="1"/>
    <col min="13832" max="14072" width="9.109375" style="4"/>
    <col min="14073" max="14073" width="3.109375" style="4" customWidth="1"/>
    <col min="14074" max="14074" width="23.6640625" style="4" customWidth="1"/>
    <col min="14075" max="14075" width="9.6640625" style="4" customWidth="1"/>
    <col min="14076" max="14076" width="6.109375" style="4" bestFit="1" customWidth="1"/>
    <col min="14077" max="14077" width="9.6640625" style="4" customWidth="1"/>
    <col min="14078" max="14078" width="5.6640625" style="4" customWidth="1"/>
    <col min="14079" max="14079" width="9.6640625" style="4" customWidth="1"/>
    <col min="14080" max="14080" width="5.6640625" style="4" customWidth="1"/>
    <col min="14081" max="14081" width="9.6640625" style="4" customWidth="1"/>
    <col min="14082" max="14082" width="5.6640625" style="4" customWidth="1"/>
    <col min="14083" max="14083" width="9.6640625" style="4" customWidth="1"/>
    <col min="14084" max="14084" width="5.5546875" style="4" bestFit="1" customWidth="1"/>
    <col min="14085" max="14085" width="23.6640625" style="4" customWidth="1"/>
    <col min="14086" max="14086" width="3.109375" style="4" customWidth="1"/>
    <col min="14087" max="14087" width="11.33203125" style="4" bestFit="1" customWidth="1"/>
    <col min="14088" max="14328" width="9.109375" style="4"/>
    <col min="14329" max="14329" width="3.109375" style="4" customWidth="1"/>
    <col min="14330" max="14330" width="23.6640625" style="4" customWidth="1"/>
    <col min="14331" max="14331" width="9.6640625" style="4" customWidth="1"/>
    <col min="14332" max="14332" width="6.109375" style="4" bestFit="1" customWidth="1"/>
    <col min="14333" max="14333" width="9.6640625" style="4" customWidth="1"/>
    <col min="14334" max="14334" width="5.6640625" style="4" customWidth="1"/>
    <col min="14335" max="14335" width="9.6640625" style="4" customWidth="1"/>
    <col min="14336" max="14336" width="5.6640625" style="4" customWidth="1"/>
    <col min="14337" max="14337" width="9.6640625" style="4" customWidth="1"/>
    <col min="14338" max="14338" width="5.6640625" style="4" customWidth="1"/>
    <col min="14339" max="14339" width="9.6640625" style="4" customWidth="1"/>
    <col min="14340" max="14340" width="5.5546875" style="4" bestFit="1" customWidth="1"/>
    <col min="14341" max="14341" width="23.6640625" style="4" customWidth="1"/>
    <col min="14342" max="14342" width="3.109375" style="4" customWidth="1"/>
    <col min="14343" max="14343" width="11.33203125" style="4" bestFit="1" customWidth="1"/>
    <col min="14344" max="14584" width="9.109375" style="4"/>
    <col min="14585" max="14585" width="3.109375" style="4" customWidth="1"/>
    <col min="14586" max="14586" width="23.6640625" style="4" customWidth="1"/>
    <col min="14587" max="14587" width="9.6640625" style="4" customWidth="1"/>
    <col min="14588" max="14588" width="6.109375" style="4" bestFit="1" customWidth="1"/>
    <col min="14589" max="14589" width="9.6640625" style="4" customWidth="1"/>
    <col min="14590" max="14590" width="5.6640625" style="4" customWidth="1"/>
    <col min="14591" max="14591" width="9.6640625" style="4" customWidth="1"/>
    <col min="14592" max="14592" width="5.6640625" style="4" customWidth="1"/>
    <col min="14593" max="14593" width="9.6640625" style="4" customWidth="1"/>
    <col min="14594" max="14594" width="5.6640625" style="4" customWidth="1"/>
    <col min="14595" max="14595" width="9.6640625" style="4" customWidth="1"/>
    <col min="14596" max="14596" width="5.5546875" style="4" bestFit="1" customWidth="1"/>
    <col min="14597" max="14597" width="23.6640625" style="4" customWidth="1"/>
    <col min="14598" max="14598" width="3.109375" style="4" customWidth="1"/>
    <col min="14599" max="14599" width="11.33203125" style="4" bestFit="1" customWidth="1"/>
    <col min="14600" max="14840" width="9.109375" style="4"/>
    <col min="14841" max="14841" width="3.109375" style="4" customWidth="1"/>
    <col min="14842" max="14842" width="23.6640625" style="4" customWidth="1"/>
    <col min="14843" max="14843" width="9.6640625" style="4" customWidth="1"/>
    <col min="14844" max="14844" width="6.109375" style="4" bestFit="1" customWidth="1"/>
    <col min="14845" max="14845" width="9.6640625" style="4" customWidth="1"/>
    <col min="14846" max="14846" width="5.6640625" style="4" customWidth="1"/>
    <col min="14847" max="14847" width="9.6640625" style="4" customWidth="1"/>
    <col min="14848" max="14848" width="5.6640625" style="4" customWidth="1"/>
    <col min="14849" max="14849" width="9.6640625" style="4" customWidth="1"/>
    <col min="14850" max="14850" width="5.6640625" style="4" customWidth="1"/>
    <col min="14851" max="14851" width="9.6640625" style="4" customWidth="1"/>
    <col min="14852" max="14852" width="5.5546875" style="4" bestFit="1" customWidth="1"/>
    <col min="14853" max="14853" width="23.6640625" style="4" customWidth="1"/>
    <col min="14854" max="14854" width="3.109375" style="4" customWidth="1"/>
    <col min="14855" max="14855" width="11.33203125" style="4" bestFit="1" customWidth="1"/>
    <col min="14856" max="15096" width="9.109375" style="4"/>
    <col min="15097" max="15097" width="3.109375" style="4" customWidth="1"/>
    <col min="15098" max="15098" width="23.6640625" style="4" customWidth="1"/>
    <col min="15099" max="15099" width="9.6640625" style="4" customWidth="1"/>
    <col min="15100" max="15100" width="6.109375" style="4" bestFit="1" customWidth="1"/>
    <col min="15101" max="15101" width="9.6640625" style="4" customWidth="1"/>
    <col min="15102" max="15102" width="5.6640625" style="4" customWidth="1"/>
    <col min="15103" max="15103" width="9.6640625" style="4" customWidth="1"/>
    <col min="15104" max="15104" width="5.6640625" style="4" customWidth="1"/>
    <col min="15105" max="15105" width="9.6640625" style="4" customWidth="1"/>
    <col min="15106" max="15106" width="5.6640625" style="4" customWidth="1"/>
    <col min="15107" max="15107" width="9.6640625" style="4" customWidth="1"/>
    <col min="15108" max="15108" width="5.5546875" style="4" bestFit="1" customWidth="1"/>
    <col min="15109" max="15109" width="23.6640625" style="4" customWidth="1"/>
    <col min="15110" max="15110" width="3.109375" style="4" customWidth="1"/>
    <col min="15111" max="15111" width="11.33203125" style="4" bestFit="1" customWidth="1"/>
    <col min="15112" max="15352" width="9.109375" style="4"/>
    <col min="15353" max="15353" width="3.109375" style="4" customWidth="1"/>
    <col min="15354" max="15354" width="23.6640625" style="4" customWidth="1"/>
    <col min="15355" max="15355" width="9.6640625" style="4" customWidth="1"/>
    <col min="15356" max="15356" width="6.109375" style="4" bestFit="1" customWidth="1"/>
    <col min="15357" max="15357" width="9.6640625" style="4" customWidth="1"/>
    <col min="15358" max="15358" width="5.6640625" style="4" customWidth="1"/>
    <col min="15359" max="15359" width="9.6640625" style="4" customWidth="1"/>
    <col min="15360" max="15360" width="5.6640625" style="4" customWidth="1"/>
    <col min="15361" max="15361" width="9.6640625" style="4" customWidth="1"/>
    <col min="15362" max="15362" width="5.6640625" style="4" customWidth="1"/>
    <col min="15363" max="15363" width="9.6640625" style="4" customWidth="1"/>
    <col min="15364" max="15364" width="5.5546875" style="4" bestFit="1" customWidth="1"/>
    <col min="15365" max="15365" width="23.6640625" style="4" customWidth="1"/>
    <col min="15366" max="15366" width="3.109375" style="4" customWidth="1"/>
    <col min="15367" max="15367" width="11.33203125" style="4" bestFit="1" customWidth="1"/>
    <col min="15368" max="15608" width="9.109375" style="4"/>
    <col min="15609" max="15609" width="3.109375" style="4" customWidth="1"/>
    <col min="15610" max="15610" width="23.6640625" style="4" customWidth="1"/>
    <col min="15611" max="15611" width="9.6640625" style="4" customWidth="1"/>
    <col min="15612" max="15612" width="6.109375" style="4" bestFit="1" customWidth="1"/>
    <col min="15613" max="15613" width="9.6640625" style="4" customWidth="1"/>
    <col min="15614" max="15614" width="5.6640625" style="4" customWidth="1"/>
    <col min="15615" max="15615" width="9.6640625" style="4" customWidth="1"/>
    <col min="15616" max="15616" width="5.6640625" style="4" customWidth="1"/>
    <col min="15617" max="15617" width="9.6640625" style="4" customWidth="1"/>
    <col min="15618" max="15618" width="5.6640625" style="4" customWidth="1"/>
    <col min="15619" max="15619" width="9.6640625" style="4" customWidth="1"/>
    <col min="15620" max="15620" width="5.5546875" style="4" bestFit="1" customWidth="1"/>
    <col min="15621" max="15621" width="23.6640625" style="4" customWidth="1"/>
    <col min="15622" max="15622" width="3.109375" style="4" customWidth="1"/>
    <col min="15623" max="15623" width="11.33203125" style="4" bestFit="1" customWidth="1"/>
    <col min="15624" max="15864" width="9.109375" style="4"/>
    <col min="15865" max="15865" width="3.109375" style="4" customWidth="1"/>
    <col min="15866" max="15866" width="23.6640625" style="4" customWidth="1"/>
    <col min="15867" max="15867" width="9.6640625" style="4" customWidth="1"/>
    <col min="15868" max="15868" width="6.109375" style="4" bestFit="1" customWidth="1"/>
    <col min="15869" max="15869" width="9.6640625" style="4" customWidth="1"/>
    <col min="15870" max="15870" width="5.6640625" style="4" customWidth="1"/>
    <col min="15871" max="15871" width="9.6640625" style="4" customWidth="1"/>
    <col min="15872" max="15872" width="5.6640625" style="4" customWidth="1"/>
    <col min="15873" max="15873" width="9.6640625" style="4" customWidth="1"/>
    <col min="15874" max="15874" width="5.6640625" style="4" customWidth="1"/>
    <col min="15875" max="15875" width="9.6640625" style="4" customWidth="1"/>
    <col min="15876" max="15876" width="5.5546875" style="4" bestFit="1" customWidth="1"/>
    <col min="15877" max="15877" width="23.6640625" style="4" customWidth="1"/>
    <col min="15878" max="15878" width="3.109375" style="4" customWidth="1"/>
    <col min="15879" max="15879" width="11.33203125" style="4" bestFit="1" customWidth="1"/>
    <col min="15880" max="16120" width="9.109375" style="4"/>
    <col min="16121" max="16121" width="3.109375" style="4" customWidth="1"/>
    <col min="16122" max="16122" width="23.6640625" style="4" customWidth="1"/>
    <col min="16123" max="16123" width="9.6640625" style="4" customWidth="1"/>
    <col min="16124" max="16124" width="6.109375" style="4" bestFit="1" customWidth="1"/>
    <col min="16125" max="16125" width="9.6640625" style="4" customWidth="1"/>
    <col min="16126" max="16126" width="5.6640625" style="4" customWidth="1"/>
    <col min="16127" max="16127" width="9.6640625" style="4" customWidth="1"/>
    <col min="16128" max="16128" width="5.6640625" style="4" customWidth="1"/>
    <col min="16129" max="16129" width="9.6640625" style="4" customWidth="1"/>
    <col min="16130" max="16130" width="5.6640625" style="4" customWidth="1"/>
    <col min="16131" max="16131" width="9.6640625" style="4" customWidth="1"/>
    <col min="16132" max="16132" width="5.5546875" style="4" bestFit="1" customWidth="1"/>
    <col min="16133" max="16133" width="23.6640625" style="4" customWidth="1"/>
    <col min="16134" max="16134" width="3.109375" style="4" customWidth="1"/>
    <col min="16135" max="16135" width="11.33203125" style="4" bestFit="1" customWidth="1"/>
    <col min="16136" max="16372" width="9.109375" style="4"/>
    <col min="16373" max="16374" width="9.109375" style="4" customWidth="1"/>
    <col min="16375" max="16384" width="9.109375" style="4"/>
  </cols>
  <sheetData>
    <row r="1" spans="1:15" s="1" customFormat="1" ht="24" x14ac:dyDescent="0.25">
      <c r="A1" s="392" t="s">
        <v>424</v>
      </c>
      <c r="B1" s="392"/>
      <c r="C1" s="392"/>
      <c r="D1" s="392"/>
      <c r="E1" s="392"/>
      <c r="F1" s="392"/>
      <c r="G1" s="392"/>
      <c r="H1" s="392"/>
      <c r="I1" s="392"/>
      <c r="J1" s="392"/>
      <c r="K1" s="392"/>
      <c r="L1" s="392"/>
      <c r="M1" s="392"/>
    </row>
    <row r="2" spans="1:15" s="1" customFormat="1" ht="21" x14ac:dyDescent="0.25">
      <c r="A2" s="392" t="s">
        <v>516</v>
      </c>
      <c r="B2" s="392"/>
      <c r="C2" s="392"/>
      <c r="D2" s="392"/>
      <c r="E2" s="392"/>
      <c r="F2" s="392"/>
      <c r="G2" s="392"/>
      <c r="H2" s="392"/>
      <c r="I2" s="392"/>
      <c r="J2" s="392"/>
      <c r="K2" s="392"/>
      <c r="L2" s="392"/>
      <c r="M2" s="392"/>
    </row>
    <row r="3" spans="1:15" s="8" customFormat="1" ht="14.4" customHeight="1" x14ac:dyDescent="0.25">
      <c r="A3" s="446" t="s">
        <v>423</v>
      </c>
      <c r="B3" s="446"/>
      <c r="C3" s="446"/>
      <c r="D3" s="446"/>
      <c r="E3" s="446"/>
      <c r="F3" s="446"/>
      <c r="G3" s="446"/>
      <c r="H3" s="446"/>
      <c r="I3" s="446"/>
      <c r="J3" s="446"/>
      <c r="K3" s="446"/>
      <c r="L3" s="446"/>
      <c r="M3" s="446"/>
    </row>
    <row r="4" spans="1:15" s="8" customFormat="1" ht="17.399999999999999" x14ac:dyDescent="0.25">
      <c r="A4" s="448" t="s">
        <v>516</v>
      </c>
      <c r="B4" s="448"/>
      <c r="C4" s="448"/>
      <c r="D4" s="448"/>
      <c r="E4" s="448"/>
      <c r="F4" s="448"/>
      <c r="G4" s="448"/>
      <c r="H4" s="448"/>
      <c r="I4" s="448"/>
      <c r="J4" s="448"/>
      <c r="K4" s="448"/>
      <c r="L4" s="448"/>
      <c r="M4" s="448"/>
    </row>
    <row r="5" spans="1:15" ht="18" customHeight="1" x14ac:dyDescent="0.25">
      <c r="A5" s="447" t="s">
        <v>545</v>
      </c>
      <c r="B5" s="447"/>
      <c r="C5" s="433"/>
      <c r="D5" s="433"/>
      <c r="E5" s="433"/>
      <c r="F5" s="433"/>
      <c r="G5" s="433"/>
      <c r="H5" s="433"/>
      <c r="I5" s="433"/>
      <c r="J5" s="433"/>
      <c r="K5" s="433"/>
      <c r="L5" s="433"/>
      <c r="M5" s="449" t="s">
        <v>544</v>
      </c>
      <c r="N5" s="449"/>
    </row>
    <row r="6" spans="1:15" ht="20.25" customHeight="1" thickBot="1" x14ac:dyDescent="0.3">
      <c r="A6" s="413" t="s">
        <v>308</v>
      </c>
      <c r="B6" s="413"/>
      <c r="C6" s="444">
        <v>2012</v>
      </c>
      <c r="D6" s="445"/>
      <c r="E6" s="444">
        <v>2013</v>
      </c>
      <c r="F6" s="445"/>
      <c r="G6" s="444">
        <v>2014</v>
      </c>
      <c r="H6" s="445"/>
      <c r="I6" s="444">
        <v>2015</v>
      </c>
      <c r="J6" s="445"/>
      <c r="K6" s="444">
        <v>2016</v>
      </c>
      <c r="L6" s="445"/>
      <c r="M6" s="405" t="s">
        <v>309</v>
      </c>
      <c r="N6" s="405"/>
    </row>
    <row r="7" spans="1:15" ht="28.5" customHeight="1" thickTop="1" x14ac:dyDescent="0.25">
      <c r="A7" s="414"/>
      <c r="B7" s="414"/>
      <c r="C7" s="183" t="s">
        <v>463</v>
      </c>
      <c r="D7" s="211" t="s">
        <v>310</v>
      </c>
      <c r="E7" s="183" t="s">
        <v>463</v>
      </c>
      <c r="F7" s="211" t="s">
        <v>310</v>
      </c>
      <c r="G7" s="183" t="s">
        <v>463</v>
      </c>
      <c r="H7" s="211" t="s">
        <v>310</v>
      </c>
      <c r="I7" s="183" t="s">
        <v>463</v>
      </c>
      <c r="J7" s="211" t="s">
        <v>310</v>
      </c>
      <c r="K7" s="183" t="s">
        <v>463</v>
      </c>
      <c r="L7" s="211" t="s">
        <v>310</v>
      </c>
      <c r="M7" s="406"/>
      <c r="N7" s="406"/>
    </row>
    <row r="8" spans="1:15" s="207" customFormat="1" ht="16.5" customHeight="1" thickBot="1" x14ac:dyDescent="0.3">
      <c r="A8" s="228" t="s">
        <v>311</v>
      </c>
      <c r="B8" s="233" t="s">
        <v>312</v>
      </c>
      <c r="C8" s="271">
        <v>32054</v>
      </c>
      <c r="D8" s="287">
        <f>C8/C67*100</f>
        <v>6.6944534418250186</v>
      </c>
      <c r="E8" s="271">
        <v>28945.662812839993</v>
      </c>
      <c r="F8" s="223">
        <v>6.035700711566383</v>
      </c>
      <c r="G8" s="271">
        <v>28471.785774949021</v>
      </c>
      <c r="H8" s="223">
        <v>6.266868207699158</v>
      </c>
      <c r="I8" s="271">
        <v>21578.24716867301</v>
      </c>
      <c r="J8" s="223">
        <v>7.9380357110624358</v>
      </c>
      <c r="K8" s="271">
        <v>20878.881928480998</v>
      </c>
      <c r="L8" s="216">
        <v>10.437591588381052</v>
      </c>
      <c r="M8" s="144" t="s">
        <v>313</v>
      </c>
      <c r="N8" s="145" t="s">
        <v>311</v>
      </c>
      <c r="O8" s="208"/>
    </row>
    <row r="9" spans="1:15" s="207" customFormat="1" ht="18" customHeight="1" thickTop="1" thickBot="1" x14ac:dyDescent="0.3">
      <c r="A9" s="231"/>
      <c r="B9" s="232" t="s">
        <v>314</v>
      </c>
      <c r="C9" s="266">
        <v>29075</v>
      </c>
      <c r="D9" s="335">
        <f>C9/C67*100</f>
        <v>6.0722915648924447</v>
      </c>
      <c r="E9" s="266">
        <v>26834.977247959992</v>
      </c>
      <c r="F9" s="329">
        <v>5.5955841231776029</v>
      </c>
      <c r="G9" s="266">
        <v>26187.865333935017</v>
      </c>
      <c r="H9" s="329">
        <v>5.764159016437322</v>
      </c>
      <c r="I9" s="266">
        <v>17245.908245562008</v>
      </c>
      <c r="J9" s="329">
        <v>6.3442889708727037</v>
      </c>
      <c r="K9" s="266">
        <v>15514.406423990999</v>
      </c>
      <c r="L9" s="336">
        <v>7.755829001977335</v>
      </c>
      <c r="M9" s="141" t="s">
        <v>422</v>
      </c>
      <c r="N9" s="40"/>
    </row>
    <row r="10" spans="1:15" s="207" customFormat="1" ht="14.1" customHeight="1" thickTop="1" thickBot="1" x14ac:dyDescent="0.3">
      <c r="A10" s="173"/>
      <c r="B10" s="220" t="s">
        <v>316</v>
      </c>
      <c r="C10" s="261">
        <v>20488</v>
      </c>
      <c r="D10" s="337">
        <f>C10/C67*100</f>
        <v>4.2789031670340982</v>
      </c>
      <c r="E10" s="261">
        <v>17440.092699309993</v>
      </c>
      <c r="F10" s="330">
        <v>3.6365786679555789</v>
      </c>
      <c r="G10" s="261">
        <v>18336.94938779901</v>
      </c>
      <c r="H10" s="330">
        <v>4.0361095033840364</v>
      </c>
      <c r="I10" s="261">
        <v>13043.518524068008</v>
      </c>
      <c r="J10" s="330">
        <v>4.798346920053544</v>
      </c>
      <c r="K10" s="261">
        <v>11538.060231258998</v>
      </c>
      <c r="L10" s="338">
        <v>5.7680081159779073</v>
      </c>
      <c r="M10" s="174" t="s">
        <v>317</v>
      </c>
      <c r="N10" s="174"/>
    </row>
    <row r="11" spans="1:15" s="207" customFormat="1" ht="14.1" customHeight="1" thickTop="1" thickBot="1" x14ac:dyDescent="0.3">
      <c r="A11" s="39"/>
      <c r="B11" s="222" t="s">
        <v>425</v>
      </c>
      <c r="C11" s="268">
        <v>2939</v>
      </c>
      <c r="D11" s="339">
        <f>C11/C67*100</f>
        <v>0.61380790745378833</v>
      </c>
      <c r="E11" s="268">
        <v>3949.5263635499991</v>
      </c>
      <c r="F11" s="331">
        <v>0.82354856535724452</v>
      </c>
      <c r="G11" s="268">
        <v>2495.8786767800007</v>
      </c>
      <c r="H11" s="331">
        <v>0.54936289748108846</v>
      </c>
      <c r="I11" s="268">
        <v>1291.9976598400006</v>
      </c>
      <c r="J11" s="331">
        <v>0.47528992889229782</v>
      </c>
      <c r="K11" s="268">
        <v>1694.6657059720003</v>
      </c>
      <c r="L11" s="340">
        <v>0.84718274562598006</v>
      </c>
      <c r="M11" s="40" t="s">
        <v>321</v>
      </c>
      <c r="N11" s="40"/>
    </row>
    <row r="12" spans="1:15" s="207" customFormat="1" ht="14.1" customHeight="1" thickTop="1" thickBot="1" x14ac:dyDescent="0.3">
      <c r="A12" s="173"/>
      <c r="B12" s="220" t="s">
        <v>426</v>
      </c>
      <c r="C12" s="261">
        <v>3882</v>
      </c>
      <c r="D12" s="337">
        <f>C12/C67*100</f>
        <v>0.81075273791616409</v>
      </c>
      <c r="E12" s="261">
        <v>3199.2162547600001</v>
      </c>
      <c r="F12" s="330">
        <v>0.66709516897792964</v>
      </c>
      <c r="G12" s="261">
        <v>3066.6020747560065</v>
      </c>
      <c r="H12" s="330">
        <v>0.67498369086710741</v>
      </c>
      <c r="I12" s="261">
        <v>1833.8710509499997</v>
      </c>
      <c r="J12" s="330">
        <v>0.6746300465525682</v>
      </c>
      <c r="K12" s="261">
        <v>1171.7083798299996</v>
      </c>
      <c r="L12" s="338">
        <v>0.58575040422382185</v>
      </c>
      <c r="M12" s="174" t="s">
        <v>319</v>
      </c>
      <c r="N12" s="174"/>
    </row>
    <row r="13" spans="1:15" s="207" customFormat="1" ht="14.1" customHeight="1" thickTop="1" thickBot="1" x14ac:dyDescent="0.3">
      <c r="A13" s="39"/>
      <c r="B13" s="222" t="s">
        <v>324</v>
      </c>
      <c r="C13" s="268">
        <v>1232</v>
      </c>
      <c r="D13" s="339">
        <f>C13/C67*100</f>
        <v>0.25730225994660333</v>
      </c>
      <c r="E13" s="268">
        <v>1627.01378649</v>
      </c>
      <c r="F13" s="331">
        <v>0.33926216622995703</v>
      </c>
      <c r="G13" s="268">
        <v>1298.0534348100002</v>
      </c>
      <c r="H13" s="331">
        <v>0.28571196295185836</v>
      </c>
      <c r="I13" s="268">
        <v>584.50333836400011</v>
      </c>
      <c r="J13" s="331">
        <v>0.21502248708619159</v>
      </c>
      <c r="K13" s="268">
        <v>600.96976471000016</v>
      </c>
      <c r="L13" s="340">
        <v>0.30043165062645638</v>
      </c>
      <c r="M13" s="40" t="s">
        <v>325</v>
      </c>
      <c r="N13" s="40"/>
    </row>
    <row r="14" spans="1:15" s="207" customFormat="1" ht="14.1" customHeight="1" thickTop="1" thickBot="1" x14ac:dyDescent="0.3">
      <c r="A14" s="173"/>
      <c r="B14" s="220" t="s">
        <v>427</v>
      </c>
      <c r="C14" s="261">
        <v>534</v>
      </c>
      <c r="D14" s="337">
        <f>C14/C67*100</f>
        <v>0.11152549254179073</v>
      </c>
      <c r="E14" s="261">
        <v>619.1281438499999</v>
      </c>
      <c r="F14" s="330">
        <v>0.12909955465689255</v>
      </c>
      <c r="G14" s="261">
        <v>990.38175979000027</v>
      </c>
      <c r="H14" s="330">
        <v>0.21799096175323099</v>
      </c>
      <c r="I14" s="261">
        <v>492.0176723400001</v>
      </c>
      <c r="J14" s="330">
        <v>0.18099958828810292</v>
      </c>
      <c r="K14" s="261">
        <v>509.00234222000023</v>
      </c>
      <c r="L14" s="338">
        <v>0.25445608552316989</v>
      </c>
      <c r="M14" s="174" t="s">
        <v>323</v>
      </c>
      <c r="N14" s="174"/>
    </row>
    <row r="15" spans="1:15" s="207" customFormat="1" ht="18" customHeight="1" thickTop="1" thickBot="1" x14ac:dyDescent="0.3">
      <c r="A15" s="39"/>
      <c r="B15" s="232" t="s">
        <v>421</v>
      </c>
      <c r="C15" s="266">
        <v>2341</v>
      </c>
      <c r="D15" s="335">
        <f>C15/C67*100</f>
        <v>0.48891606374594021</v>
      </c>
      <c r="E15" s="266">
        <v>2110.6855648800001</v>
      </c>
      <c r="F15" s="329">
        <v>0.44011658838877982</v>
      </c>
      <c r="G15" s="266">
        <v>2283.9204410140005</v>
      </c>
      <c r="H15" s="329">
        <v>0.50270919126183644</v>
      </c>
      <c r="I15" s="266">
        <v>4332.3389231110004</v>
      </c>
      <c r="J15" s="329">
        <v>1.5937467401897307</v>
      </c>
      <c r="K15" s="266">
        <v>5364.4755044900003</v>
      </c>
      <c r="L15" s="336">
        <v>2.6817625864037171</v>
      </c>
      <c r="M15" s="141" t="s">
        <v>327</v>
      </c>
      <c r="N15" s="214"/>
    </row>
    <row r="16" spans="1:15" s="207" customFormat="1" ht="14.1" customHeight="1" thickTop="1" thickBot="1" x14ac:dyDescent="0.3">
      <c r="A16" s="173"/>
      <c r="B16" s="220" t="s">
        <v>330</v>
      </c>
      <c r="C16" s="267">
        <v>557</v>
      </c>
      <c r="D16" s="337">
        <f>C16/C67*100</f>
        <v>0.11632902499209258</v>
      </c>
      <c r="E16" s="267">
        <v>683.31320071000016</v>
      </c>
      <c r="F16" s="330">
        <v>0.14248331428494931</v>
      </c>
      <c r="G16" s="267">
        <v>962.64558410000052</v>
      </c>
      <c r="H16" s="330">
        <v>0.21188600722004</v>
      </c>
      <c r="I16" s="267">
        <v>1366.1245927570003</v>
      </c>
      <c r="J16" s="330">
        <v>0.50255916146930413</v>
      </c>
      <c r="K16" s="267">
        <v>712.39045241999997</v>
      </c>
      <c r="L16" s="338">
        <v>0.35613212523985616</v>
      </c>
      <c r="M16" s="174" t="s">
        <v>331</v>
      </c>
      <c r="N16" s="174"/>
    </row>
    <row r="17" spans="1:15" s="207" customFormat="1" ht="14.1" customHeight="1" thickTop="1" thickBot="1" x14ac:dyDescent="0.3">
      <c r="A17" s="39"/>
      <c r="B17" s="222" t="s">
        <v>428</v>
      </c>
      <c r="C17" s="268">
        <v>428</v>
      </c>
      <c r="D17" s="339">
        <f>C17/C67*100</f>
        <v>8.9387473423008304E-2</v>
      </c>
      <c r="E17" s="268">
        <v>352.43128694000001</v>
      </c>
      <c r="F17" s="331">
        <v>7.3488376587404453E-2</v>
      </c>
      <c r="G17" s="268">
        <v>208.27108157999996</v>
      </c>
      <c r="H17" s="331">
        <v>4.5842134035906167E-2</v>
      </c>
      <c r="I17" s="268">
        <v>163.15287072000004</v>
      </c>
      <c r="J17" s="331">
        <v>6.0019393791074002E-2</v>
      </c>
      <c r="K17" s="268">
        <v>169.91297786999996</v>
      </c>
      <c r="L17" s="340">
        <v>8.4941438657856028E-2</v>
      </c>
      <c r="M17" s="40" t="s">
        <v>443</v>
      </c>
      <c r="N17" s="40"/>
    </row>
    <row r="18" spans="1:15" s="207" customFormat="1" ht="14.1" customHeight="1" thickTop="1" thickBot="1" x14ac:dyDescent="0.3">
      <c r="A18" s="173"/>
      <c r="B18" s="220" t="s">
        <v>429</v>
      </c>
      <c r="C18" s="261">
        <v>485</v>
      </c>
      <c r="D18" s="337">
        <f>C18/C67*100</f>
        <v>0.10129187993027809</v>
      </c>
      <c r="E18" s="261">
        <v>395.13188670000011</v>
      </c>
      <c r="F18" s="330">
        <v>8.2392233514854682E-2</v>
      </c>
      <c r="G18" s="261">
        <v>311.24734868999991</v>
      </c>
      <c r="H18" s="330">
        <v>6.850803562705253E-2</v>
      </c>
      <c r="I18" s="261">
        <v>236.29733446999998</v>
      </c>
      <c r="J18" s="330">
        <v>8.6927203344620688E-2</v>
      </c>
      <c r="K18" s="261">
        <v>154.70860279999999</v>
      </c>
      <c r="L18" s="338">
        <v>7.7340597871418004E-2</v>
      </c>
      <c r="M18" s="174" t="s">
        <v>444</v>
      </c>
      <c r="N18" s="174"/>
    </row>
    <row r="19" spans="1:15" s="207" customFormat="1" ht="14.1" customHeight="1" thickTop="1" thickBot="1" x14ac:dyDescent="0.3">
      <c r="A19" s="39"/>
      <c r="B19" s="222" t="s">
        <v>430</v>
      </c>
      <c r="C19" s="268">
        <v>201</v>
      </c>
      <c r="D19" s="339">
        <f>C19/C67*100</f>
        <v>4.1978696630898753E-2</v>
      </c>
      <c r="E19" s="268">
        <v>233.17880238999999</v>
      </c>
      <c r="F19" s="331">
        <v>4.8622049963326912E-2</v>
      </c>
      <c r="G19" s="268">
        <v>303.15079821</v>
      </c>
      <c r="H19" s="331">
        <v>6.6725919984703647E-2</v>
      </c>
      <c r="I19" s="268">
        <v>187.27264618999999</v>
      </c>
      <c r="J19" s="331">
        <v>6.8892386927496677E-2</v>
      </c>
      <c r="K19" s="268">
        <v>127.27819619</v>
      </c>
      <c r="L19" s="340">
        <v>6.3627824252642254E-2</v>
      </c>
      <c r="M19" s="40" t="s">
        <v>445</v>
      </c>
      <c r="N19" s="40"/>
    </row>
    <row r="20" spans="1:15" s="207" customFormat="1" ht="14.1" customHeight="1" thickTop="1" thickBot="1" x14ac:dyDescent="0.3">
      <c r="A20" s="173"/>
      <c r="B20" s="220" t="s">
        <v>420</v>
      </c>
      <c r="C20" s="261">
        <v>669</v>
      </c>
      <c r="D20" s="337">
        <f>C20/C67*100</f>
        <v>0.13972013953269288</v>
      </c>
      <c r="E20" s="261">
        <v>132.47599298</v>
      </c>
      <c r="F20" s="330">
        <v>2.7623670263310102E-2</v>
      </c>
      <c r="G20" s="261">
        <v>126.94012203999999</v>
      </c>
      <c r="H20" s="330">
        <v>2.7940538095571971E-2</v>
      </c>
      <c r="I20" s="261">
        <v>2082.5994456999997</v>
      </c>
      <c r="J20" s="330">
        <v>0.76613029049949832</v>
      </c>
      <c r="K20" s="261">
        <v>3960.5844180800004</v>
      </c>
      <c r="L20" s="338">
        <v>1.9799413947944298</v>
      </c>
      <c r="M20" s="174" t="s">
        <v>419</v>
      </c>
      <c r="N20" s="174"/>
    </row>
    <row r="21" spans="1:15" s="207" customFormat="1" ht="15" thickTop="1" thickBot="1" x14ac:dyDescent="0.3">
      <c r="A21" s="39"/>
      <c r="B21" s="222" t="s">
        <v>418</v>
      </c>
      <c r="C21" s="268">
        <v>639</v>
      </c>
      <c r="D21" s="339">
        <f>C21/C67*100</f>
        <v>0.13345466242360352</v>
      </c>
      <c r="E21" s="268">
        <v>314.15439515999992</v>
      </c>
      <c r="F21" s="331">
        <v>6.5506943774934365E-2</v>
      </c>
      <c r="G21" s="268">
        <v>371.6655063940002</v>
      </c>
      <c r="H21" s="331">
        <v>8.180655629856215E-2</v>
      </c>
      <c r="I21" s="268">
        <v>296.89203327400082</v>
      </c>
      <c r="J21" s="331">
        <v>0.10921830415773696</v>
      </c>
      <c r="K21" s="268">
        <v>239.60085712999989</v>
      </c>
      <c r="L21" s="340">
        <v>0.11977920558751501</v>
      </c>
      <c r="M21" s="40" t="s">
        <v>333</v>
      </c>
      <c r="N21" s="40"/>
      <c r="O21" s="208"/>
    </row>
    <row r="22" spans="1:15" s="207" customFormat="1" ht="21.6" thickTop="1" thickBot="1" x14ac:dyDescent="0.3">
      <c r="A22" s="229" t="s">
        <v>334</v>
      </c>
      <c r="B22" s="230" t="s">
        <v>335</v>
      </c>
      <c r="C22" s="271">
        <v>46853.34090847402</v>
      </c>
      <c r="D22" s="287">
        <v>9.7852651369347328</v>
      </c>
      <c r="E22" s="271">
        <v>42783.177016580004</v>
      </c>
      <c r="F22" s="223">
        <v>8.921075797493776</v>
      </c>
      <c r="G22" s="271">
        <v>34599.476077044004</v>
      </c>
      <c r="H22" s="223">
        <v>7.6156219474316735</v>
      </c>
      <c r="I22" s="271">
        <v>30775.969340178992</v>
      </c>
      <c r="J22" s="223">
        <v>11.321621341865793</v>
      </c>
      <c r="K22" s="271">
        <v>18184.477625880001</v>
      </c>
      <c r="L22" s="216">
        <v>9.0906280976702298</v>
      </c>
      <c r="M22" s="217" t="s">
        <v>336</v>
      </c>
      <c r="N22" s="139" t="s">
        <v>334</v>
      </c>
      <c r="O22" s="208"/>
    </row>
    <row r="23" spans="1:15" s="207" customFormat="1" ht="14.1" customHeight="1" thickTop="1" thickBot="1" x14ac:dyDescent="0.3">
      <c r="A23" s="39"/>
      <c r="B23" s="222" t="s">
        <v>339</v>
      </c>
      <c r="C23" s="235">
        <v>16469.550839719996</v>
      </c>
      <c r="D23" s="339">
        <v>3.4396463203702639</v>
      </c>
      <c r="E23" s="235">
        <v>12728.270599469999</v>
      </c>
      <c r="F23" s="341">
        <v>2.6540774834201484</v>
      </c>
      <c r="G23" s="235">
        <v>11737.930964840001</v>
      </c>
      <c r="H23" s="331">
        <v>2.5836126672618245</v>
      </c>
      <c r="I23" s="235">
        <v>11744.139790622999</v>
      </c>
      <c r="J23" s="341">
        <v>4.3203416999049855</v>
      </c>
      <c r="K23" s="235">
        <v>6181.5077340599983</v>
      </c>
      <c r="L23" s="341">
        <v>3.0902063314283557</v>
      </c>
      <c r="M23" s="40" t="s">
        <v>340</v>
      </c>
      <c r="N23" s="40"/>
      <c r="O23" s="208"/>
    </row>
    <row r="24" spans="1:15" s="207" customFormat="1" ht="14.1" customHeight="1" thickTop="1" thickBot="1" x14ac:dyDescent="0.3">
      <c r="A24" s="173"/>
      <c r="B24" s="220" t="s">
        <v>431</v>
      </c>
      <c r="C24" s="236">
        <v>804.30903953300003</v>
      </c>
      <c r="D24" s="337">
        <v>0.16797899682838344</v>
      </c>
      <c r="E24" s="236">
        <v>9270.1920104399978</v>
      </c>
      <c r="F24" s="342">
        <v>1.9330047777986943</v>
      </c>
      <c r="G24" s="236">
        <v>6523.3077517000011</v>
      </c>
      <c r="H24" s="342">
        <v>1.4358323106706998</v>
      </c>
      <c r="I24" s="236">
        <v>5742.9645433590003</v>
      </c>
      <c r="J24" s="342">
        <v>2.1126765893539732</v>
      </c>
      <c r="K24" s="236">
        <v>3911.76477135</v>
      </c>
      <c r="L24" s="342">
        <v>1.9555358956971962</v>
      </c>
      <c r="M24" s="174" t="s">
        <v>338</v>
      </c>
      <c r="N24" s="174"/>
      <c r="O24" s="208"/>
    </row>
    <row r="25" spans="1:15" s="207" customFormat="1" ht="14.1" customHeight="1" thickTop="1" thickBot="1" x14ac:dyDescent="0.3">
      <c r="A25" s="192"/>
      <c r="B25" s="227" t="s">
        <v>341</v>
      </c>
      <c r="C25" s="343">
        <v>5530.0054259500021</v>
      </c>
      <c r="D25" s="339">
        <v>1.154935128474937</v>
      </c>
      <c r="E25" s="343">
        <v>6439.3148803000004</v>
      </c>
      <c r="F25" s="341">
        <v>1.3427150608479506</v>
      </c>
      <c r="G25" s="343">
        <v>4300.6512278419987</v>
      </c>
      <c r="H25" s="341">
        <v>0.9466077985132505</v>
      </c>
      <c r="I25" s="343">
        <v>2804.4758218909997</v>
      </c>
      <c r="J25" s="341">
        <v>1.0316884893830314</v>
      </c>
      <c r="K25" s="343">
        <v>794.86664829999995</v>
      </c>
      <c r="L25" s="341">
        <v>0.39736291773667376</v>
      </c>
      <c r="M25" s="215" t="s">
        <v>342</v>
      </c>
      <c r="N25" s="194"/>
      <c r="O25" s="208"/>
    </row>
    <row r="26" spans="1:15" s="207" customFormat="1" ht="14.1" customHeight="1" thickTop="1" thickBot="1" x14ac:dyDescent="0.3">
      <c r="A26" s="173"/>
      <c r="B26" s="220" t="s">
        <v>345</v>
      </c>
      <c r="C26" s="236">
        <v>6183.7937480830005</v>
      </c>
      <c r="D26" s="337">
        <v>1.2914780505261161</v>
      </c>
      <c r="E26" s="236">
        <v>5357.3024831000002</v>
      </c>
      <c r="F26" s="342">
        <v>1.117095663637024</v>
      </c>
      <c r="G26" s="236">
        <v>3900.6630663400001</v>
      </c>
      <c r="H26" s="342">
        <v>0.85856719886184352</v>
      </c>
      <c r="I26" s="236">
        <v>4802.1849647909994</v>
      </c>
      <c r="J26" s="342">
        <v>1.7665900035189146</v>
      </c>
      <c r="K26" s="236">
        <v>3062.5736709700004</v>
      </c>
      <c r="L26" s="342">
        <v>1.5310155637840408</v>
      </c>
      <c r="M26" s="174" t="s">
        <v>346</v>
      </c>
      <c r="N26" s="174"/>
      <c r="O26" s="208"/>
    </row>
    <row r="27" spans="1:15" s="207" customFormat="1" ht="14.1" customHeight="1" thickTop="1" thickBot="1" x14ac:dyDescent="0.3">
      <c r="A27" s="39"/>
      <c r="B27" s="222" t="s">
        <v>347</v>
      </c>
      <c r="C27" s="235">
        <v>16142.336511670006</v>
      </c>
      <c r="D27" s="339">
        <v>3.3713079928467726</v>
      </c>
      <c r="E27" s="235">
        <v>4443.4221113500007</v>
      </c>
      <c r="F27" s="341">
        <v>0.92653487234599774</v>
      </c>
      <c r="G27" s="235">
        <v>4754.6267755299996</v>
      </c>
      <c r="H27" s="341">
        <v>1.0465314544920732</v>
      </c>
      <c r="I27" s="235">
        <v>2824.5390384339989</v>
      </c>
      <c r="J27" s="341">
        <v>1.0390691875533775</v>
      </c>
      <c r="K27" s="235">
        <v>1964.6298756299998</v>
      </c>
      <c r="L27" s="341">
        <v>0.98214091800507031</v>
      </c>
      <c r="M27" s="40" t="s">
        <v>348</v>
      </c>
      <c r="N27" s="40"/>
      <c r="O27" s="208"/>
    </row>
    <row r="28" spans="1:15" s="207" customFormat="1" ht="14.1" customHeight="1" thickTop="1" thickBot="1" x14ac:dyDescent="0.3">
      <c r="A28" s="173"/>
      <c r="B28" s="220" t="s">
        <v>343</v>
      </c>
      <c r="C28" s="236">
        <v>346.81796973000002</v>
      </c>
      <c r="D28" s="337">
        <v>7.2432525029344483E-2</v>
      </c>
      <c r="E28" s="236">
        <v>2617.1717888400003</v>
      </c>
      <c r="F28" s="342">
        <v>0.545728240197212</v>
      </c>
      <c r="G28" s="236">
        <v>1392.2941912599997</v>
      </c>
      <c r="H28" s="342">
        <v>0.30645510864473086</v>
      </c>
      <c r="I28" s="236">
        <v>1720.0689949699997</v>
      </c>
      <c r="J28" s="342">
        <v>0.63276544201355556</v>
      </c>
      <c r="K28" s="342">
        <v>407.77764508000007</v>
      </c>
      <c r="L28" s="342">
        <v>0.20385270307079589</v>
      </c>
      <c r="M28" s="174" t="s">
        <v>344</v>
      </c>
      <c r="N28" s="174"/>
      <c r="O28" s="208"/>
    </row>
    <row r="29" spans="1:15" s="207" customFormat="1" ht="14.1" customHeight="1" thickTop="1" thickBot="1" x14ac:dyDescent="0.3">
      <c r="A29" s="192"/>
      <c r="B29" s="227" t="s">
        <v>432</v>
      </c>
      <c r="C29" s="343">
        <v>311.4193715159999</v>
      </c>
      <c r="D29" s="339">
        <v>6.5039569430373159E-2</v>
      </c>
      <c r="E29" s="343">
        <v>740.73310604999995</v>
      </c>
      <c r="F29" s="341">
        <v>0.15445641594648654</v>
      </c>
      <c r="G29" s="343">
        <v>402.86025768200005</v>
      </c>
      <c r="H29" s="341">
        <v>8.8672771036165804E-2</v>
      </c>
      <c r="I29" s="343">
        <v>230.01431380200009</v>
      </c>
      <c r="J29" s="341">
        <v>8.461585515929014E-2</v>
      </c>
      <c r="K29" s="341">
        <v>208.16354232999996</v>
      </c>
      <c r="L29" s="341">
        <v>0.10406333279117705</v>
      </c>
      <c r="M29" s="215" t="s">
        <v>337</v>
      </c>
      <c r="N29" s="194"/>
      <c r="O29" s="208"/>
    </row>
    <row r="30" spans="1:15" s="207" customFormat="1" ht="14.1" customHeight="1" thickTop="1" thickBot="1" x14ac:dyDescent="0.3">
      <c r="A30" s="173"/>
      <c r="B30" s="220" t="s">
        <v>353</v>
      </c>
      <c r="C30" s="236">
        <v>204.76223733800001</v>
      </c>
      <c r="D30" s="337">
        <v>4.2764352414021788E-2</v>
      </c>
      <c r="E30" s="236">
        <v>607.7573894300001</v>
      </c>
      <c r="F30" s="342">
        <v>0.12672854415395127</v>
      </c>
      <c r="G30" s="236">
        <v>589.84540325000012</v>
      </c>
      <c r="H30" s="342">
        <v>0.12982969998099933</v>
      </c>
      <c r="I30" s="236">
        <v>144.45909985</v>
      </c>
      <c r="J30" s="342">
        <v>5.314247651505391E-2</v>
      </c>
      <c r="K30" s="236">
        <v>67.923282759999992</v>
      </c>
      <c r="L30" s="342">
        <v>3.3955624981235874E-2</v>
      </c>
      <c r="M30" s="174" t="s">
        <v>354</v>
      </c>
      <c r="N30" s="174"/>
      <c r="O30" s="208"/>
    </row>
    <row r="31" spans="1:15" s="207" customFormat="1" ht="15" thickTop="1" thickBot="1" x14ac:dyDescent="0.3">
      <c r="A31" s="39"/>
      <c r="B31" s="222" t="s">
        <v>355</v>
      </c>
      <c r="C31" s="235">
        <v>246.56158220999998</v>
      </c>
      <c r="D31" s="339">
        <v>5.1494096423561925E-2</v>
      </c>
      <c r="E31" s="235">
        <v>115.46696542000001</v>
      </c>
      <c r="F31" s="341">
        <v>2.4076976570001251E-2</v>
      </c>
      <c r="G31" s="235">
        <v>109.89113921999999</v>
      </c>
      <c r="H31" s="341">
        <v>2.4187920354879572E-2</v>
      </c>
      <c r="I31" s="235">
        <v>175.13005199</v>
      </c>
      <c r="J31" s="341">
        <v>6.4425464955981088E-2</v>
      </c>
      <c r="K31" s="235">
        <v>71.756008850000001</v>
      </c>
      <c r="L31" s="341">
        <v>3.5871648537218651E-2</v>
      </c>
      <c r="M31" s="40" t="s">
        <v>356</v>
      </c>
      <c r="N31" s="40"/>
      <c r="O31" s="208"/>
    </row>
    <row r="32" spans="1:15" s="207" customFormat="1" ht="15" thickTop="1" thickBot="1" x14ac:dyDescent="0.3">
      <c r="A32" s="173"/>
      <c r="B32" s="220" t="s">
        <v>332</v>
      </c>
      <c r="C32" s="236">
        <v>613.78418272401177</v>
      </c>
      <c r="D32" s="337">
        <v>0.12818810459095739</v>
      </c>
      <c r="E32" s="236">
        <v>463.5456821800035</v>
      </c>
      <c r="F32" s="342">
        <v>9.6657762576308551E-2</v>
      </c>
      <c r="G32" s="236">
        <v>887.40529937999963</v>
      </c>
      <c r="H32" s="342">
        <v>0.19532501761520543</v>
      </c>
      <c r="I32" s="236">
        <v>587.99272046899932</v>
      </c>
      <c r="J32" s="342">
        <v>0.21630613350763211</v>
      </c>
      <c r="K32" s="236">
        <v>1513.5144465500052</v>
      </c>
      <c r="L32" s="342">
        <v>0.75662316163846666</v>
      </c>
      <c r="M32" s="174" t="s">
        <v>333</v>
      </c>
      <c r="N32" s="174"/>
      <c r="O32" s="208"/>
    </row>
    <row r="33" spans="1:15" s="207" customFormat="1" ht="27.6" thickTop="1" thickBot="1" x14ac:dyDescent="0.3">
      <c r="A33" s="134" t="s">
        <v>357</v>
      </c>
      <c r="B33" s="232" t="s">
        <v>358</v>
      </c>
      <c r="C33" s="266">
        <v>922.70292421999989</v>
      </c>
      <c r="D33" s="335">
        <v>0.19270542038304692</v>
      </c>
      <c r="E33" s="266">
        <v>491.29930331999998</v>
      </c>
      <c r="F33" s="359">
        <v>0.10244490077198026</v>
      </c>
      <c r="G33" s="266">
        <v>827.64669836200005</v>
      </c>
      <c r="H33" s="359">
        <v>0.18217167065564158</v>
      </c>
      <c r="I33" s="266">
        <v>668.43977417799988</v>
      </c>
      <c r="J33" s="359">
        <v>0.24590036237154569</v>
      </c>
      <c r="K33" s="266">
        <v>713.93776636999996</v>
      </c>
      <c r="L33" s="335">
        <v>0.35690564515938178</v>
      </c>
      <c r="M33" s="141" t="s">
        <v>359</v>
      </c>
      <c r="N33" s="214">
        <v>3</v>
      </c>
      <c r="O33" s="208"/>
    </row>
    <row r="34" spans="1:15" s="207" customFormat="1" ht="14.1" customHeight="1" thickTop="1" thickBot="1" x14ac:dyDescent="0.3">
      <c r="A34" s="173"/>
      <c r="B34" s="220" t="s">
        <v>360</v>
      </c>
      <c r="C34" s="261">
        <v>64.539511260000012</v>
      </c>
      <c r="D34" s="346">
        <v>1.3479001011282493E-2</v>
      </c>
      <c r="E34" s="261">
        <v>297.56160535999999</v>
      </c>
      <c r="F34" s="360">
        <v>6.2047043276186563E-2</v>
      </c>
      <c r="G34" s="261">
        <v>689.63223333200006</v>
      </c>
      <c r="H34" s="360">
        <v>0.15179358092373177</v>
      </c>
      <c r="I34" s="261">
        <v>502.675793242</v>
      </c>
      <c r="J34" s="360">
        <v>0.1849204139080691</v>
      </c>
      <c r="K34" s="261">
        <v>513.05789521999998</v>
      </c>
      <c r="L34" s="346">
        <v>0.2564835027969507</v>
      </c>
      <c r="M34" s="174" t="s">
        <v>361</v>
      </c>
      <c r="N34" s="174"/>
      <c r="O34" s="208"/>
    </row>
    <row r="35" spans="1:15" s="207" customFormat="1" ht="14.1" customHeight="1" thickTop="1" thickBot="1" x14ac:dyDescent="0.3">
      <c r="A35" s="39"/>
      <c r="B35" s="222" t="s">
        <v>433</v>
      </c>
      <c r="C35" s="268">
        <v>41.882991309999994</v>
      </c>
      <c r="D35" s="339">
        <v>8.747213469726324E-3</v>
      </c>
      <c r="E35" s="268">
        <v>52.159846409999993</v>
      </c>
      <c r="F35" s="341">
        <v>1.0876283059318261E-2</v>
      </c>
      <c r="G35" s="268">
        <v>72.316753649999995</v>
      </c>
      <c r="H35" s="341">
        <v>1.5917496988613406E-2</v>
      </c>
      <c r="I35" s="268">
        <v>38.810952019999995</v>
      </c>
      <c r="J35" s="341">
        <v>1.4277467521197032E-2</v>
      </c>
      <c r="K35" s="268">
        <v>28.231318000000002</v>
      </c>
      <c r="L35" s="339">
        <v>1.4113158371941065E-2</v>
      </c>
      <c r="M35" s="40" t="s">
        <v>446</v>
      </c>
      <c r="N35" s="40"/>
      <c r="O35" s="208"/>
    </row>
    <row r="36" spans="1:15" s="207" customFormat="1" ht="14.1" customHeight="1" thickTop="1" thickBot="1" x14ac:dyDescent="0.3">
      <c r="A36" s="173"/>
      <c r="B36" s="220" t="s">
        <v>434</v>
      </c>
      <c r="C36" s="261">
        <v>22.539977099999998</v>
      </c>
      <c r="D36" s="337">
        <v>4.7074477044185808E-3</v>
      </c>
      <c r="E36" s="261">
        <v>27.740209289999999</v>
      </c>
      <c r="F36" s="342">
        <v>5.7843415793672019E-3</v>
      </c>
      <c r="G36" s="261">
        <v>27.251001369999997</v>
      </c>
      <c r="H36" s="342">
        <v>5.9981637774150108E-3</v>
      </c>
      <c r="I36" s="261">
        <v>19.148739510000002</v>
      </c>
      <c r="J36" s="342">
        <v>7.0442875579295686E-3</v>
      </c>
      <c r="K36" s="261">
        <v>92.032725790000001</v>
      </c>
      <c r="L36" s="337">
        <v>4.6008210968956346E-2</v>
      </c>
      <c r="M36" s="174" t="s">
        <v>417</v>
      </c>
      <c r="N36" s="174"/>
      <c r="O36" s="208"/>
    </row>
    <row r="37" spans="1:15" s="207" customFormat="1" ht="14.1" customHeight="1" thickTop="1" x14ac:dyDescent="0.25">
      <c r="A37" s="192"/>
      <c r="B37" s="227" t="s">
        <v>332</v>
      </c>
      <c r="C37" s="345">
        <v>793.74044454999989</v>
      </c>
      <c r="D37" s="355">
        <v>0.16577175819761952</v>
      </c>
      <c r="E37" s="345">
        <v>113.83764226</v>
      </c>
      <c r="F37" s="361">
        <v>2.3737232857108232E-2</v>
      </c>
      <c r="G37" s="345">
        <v>38.446710009999947</v>
      </c>
      <c r="H37" s="361">
        <v>8.4624289658813672E-3</v>
      </c>
      <c r="I37" s="345">
        <v>107.80428940599984</v>
      </c>
      <c r="J37" s="361">
        <v>3.965819338434997E-2</v>
      </c>
      <c r="K37" s="345">
        <v>80.615827360000026</v>
      </c>
      <c r="L37" s="355">
        <v>4.0300773021533738E-2</v>
      </c>
      <c r="M37" s="194" t="s">
        <v>333</v>
      </c>
      <c r="N37" s="194"/>
      <c r="O37" s="208"/>
    </row>
    <row r="38" spans="1:15" s="207" customFormat="1" ht="27" thickBot="1" x14ac:dyDescent="0.3">
      <c r="A38" s="351" t="s">
        <v>362</v>
      </c>
      <c r="B38" s="352" t="s">
        <v>416</v>
      </c>
      <c r="C38" s="344">
        <v>377005.43357585982</v>
      </c>
      <c r="D38" s="335">
        <v>78.737141345188562</v>
      </c>
      <c r="E38" s="344">
        <v>388469.30958702997</v>
      </c>
      <c r="F38" s="359">
        <v>81.002964190409244</v>
      </c>
      <c r="G38" s="344">
        <v>373312.27528664994</v>
      </c>
      <c r="H38" s="359">
        <v>82.169023328215587</v>
      </c>
      <c r="I38" s="344">
        <v>204944.05766148699</v>
      </c>
      <c r="J38" s="359">
        <v>75.393206675691658</v>
      </c>
      <c r="K38" s="344">
        <v>150467.80124109998</v>
      </c>
      <c r="L38" s="335">
        <v>75.22057272683459</v>
      </c>
      <c r="M38" s="353" t="s">
        <v>415</v>
      </c>
      <c r="N38" s="354" t="s">
        <v>362</v>
      </c>
      <c r="O38" s="208"/>
    </row>
    <row r="39" spans="1:15" s="207" customFormat="1" ht="13.2" customHeight="1" thickTop="1" thickBot="1" x14ac:dyDescent="0.3">
      <c r="A39" s="173"/>
      <c r="B39" s="220" t="s">
        <v>372</v>
      </c>
      <c r="C39" s="261">
        <v>134064.80861477001</v>
      </c>
      <c r="D39" s="337">
        <v>27.999277583867443</v>
      </c>
      <c r="E39" s="261">
        <v>145125.40561849999</v>
      </c>
      <c r="F39" s="342">
        <v>30.261304417924244</v>
      </c>
      <c r="G39" s="261">
        <v>120914.45400326999</v>
      </c>
      <c r="H39" s="342">
        <v>26.614240274001631</v>
      </c>
      <c r="I39" s="261">
        <v>58329.803764677003</v>
      </c>
      <c r="J39" s="342">
        <v>21.457909054609487</v>
      </c>
      <c r="K39" s="261">
        <v>39769.565045809999</v>
      </c>
      <c r="L39" s="337">
        <v>19.881259878647114</v>
      </c>
      <c r="M39" s="174" t="s">
        <v>373</v>
      </c>
      <c r="N39" s="174"/>
      <c r="O39" s="208"/>
    </row>
    <row r="40" spans="1:15" s="207" customFormat="1" ht="13.2" customHeight="1" thickTop="1" thickBot="1" x14ac:dyDescent="0.3">
      <c r="A40" s="39"/>
      <c r="B40" s="222" t="s">
        <v>374</v>
      </c>
      <c r="C40" s="268">
        <v>89675.657584389963</v>
      </c>
      <c r="D40" s="339">
        <v>18.728655604439957</v>
      </c>
      <c r="E40" s="268">
        <v>89256.616592849998</v>
      </c>
      <c r="F40" s="341">
        <v>18.611638909940567</v>
      </c>
      <c r="G40" s="268">
        <v>88278.714660139987</v>
      </c>
      <c r="H40" s="341">
        <v>19.430852518107201</v>
      </c>
      <c r="I40" s="268">
        <v>49493.449725921004</v>
      </c>
      <c r="J40" s="341">
        <v>18.207260687902995</v>
      </c>
      <c r="K40" s="268">
        <v>32632.11526088</v>
      </c>
      <c r="L40" s="339">
        <v>16.313167195673767</v>
      </c>
      <c r="M40" s="40" t="s">
        <v>375</v>
      </c>
      <c r="N40" s="40"/>
      <c r="O40" s="208"/>
    </row>
    <row r="41" spans="1:15" s="207" customFormat="1" ht="13.2" customHeight="1" thickTop="1" thickBot="1" x14ac:dyDescent="0.3">
      <c r="A41" s="173"/>
      <c r="B41" s="220" t="s">
        <v>376</v>
      </c>
      <c r="C41" s="261">
        <v>53191.484853719958</v>
      </c>
      <c r="D41" s="337">
        <v>11.108979044582071</v>
      </c>
      <c r="E41" s="261">
        <v>50066.46988045999</v>
      </c>
      <c r="F41" s="342">
        <v>10.43977572173827</v>
      </c>
      <c r="G41" s="261">
        <v>58168.933093470027</v>
      </c>
      <c r="H41" s="342">
        <v>12.803448310572275</v>
      </c>
      <c r="I41" s="261">
        <v>33429.733435679998</v>
      </c>
      <c r="J41" s="342">
        <v>12.297867187700996</v>
      </c>
      <c r="K41" s="261">
        <v>26785.064467809992</v>
      </c>
      <c r="L41" s="337">
        <v>13.390159709754029</v>
      </c>
      <c r="M41" s="174" t="s">
        <v>377</v>
      </c>
      <c r="N41" s="174"/>
      <c r="O41" s="208"/>
    </row>
    <row r="42" spans="1:15" s="207" customFormat="1" ht="13.2" customHeight="1" thickTop="1" thickBot="1" x14ac:dyDescent="0.3">
      <c r="A42" s="39"/>
      <c r="B42" s="222" t="s">
        <v>437</v>
      </c>
      <c r="C42" s="268">
        <v>24653.613116149987</v>
      </c>
      <c r="D42" s="339">
        <v>5.1488781002019781</v>
      </c>
      <c r="E42" s="268">
        <v>30420.347104760003</v>
      </c>
      <c r="F42" s="341">
        <v>6.3431993889201825</v>
      </c>
      <c r="G42" s="268">
        <v>34096.257196999999</v>
      </c>
      <c r="H42" s="341">
        <v>7.5048594393898895</v>
      </c>
      <c r="I42" s="268">
        <v>18643.550112000001</v>
      </c>
      <c r="J42" s="341">
        <v>6.8584424588894519</v>
      </c>
      <c r="K42" s="268">
        <v>15653.899788229997</v>
      </c>
      <c r="L42" s="339">
        <v>7.8255633282790642</v>
      </c>
      <c r="M42" s="40" t="s">
        <v>447</v>
      </c>
      <c r="N42" s="40"/>
      <c r="O42" s="208"/>
    </row>
    <row r="43" spans="1:15" s="207" customFormat="1" ht="13.2" customHeight="1" thickTop="1" thickBot="1" x14ac:dyDescent="0.3">
      <c r="A43" s="173"/>
      <c r="B43" s="220" t="s">
        <v>382</v>
      </c>
      <c r="C43" s="261">
        <v>25574.118025029999</v>
      </c>
      <c r="D43" s="337">
        <v>5.3411244676667105</v>
      </c>
      <c r="E43" s="261">
        <v>24744.157081240002</v>
      </c>
      <c r="F43" s="342">
        <v>5.1596098340543541</v>
      </c>
      <c r="G43" s="261">
        <v>28684.653316270007</v>
      </c>
      <c r="H43" s="342">
        <v>6.3137220593577821</v>
      </c>
      <c r="I43" s="261">
        <v>12815.056613238001</v>
      </c>
      <c r="J43" s="342">
        <v>4.7143021506795506</v>
      </c>
      <c r="K43" s="261">
        <v>10871.850384449999</v>
      </c>
      <c r="L43" s="337">
        <v>5.4349622030325042</v>
      </c>
      <c r="M43" s="174" t="s">
        <v>383</v>
      </c>
      <c r="N43" s="174"/>
      <c r="O43" s="208"/>
    </row>
    <row r="44" spans="1:15" s="207" customFormat="1" ht="13.2" customHeight="1" thickTop="1" thickBot="1" x14ac:dyDescent="0.3">
      <c r="A44" s="39"/>
      <c r="B44" s="222" t="s">
        <v>384</v>
      </c>
      <c r="C44" s="268">
        <v>19228.921389660005</v>
      </c>
      <c r="D44" s="339">
        <v>4.0159376139827732</v>
      </c>
      <c r="E44" s="268">
        <v>20599.406993830002</v>
      </c>
      <c r="F44" s="341">
        <v>4.2953535475910041</v>
      </c>
      <c r="G44" s="268">
        <v>15222.765521860001</v>
      </c>
      <c r="H44" s="341">
        <v>3.3506526789809041</v>
      </c>
      <c r="I44" s="268">
        <v>10757.881119226999</v>
      </c>
      <c r="J44" s="341">
        <v>3.9575246233978434</v>
      </c>
      <c r="K44" s="268">
        <v>6630.7118424700002</v>
      </c>
      <c r="L44" s="339">
        <v>3.314768596757836</v>
      </c>
      <c r="M44" s="40" t="s">
        <v>385</v>
      </c>
      <c r="N44" s="40"/>
      <c r="O44" s="208"/>
    </row>
    <row r="45" spans="1:15" s="207" customFormat="1" ht="13.2" customHeight="1" thickTop="1" thickBot="1" x14ac:dyDescent="0.3">
      <c r="A45" s="173"/>
      <c r="B45" s="220" t="s">
        <v>378</v>
      </c>
      <c r="C45" s="261">
        <v>9479.804545179999</v>
      </c>
      <c r="D45" s="337">
        <v>1.9798460285278825</v>
      </c>
      <c r="E45" s="261">
        <v>12789.657031909999</v>
      </c>
      <c r="F45" s="342">
        <v>2.666877678611888</v>
      </c>
      <c r="G45" s="261">
        <v>12080.865550729999</v>
      </c>
      <c r="H45" s="342">
        <v>2.6590953177222469</v>
      </c>
      <c r="I45" s="261">
        <v>9538.0378362659994</v>
      </c>
      <c r="J45" s="342">
        <v>3.50877827869465</v>
      </c>
      <c r="K45" s="261">
        <v>7962.5054496000002</v>
      </c>
      <c r="L45" s="337">
        <v>3.9805474348611209</v>
      </c>
      <c r="M45" s="174" t="s">
        <v>379</v>
      </c>
      <c r="N45" s="174"/>
      <c r="O45" s="208"/>
    </row>
    <row r="46" spans="1:15" s="207" customFormat="1" ht="13.2" customHeight="1" thickTop="1" thickBot="1" x14ac:dyDescent="0.3">
      <c r="A46" s="39"/>
      <c r="B46" s="222" t="s">
        <v>438</v>
      </c>
      <c r="C46" s="268">
        <v>5434.8514400000004</v>
      </c>
      <c r="D46" s="339">
        <v>1.1350623304352878</v>
      </c>
      <c r="E46" s="268">
        <v>4265.54402071</v>
      </c>
      <c r="F46" s="341">
        <v>0.8894440333767939</v>
      </c>
      <c r="G46" s="268">
        <v>4647.1278971200009</v>
      </c>
      <c r="H46" s="341">
        <v>1.022870089911855</v>
      </c>
      <c r="I46" s="268">
        <v>2220.912755888</v>
      </c>
      <c r="J46" s="341">
        <v>0.81701190229146858</v>
      </c>
      <c r="K46" s="268">
        <v>1336.2567559300001</v>
      </c>
      <c r="L46" s="339">
        <v>0.66801001717370367</v>
      </c>
      <c r="M46" s="40" t="s">
        <v>448</v>
      </c>
      <c r="N46" s="40"/>
      <c r="O46" s="208"/>
    </row>
    <row r="47" spans="1:15" s="207" customFormat="1" ht="13.2" customHeight="1" thickTop="1" thickBot="1" x14ac:dyDescent="0.3">
      <c r="A47" s="173"/>
      <c r="B47" s="220" t="s">
        <v>414</v>
      </c>
      <c r="C47" s="261">
        <v>2350.2270193600002</v>
      </c>
      <c r="D47" s="337">
        <v>0.49084214851082336</v>
      </c>
      <c r="E47" s="261">
        <v>3617.8618452900005</v>
      </c>
      <c r="F47" s="342">
        <v>0.75439044029350588</v>
      </c>
      <c r="G47" s="261">
        <v>2551.7890245100002</v>
      </c>
      <c r="H47" s="342">
        <v>0.56166921305398887</v>
      </c>
      <c r="I47" s="261">
        <v>1832.7606164400001</v>
      </c>
      <c r="J47" s="342">
        <v>0.67422154864602979</v>
      </c>
      <c r="K47" s="261">
        <v>1092.5712418199998</v>
      </c>
      <c r="L47" s="337">
        <v>0.54618884490033293</v>
      </c>
      <c r="M47" s="174" t="s">
        <v>413</v>
      </c>
      <c r="N47" s="174"/>
      <c r="O47" s="208"/>
    </row>
    <row r="48" spans="1:15" s="207" customFormat="1" ht="13.2" customHeight="1" thickTop="1" thickBot="1" x14ac:dyDescent="0.3">
      <c r="A48" s="39"/>
      <c r="B48" s="222" t="s">
        <v>439</v>
      </c>
      <c r="C48" s="268">
        <v>4620.433633290002</v>
      </c>
      <c r="D48" s="339">
        <v>0.96497212947254607</v>
      </c>
      <c r="E48" s="268">
        <v>3325.9799098200001</v>
      </c>
      <c r="F48" s="341">
        <v>0.69352771218806486</v>
      </c>
      <c r="G48" s="268">
        <v>2222.5635121300002</v>
      </c>
      <c r="H48" s="341">
        <v>0.48920403953076669</v>
      </c>
      <c r="I48" s="268">
        <v>1683.1477553550005</v>
      </c>
      <c r="J48" s="341">
        <v>0.61918314701667332</v>
      </c>
      <c r="K48" s="268">
        <v>2395.9122480599999</v>
      </c>
      <c r="L48" s="339">
        <v>1.1977439027871148</v>
      </c>
      <c r="M48" s="40" t="s">
        <v>449</v>
      </c>
      <c r="N48" s="40"/>
      <c r="O48" s="208"/>
    </row>
    <row r="49" spans="1:15" s="207" customFormat="1" ht="13.2" customHeight="1" thickTop="1" thickBot="1" x14ac:dyDescent="0.3">
      <c r="A49" s="173"/>
      <c r="B49" s="220" t="s">
        <v>380</v>
      </c>
      <c r="C49" s="261">
        <v>4299.7371914000005</v>
      </c>
      <c r="D49" s="337">
        <v>0.89799505480682718</v>
      </c>
      <c r="E49" s="261">
        <v>1908.1162338500001</v>
      </c>
      <c r="F49" s="342">
        <v>0.39787717368458647</v>
      </c>
      <c r="G49" s="261">
        <v>3753.2449149699996</v>
      </c>
      <c r="H49" s="342">
        <v>0.82611928241006649</v>
      </c>
      <c r="I49" s="261">
        <v>3313.7596261439999</v>
      </c>
      <c r="J49" s="342">
        <v>1.2190398063655894</v>
      </c>
      <c r="K49" s="261">
        <v>1348.6951716300005</v>
      </c>
      <c r="L49" s="337">
        <v>0.67422812327382065</v>
      </c>
      <c r="M49" s="174" t="s">
        <v>381</v>
      </c>
      <c r="N49" s="174"/>
      <c r="O49" s="208"/>
    </row>
    <row r="50" spans="1:15" s="207" customFormat="1" ht="13.2" customHeight="1" thickTop="1" thickBot="1" x14ac:dyDescent="0.3">
      <c r="A50" s="39"/>
      <c r="B50" s="222" t="s">
        <v>440</v>
      </c>
      <c r="C50" s="268">
        <v>1108.3514428400001</v>
      </c>
      <c r="D50" s="339">
        <v>0.23147789512555367</v>
      </c>
      <c r="E50" s="268">
        <v>848.10875342000008</v>
      </c>
      <c r="F50" s="341">
        <v>0.17684620454543776</v>
      </c>
      <c r="G50" s="268">
        <v>1041.9808388900001</v>
      </c>
      <c r="H50" s="341">
        <v>0.22934833255232068</v>
      </c>
      <c r="I50" s="268">
        <v>709.58079866599996</v>
      </c>
      <c r="J50" s="341">
        <v>0.26103499861065421</v>
      </c>
      <c r="K50" s="268">
        <v>422.50178077999999</v>
      </c>
      <c r="L50" s="339">
        <v>0.21121346671010063</v>
      </c>
      <c r="M50" s="40" t="s">
        <v>450</v>
      </c>
      <c r="N50" s="40"/>
      <c r="O50" s="208"/>
    </row>
    <row r="51" spans="1:15" s="207" customFormat="1" ht="13.2" customHeight="1" thickTop="1" thickBot="1" x14ac:dyDescent="0.3">
      <c r="A51" s="173"/>
      <c r="B51" s="220" t="s">
        <v>412</v>
      </c>
      <c r="C51" s="261">
        <v>3323.4247200699174</v>
      </c>
      <c r="D51" s="337">
        <v>0.69409334356870744</v>
      </c>
      <c r="E51" s="261">
        <v>1501.6385203899699</v>
      </c>
      <c r="F51" s="342">
        <v>0.31311912754033688</v>
      </c>
      <c r="G51" s="261">
        <v>1648.9257562898565</v>
      </c>
      <c r="H51" s="342">
        <v>0.3629417726246465</v>
      </c>
      <c r="I51" s="261">
        <v>2176.3835019849939</v>
      </c>
      <c r="J51" s="342">
        <v>0.80063083088627129</v>
      </c>
      <c r="K51" s="261">
        <v>3566.1518036299967</v>
      </c>
      <c r="L51" s="337">
        <v>1.7827600249840769</v>
      </c>
      <c r="M51" s="174" t="s">
        <v>411</v>
      </c>
      <c r="N51" s="174"/>
      <c r="O51" s="208"/>
    </row>
    <row r="52" spans="1:15" s="207" customFormat="1" ht="13.2" customHeight="1" thickTop="1" thickBot="1" x14ac:dyDescent="0.3">
      <c r="A52" s="134" t="s">
        <v>369</v>
      </c>
      <c r="B52" s="232" t="s">
        <v>363</v>
      </c>
      <c r="C52" s="266">
        <v>3794.3221665800006</v>
      </c>
      <c r="D52" s="335">
        <v>0.79243972137361052</v>
      </c>
      <c r="E52" s="266">
        <v>2517.5158630499996</v>
      </c>
      <c r="F52" s="359">
        <v>0.52494815490112767</v>
      </c>
      <c r="G52" s="266">
        <v>1550.1874770499999</v>
      </c>
      <c r="H52" s="359">
        <v>0.34120868612483118</v>
      </c>
      <c r="I52" s="266">
        <v>2750.340272762</v>
      </c>
      <c r="J52" s="359">
        <v>1.0117735297079076</v>
      </c>
      <c r="K52" s="266">
        <v>2252.6580368000004</v>
      </c>
      <c r="L52" s="335">
        <v>1.1261294860971156</v>
      </c>
      <c r="M52" s="141" t="s">
        <v>364</v>
      </c>
      <c r="N52" s="142" t="s">
        <v>369</v>
      </c>
      <c r="O52" s="208"/>
    </row>
    <row r="53" spans="1:15" s="207" customFormat="1" ht="13.2" customHeight="1" thickTop="1" thickBot="1" x14ac:dyDescent="0.3">
      <c r="A53" s="228" t="s">
        <v>386</v>
      </c>
      <c r="B53" s="244" t="s">
        <v>410</v>
      </c>
      <c r="C53" s="271">
        <v>5788.9017945199994</v>
      </c>
      <c r="D53" s="287">
        <v>1.209005330520845</v>
      </c>
      <c r="E53" s="271">
        <v>5442.1573190200015</v>
      </c>
      <c r="F53" s="362">
        <v>1.1347894506770297</v>
      </c>
      <c r="G53" s="271">
        <v>5935.3606982299998</v>
      </c>
      <c r="H53" s="362">
        <v>1.3064204526887027</v>
      </c>
      <c r="I53" s="271">
        <v>4173.5652317160002</v>
      </c>
      <c r="J53" s="362">
        <v>1.5353383244171801</v>
      </c>
      <c r="K53" s="271">
        <v>2458.4527595</v>
      </c>
      <c r="L53" s="287">
        <v>1.2290086188947691</v>
      </c>
      <c r="M53" s="144" t="s">
        <v>409</v>
      </c>
      <c r="N53" s="228">
        <v>6</v>
      </c>
      <c r="O53" s="208"/>
    </row>
    <row r="54" spans="1:15" s="207" customFormat="1" ht="13.2" customHeight="1" thickTop="1" thickBot="1" x14ac:dyDescent="0.3">
      <c r="A54" s="39"/>
      <c r="B54" s="222" t="s">
        <v>406</v>
      </c>
      <c r="C54" s="268">
        <v>1087.4096865199999</v>
      </c>
      <c r="D54" s="339">
        <v>0.22710423395111179</v>
      </c>
      <c r="E54" s="268">
        <v>1756.2247520500002</v>
      </c>
      <c r="F54" s="341">
        <v>0.36620501849128884</v>
      </c>
      <c r="G54" s="268">
        <v>2047.2832191599998</v>
      </c>
      <c r="H54" s="341">
        <v>0.45062344243957991</v>
      </c>
      <c r="I54" s="268">
        <v>971.43010805999995</v>
      </c>
      <c r="J54" s="341">
        <v>0.35736206135299992</v>
      </c>
      <c r="K54" s="268">
        <v>190.57374041999998</v>
      </c>
      <c r="L54" s="339">
        <v>9.5269989877222377E-2</v>
      </c>
      <c r="M54" s="40" t="s">
        <v>405</v>
      </c>
      <c r="N54" s="40"/>
      <c r="O54" s="208"/>
    </row>
    <row r="55" spans="1:15" s="207" customFormat="1" ht="13.2" customHeight="1" thickTop="1" thickBot="1" x14ac:dyDescent="0.3">
      <c r="A55" s="220"/>
      <c r="B55" s="209" t="s">
        <v>365</v>
      </c>
      <c r="C55" s="267">
        <v>3408.0898290499999</v>
      </c>
      <c r="D55" s="337">
        <v>0.71177555199085529</v>
      </c>
      <c r="E55" s="267">
        <v>1523.9537357899999</v>
      </c>
      <c r="F55" s="342">
        <v>0.31777225855825819</v>
      </c>
      <c r="G55" s="267">
        <v>1259.70886986</v>
      </c>
      <c r="H55" s="342">
        <v>0.27727201693222231</v>
      </c>
      <c r="I55" s="267">
        <v>1976.1447450760004</v>
      </c>
      <c r="J55" s="342">
        <v>0.72696857321272146</v>
      </c>
      <c r="K55" s="267">
        <v>1098.8296220499999</v>
      </c>
      <c r="L55" s="337">
        <v>0.54931748067064357</v>
      </c>
      <c r="M55" s="174" t="s">
        <v>366</v>
      </c>
      <c r="N55" s="220"/>
      <c r="O55" s="208"/>
    </row>
    <row r="56" spans="1:15" s="207" customFormat="1" ht="13.2" customHeight="1" thickTop="1" thickBot="1" x14ac:dyDescent="0.3">
      <c r="A56" s="39"/>
      <c r="B56" s="222" t="s">
        <v>451</v>
      </c>
      <c r="C56" s="268">
        <v>62.291242229999995</v>
      </c>
      <c r="D56" s="339">
        <v>1.3009452668920205E-2</v>
      </c>
      <c r="E56" s="268">
        <v>1145.7511479100001</v>
      </c>
      <c r="F56" s="341">
        <v>0.23891009383453415</v>
      </c>
      <c r="G56" s="268">
        <v>1981.74630136</v>
      </c>
      <c r="H56" s="341">
        <v>0.4361982416517608</v>
      </c>
      <c r="I56" s="268">
        <v>535.57497637999995</v>
      </c>
      <c r="J56" s="341">
        <v>0.19702310642858895</v>
      </c>
      <c r="K56" s="268">
        <v>533.66788054000006</v>
      </c>
      <c r="L56" s="339">
        <v>0.26678666989898048</v>
      </c>
      <c r="M56" s="40" t="s">
        <v>452</v>
      </c>
      <c r="N56" s="40"/>
      <c r="O56" s="208"/>
    </row>
    <row r="57" spans="1:15" s="207" customFormat="1" ht="13.2" customHeight="1" thickTop="1" thickBot="1" x14ac:dyDescent="0.3">
      <c r="A57" s="220"/>
      <c r="B57" s="209" t="s">
        <v>367</v>
      </c>
      <c r="C57" s="267">
        <v>491.88696351999999</v>
      </c>
      <c r="D57" s="337">
        <v>0.1027300137432549</v>
      </c>
      <c r="E57" s="267">
        <v>508.41284738000002</v>
      </c>
      <c r="F57" s="342">
        <v>0.10601338806930846</v>
      </c>
      <c r="G57" s="267">
        <v>54.222542069999996</v>
      </c>
      <c r="H57" s="342">
        <v>1.1934816021905163E-2</v>
      </c>
      <c r="I57" s="267">
        <v>30.111717550000002</v>
      </c>
      <c r="J57" s="342">
        <v>1.1077261622081275E-2</v>
      </c>
      <c r="K57" s="267">
        <v>49.754922929999999</v>
      </c>
      <c r="L57" s="337">
        <v>2.4873054353849573E-2</v>
      </c>
      <c r="M57" s="174" t="s">
        <v>368</v>
      </c>
      <c r="N57" s="220"/>
      <c r="O57" s="208"/>
    </row>
    <row r="58" spans="1:15" s="207" customFormat="1" ht="13.2" customHeight="1" thickTop="1" thickBot="1" x14ac:dyDescent="0.3">
      <c r="A58" s="39"/>
      <c r="B58" s="222" t="s">
        <v>408</v>
      </c>
      <c r="C58" s="268">
        <v>1.3684872100000001</v>
      </c>
      <c r="D58" s="339">
        <v>2.8580694410912643E-4</v>
      </c>
      <c r="E58" s="268">
        <v>238.90201200000001</v>
      </c>
      <c r="F58" s="341">
        <v>4.9815443962934941E-2</v>
      </c>
      <c r="G58" s="268">
        <v>23.2744559</v>
      </c>
      <c r="H58" s="341">
        <v>5.1228942534240198E-3</v>
      </c>
      <c r="I58" s="268">
        <v>8.3944988400000007</v>
      </c>
      <c r="J58" s="341">
        <v>3.088102154336852E-3</v>
      </c>
      <c r="K58" s="268">
        <v>26.723153149999998</v>
      </c>
      <c r="L58" s="339">
        <v>1.3359209534729683E-2</v>
      </c>
      <c r="M58" s="40" t="s">
        <v>407</v>
      </c>
      <c r="N58" s="40"/>
      <c r="O58" s="208"/>
    </row>
    <row r="59" spans="1:15" s="207" customFormat="1" ht="13.2" customHeight="1" thickTop="1" thickBot="1" x14ac:dyDescent="0.3">
      <c r="A59" s="220"/>
      <c r="B59" s="209" t="s">
        <v>332</v>
      </c>
      <c r="C59" s="267">
        <v>737.85558598999978</v>
      </c>
      <c r="D59" s="337">
        <v>0.15410027122259373</v>
      </c>
      <c r="E59" s="267">
        <v>268.91282389000116</v>
      </c>
      <c r="F59" s="342">
        <v>5.607324776070511E-2</v>
      </c>
      <c r="G59" s="267">
        <v>569.1253098799998</v>
      </c>
      <c r="H59" s="342">
        <v>0.12526904138981035</v>
      </c>
      <c r="I59" s="267">
        <v>651.90918581000005</v>
      </c>
      <c r="J59" s="342">
        <v>0.2398192196464517</v>
      </c>
      <c r="K59" s="267">
        <v>558.90344041000026</v>
      </c>
      <c r="L59" s="337">
        <v>0.27940221455934361</v>
      </c>
      <c r="M59" s="174" t="s">
        <v>333</v>
      </c>
      <c r="N59" s="220"/>
      <c r="O59" s="208"/>
    </row>
    <row r="60" spans="1:15" s="207" customFormat="1" ht="13.2" customHeight="1" thickTop="1" thickBot="1" x14ac:dyDescent="0.3">
      <c r="A60" s="134" t="s">
        <v>395</v>
      </c>
      <c r="B60" s="232" t="s">
        <v>387</v>
      </c>
      <c r="C60" s="266">
        <v>4341.643963472</v>
      </c>
      <c r="D60" s="335">
        <v>0.90674723486072473</v>
      </c>
      <c r="E60" s="266">
        <v>4073.0660879399998</v>
      </c>
      <c r="F60" s="359">
        <v>0.84930885999028627</v>
      </c>
      <c r="G60" s="266">
        <v>3787.9056577399997</v>
      </c>
      <c r="H60" s="359">
        <v>0.83374838964757836</v>
      </c>
      <c r="I60" s="266">
        <v>2776.9596958520001</v>
      </c>
      <c r="J60" s="359">
        <v>1.0215660735343159</v>
      </c>
      <c r="K60" s="266">
        <v>1442.9304469799999</v>
      </c>
      <c r="L60" s="335">
        <v>0.72133741392890149</v>
      </c>
      <c r="M60" s="141" t="s">
        <v>388</v>
      </c>
      <c r="N60" s="142" t="s">
        <v>395</v>
      </c>
      <c r="O60" s="208"/>
    </row>
    <row r="61" spans="1:15" s="207" customFormat="1" ht="13.2" customHeight="1" thickTop="1" thickBot="1" x14ac:dyDescent="0.3">
      <c r="A61" s="220"/>
      <c r="B61" s="209" t="s">
        <v>441</v>
      </c>
      <c r="C61" s="267">
        <v>2998.9722711490003</v>
      </c>
      <c r="D61" s="337">
        <v>0.62633183125262981</v>
      </c>
      <c r="E61" s="267">
        <v>2376.8991184299998</v>
      </c>
      <c r="F61" s="342">
        <v>0.49562698885808931</v>
      </c>
      <c r="G61" s="267">
        <v>1952.62264998</v>
      </c>
      <c r="H61" s="342">
        <v>0.42978789260066547</v>
      </c>
      <c r="I61" s="267">
        <v>1424.920643852</v>
      </c>
      <c r="J61" s="342">
        <v>0.52418858992163675</v>
      </c>
      <c r="K61" s="267">
        <v>933.96139398000003</v>
      </c>
      <c r="L61" s="337">
        <v>0.46689797006709305</v>
      </c>
      <c r="M61" s="174" t="s">
        <v>390</v>
      </c>
      <c r="N61" s="220"/>
      <c r="O61" s="208"/>
    </row>
    <row r="62" spans="1:15" s="207" customFormat="1" ht="13.2" customHeight="1" thickTop="1" thickBot="1" x14ac:dyDescent="0.3">
      <c r="A62" s="39"/>
      <c r="B62" s="222" t="s">
        <v>391</v>
      </c>
      <c r="C62" s="268">
        <v>1306.394511553</v>
      </c>
      <c r="D62" s="339">
        <v>0.27283895707574629</v>
      </c>
      <c r="E62" s="268">
        <v>1693.6836965099999</v>
      </c>
      <c r="F62" s="341">
        <v>0.35316406324125227</v>
      </c>
      <c r="G62" s="268">
        <v>1830.8617257599999</v>
      </c>
      <c r="H62" s="341">
        <v>0.40298733744877313</v>
      </c>
      <c r="I62" s="268">
        <v>1307.756576</v>
      </c>
      <c r="J62" s="341">
        <v>0.48108719491987972</v>
      </c>
      <c r="K62" s="268">
        <v>505.174306</v>
      </c>
      <c r="L62" s="339">
        <v>0.25254240648677534</v>
      </c>
      <c r="M62" s="40" t="s">
        <v>392</v>
      </c>
      <c r="N62" s="40"/>
      <c r="O62" s="208"/>
    </row>
    <row r="63" spans="1:15" s="207" customFormat="1" ht="13.2" customHeight="1" thickTop="1" thickBot="1" x14ac:dyDescent="0.3">
      <c r="A63" s="220"/>
      <c r="B63" s="209" t="s">
        <v>442</v>
      </c>
      <c r="C63" s="267">
        <v>1.9346920699999999</v>
      </c>
      <c r="D63" s="337">
        <v>4.0405816311491871E-4</v>
      </c>
      <c r="E63" s="267">
        <v>2.2907459999999999</v>
      </c>
      <c r="F63" s="342">
        <v>4.7766248614229911E-4</v>
      </c>
      <c r="G63" s="267">
        <v>4.3180040000000002</v>
      </c>
      <c r="H63" s="342">
        <v>9.5042728272165251E-4</v>
      </c>
      <c r="I63" s="267">
        <v>4.8324949999999998</v>
      </c>
      <c r="J63" s="342">
        <v>1.7777402206802931E-3</v>
      </c>
      <c r="K63" s="267">
        <v>3.7947470000000001</v>
      </c>
      <c r="L63" s="337">
        <v>1.897037375033225E-3</v>
      </c>
      <c r="M63" s="174" t="s">
        <v>453</v>
      </c>
      <c r="N63" s="220"/>
      <c r="O63" s="208"/>
    </row>
    <row r="64" spans="1:15" s="207" customFormat="1" ht="13.2" customHeight="1" thickTop="1" thickBot="1" x14ac:dyDescent="0.3">
      <c r="A64" s="39"/>
      <c r="B64" s="222" t="s">
        <v>404</v>
      </c>
      <c r="C64" s="268">
        <v>0</v>
      </c>
      <c r="D64" s="339">
        <v>0</v>
      </c>
      <c r="E64" s="268">
        <v>0.192527</v>
      </c>
      <c r="F64" s="341">
        <v>4.0145404802417385E-5</v>
      </c>
      <c r="G64" s="268">
        <v>0.10327799999999999</v>
      </c>
      <c r="H64" s="341">
        <v>2.2732315418171642E-5</v>
      </c>
      <c r="I64" s="268">
        <v>39.449981000000001</v>
      </c>
      <c r="J64" s="341">
        <v>1.4512548472119137E-2</v>
      </c>
      <c r="K64" s="268">
        <v>0</v>
      </c>
      <c r="L64" s="339">
        <v>0</v>
      </c>
      <c r="M64" s="40" t="s">
        <v>403</v>
      </c>
      <c r="N64" s="40"/>
      <c r="O64" s="208"/>
    </row>
    <row r="65" spans="1:15" s="207" customFormat="1" ht="13.2" customHeight="1" thickTop="1" thickBot="1" x14ac:dyDescent="0.3">
      <c r="A65" s="220"/>
      <c r="B65" s="209" t="s">
        <v>402</v>
      </c>
      <c r="C65" s="267">
        <v>34.342488700000104</v>
      </c>
      <c r="D65" s="337">
        <v>7.1723883692338172E-3</v>
      </c>
      <c r="E65" s="267">
        <v>0</v>
      </c>
      <c r="F65" s="342">
        <v>0</v>
      </c>
      <c r="G65" s="267">
        <v>0</v>
      </c>
      <c r="H65" s="342">
        <v>0</v>
      </c>
      <c r="I65" s="267">
        <v>0</v>
      </c>
      <c r="J65" s="342">
        <v>0</v>
      </c>
      <c r="K65" s="267">
        <v>0</v>
      </c>
      <c r="L65" s="337">
        <v>0</v>
      </c>
      <c r="M65" s="174" t="s">
        <v>394</v>
      </c>
      <c r="N65" s="220"/>
      <c r="O65" s="208"/>
    </row>
    <row r="66" spans="1:15" s="207" customFormat="1" ht="27" thickTop="1" x14ac:dyDescent="0.25">
      <c r="A66" s="135" t="s">
        <v>397</v>
      </c>
      <c r="B66" s="176" t="s">
        <v>435</v>
      </c>
      <c r="C66" s="278">
        <v>8053.9488964199973</v>
      </c>
      <c r="D66" s="347">
        <v>1.6820577534640391</v>
      </c>
      <c r="E66" s="278">
        <v>6852.0022508099992</v>
      </c>
      <c r="F66" s="363">
        <v>1.4287679341902304</v>
      </c>
      <c r="G66" s="278">
        <v>5837.758003942</v>
      </c>
      <c r="H66" s="363">
        <v>1.2849373175368002</v>
      </c>
      <c r="I66" s="278">
        <v>4166.0073254380004</v>
      </c>
      <c r="J66" s="363">
        <v>1.5325579813491514</v>
      </c>
      <c r="K66" s="278">
        <v>3636.2970261500004</v>
      </c>
      <c r="L66" s="347">
        <v>1.8178264230339254</v>
      </c>
      <c r="M66" s="348" t="s">
        <v>436</v>
      </c>
      <c r="N66" s="67" t="s">
        <v>397</v>
      </c>
      <c r="O66" s="208"/>
    </row>
    <row r="67" spans="1:15" ht="15.75" customHeight="1" x14ac:dyDescent="0.25">
      <c r="A67" s="442" t="s">
        <v>259</v>
      </c>
      <c r="B67" s="443"/>
      <c r="C67" s="349">
        <f>C8+C22+C33+C38+C52+C53+C60+C66</f>
        <v>478814.29422954581</v>
      </c>
      <c r="D67" s="350">
        <f>C67/$C$67*100</f>
        <v>100</v>
      </c>
      <c r="E67" s="349">
        <f>E8+E22+E33+E38+E52+E53+E60+E66</f>
        <v>479574.19024058996</v>
      </c>
      <c r="F67" s="364">
        <f>E67/$E$67*100</f>
        <v>100</v>
      </c>
      <c r="G67" s="349">
        <f>G8+G22+G33+G38+G52+G53+G60+G66</f>
        <v>454322.39567396697</v>
      </c>
      <c r="H67" s="364">
        <f>G67/$G$67*100</f>
        <v>100</v>
      </c>
      <c r="I67" s="349">
        <f>I8+I22+I33+I38+I52+I53+I60+I66</f>
        <v>271833.58647028502</v>
      </c>
      <c r="J67" s="364">
        <f>I67/$I$67*100</f>
        <v>100</v>
      </c>
      <c r="K67" s="349">
        <f>K8+K22+K33+K38+K52+K53+K60+K66</f>
        <v>200035.436831261</v>
      </c>
      <c r="L67" s="364">
        <f>K67/$K$67*100</f>
        <v>100</v>
      </c>
      <c r="M67" s="440" t="s">
        <v>28</v>
      </c>
      <c r="N67" s="441"/>
    </row>
    <row r="68" spans="1:15" ht="11.25" customHeight="1" x14ac:dyDescent="0.25">
      <c r="A68" s="439" t="s">
        <v>401</v>
      </c>
      <c r="B68" s="439"/>
      <c r="C68" s="259"/>
      <c r="D68" s="259"/>
      <c r="E68" s="259"/>
      <c r="F68" s="259"/>
      <c r="G68" s="259"/>
      <c r="H68" s="259"/>
      <c r="I68" s="259"/>
      <c r="J68" s="259"/>
      <c r="K68" s="259"/>
      <c r="L68" s="259"/>
      <c r="M68" s="438" t="s">
        <v>400</v>
      </c>
      <c r="N68" s="438"/>
    </row>
    <row r="69" spans="1:15" x14ac:dyDescent="0.25">
      <c r="A69" s="206" t="s">
        <v>292</v>
      </c>
      <c r="B69" s="205"/>
      <c r="C69" s="10"/>
      <c r="E69" s="204"/>
      <c r="F69" s="204"/>
      <c r="G69" s="204"/>
      <c r="H69" s="204"/>
      <c r="I69" s="204"/>
      <c r="J69" s="204"/>
      <c r="K69" s="204"/>
      <c r="L69" s="204"/>
      <c r="N69" s="203" t="s">
        <v>523</v>
      </c>
    </row>
    <row r="70" spans="1:15" x14ac:dyDescent="0.25">
      <c r="A70" s="202"/>
      <c r="C70" s="312"/>
      <c r="E70" s="312"/>
      <c r="G70" s="312"/>
      <c r="I70" s="312"/>
      <c r="K70" s="312"/>
      <c r="N70" s="201"/>
    </row>
    <row r="71" spans="1:15" x14ac:dyDescent="0.25">
      <c r="A71" s="202"/>
      <c r="C71" s="312"/>
      <c r="D71" s="312"/>
      <c r="E71" s="312"/>
      <c r="F71" s="312"/>
      <c r="G71" s="312"/>
      <c r="H71" s="312"/>
      <c r="I71" s="312"/>
      <c r="J71" s="312"/>
      <c r="K71" s="312"/>
      <c r="L71" s="312"/>
      <c r="N71" s="201"/>
    </row>
    <row r="72" spans="1:15" x14ac:dyDescent="0.25">
      <c r="C72" s="276"/>
      <c r="D72" s="368"/>
      <c r="E72" s="368"/>
      <c r="F72" s="368"/>
      <c r="G72" s="368"/>
      <c r="H72" s="368"/>
      <c r="I72" s="276"/>
      <c r="J72" s="368"/>
      <c r="K72" s="368"/>
      <c r="L72" s="368"/>
    </row>
    <row r="73" spans="1:15" x14ac:dyDescent="0.25">
      <c r="C73" s="276"/>
      <c r="E73" s="368"/>
      <c r="G73" s="368"/>
      <c r="I73" s="368"/>
      <c r="K73" s="368"/>
      <c r="L73" s="368"/>
      <c r="M73" s="368"/>
      <c r="N73" s="4"/>
    </row>
    <row r="74" spans="1:15" x14ac:dyDescent="0.25">
      <c r="C74" s="312"/>
      <c r="D74" s="312"/>
      <c r="E74" s="312"/>
      <c r="F74" s="312"/>
      <c r="G74" s="312"/>
      <c r="H74" s="312"/>
      <c r="I74" s="312"/>
      <c r="J74" s="312"/>
      <c r="K74" s="312"/>
    </row>
  </sheetData>
  <mergeCells count="18">
    <mergeCell ref="A1:M1"/>
    <mergeCell ref="A2:M2"/>
    <mergeCell ref="A3:M3"/>
    <mergeCell ref="I6:J6"/>
    <mergeCell ref="A5:B5"/>
    <mergeCell ref="A4:M4"/>
    <mergeCell ref="M5:N5"/>
    <mergeCell ref="C5:L5"/>
    <mergeCell ref="M68:N68"/>
    <mergeCell ref="A68:B68"/>
    <mergeCell ref="A6:B7"/>
    <mergeCell ref="M67:N67"/>
    <mergeCell ref="A67:B67"/>
    <mergeCell ref="M6:N7"/>
    <mergeCell ref="K6:L6"/>
    <mergeCell ref="C6:D6"/>
    <mergeCell ref="E6:F6"/>
    <mergeCell ref="G6:H6"/>
  </mergeCells>
  <printOptions horizontalCentered="1" verticalCentered="1"/>
  <pageMargins left="0" right="0" top="0" bottom="0" header="0.51181102362204722" footer="0"/>
  <pageSetup paperSize="9" scale="95" orientation="landscape" r:id="rId1"/>
  <headerFooter alignWithMargins="0"/>
  <rowBreaks count="1" manualBreakCount="1">
    <brk id="37" max="1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22"/>
  <sheetViews>
    <sheetView rightToLeft="1" view="pageBreakPreview" zoomScale="80" zoomScaleSheetLayoutView="80" workbookViewId="0">
      <selection activeCell="A6" sqref="A6:B6"/>
    </sheetView>
  </sheetViews>
  <sheetFormatPr defaultRowHeight="13.8" x14ac:dyDescent="0.25"/>
  <cols>
    <col min="1" max="1" width="3.88671875" style="11" customWidth="1"/>
    <col min="2" max="2" width="33" style="9" bestFit="1" customWidth="1"/>
    <col min="3" max="3" width="12.88671875" style="102" bestFit="1" customWidth="1"/>
    <col min="4" max="4" width="11.6640625" style="102" bestFit="1" customWidth="1"/>
    <col min="5" max="6" width="12" style="102" bestFit="1" customWidth="1"/>
    <col min="7" max="7" width="14" style="102" bestFit="1" customWidth="1"/>
    <col min="8" max="8" width="11.6640625" style="102" bestFit="1" customWidth="1"/>
    <col min="9" max="9" width="9.33203125" style="102" bestFit="1" customWidth="1"/>
    <col min="10" max="11" width="11.6640625" style="102" bestFit="1" customWidth="1"/>
    <col min="12" max="12" width="17" style="102" bestFit="1" customWidth="1"/>
    <col min="13" max="13" width="30.33203125" style="4" customWidth="1"/>
    <col min="14" max="14" width="3.109375" style="4" customWidth="1"/>
    <col min="15" max="15" width="13.6640625" style="4" bestFit="1" customWidth="1"/>
    <col min="16" max="16" width="10.6640625" style="4" bestFit="1" customWidth="1"/>
    <col min="17" max="256" width="9.109375" style="4"/>
    <col min="257" max="257" width="3.88671875" style="4" customWidth="1"/>
    <col min="258" max="258" width="30" style="4" customWidth="1"/>
    <col min="259" max="268" width="8.6640625" style="4" customWidth="1"/>
    <col min="269" max="269" width="30.33203125" style="4" customWidth="1"/>
    <col min="270" max="270" width="3.109375" style="4" customWidth="1"/>
    <col min="271" max="512" width="9.109375" style="4"/>
    <col min="513" max="513" width="3.88671875" style="4" customWidth="1"/>
    <col min="514" max="514" width="30" style="4" customWidth="1"/>
    <col min="515" max="524" width="8.6640625" style="4" customWidth="1"/>
    <col min="525" max="525" width="30.33203125" style="4" customWidth="1"/>
    <col min="526" max="526" width="3.109375" style="4" customWidth="1"/>
    <col min="527" max="768" width="9.109375" style="4"/>
    <col min="769" max="769" width="3.88671875" style="4" customWidth="1"/>
    <col min="770" max="770" width="30" style="4" customWidth="1"/>
    <col min="771" max="780" width="8.6640625" style="4" customWidth="1"/>
    <col min="781" max="781" width="30.33203125" style="4" customWidth="1"/>
    <col min="782" max="782" width="3.109375" style="4" customWidth="1"/>
    <col min="783" max="1024" width="9.109375" style="4"/>
    <col min="1025" max="1025" width="3.88671875" style="4" customWidth="1"/>
    <col min="1026" max="1026" width="30" style="4" customWidth="1"/>
    <col min="1027" max="1036" width="8.6640625" style="4" customWidth="1"/>
    <col min="1037" max="1037" width="30.33203125" style="4" customWidth="1"/>
    <col min="1038" max="1038" width="3.109375" style="4" customWidth="1"/>
    <col min="1039" max="1280" width="9.109375" style="4"/>
    <col min="1281" max="1281" width="3.88671875" style="4" customWidth="1"/>
    <col min="1282" max="1282" width="30" style="4" customWidth="1"/>
    <col min="1283" max="1292" width="8.6640625" style="4" customWidth="1"/>
    <col min="1293" max="1293" width="30.33203125" style="4" customWidth="1"/>
    <col min="1294" max="1294" width="3.109375" style="4" customWidth="1"/>
    <col min="1295" max="1536" width="9.109375" style="4"/>
    <col min="1537" max="1537" width="3.88671875" style="4" customWidth="1"/>
    <col min="1538" max="1538" width="30" style="4" customWidth="1"/>
    <col min="1539" max="1548" width="8.6640625" style="4" customWidth="1"/>
    <col min="1549" max="1549" width="30.33203125" style="4" customWidth="1"/>
    <col min="1550" max="1550" width="3.109375" style="4" customWidth="1"/>
    <col min="1551" max="1792" width="9.109375" style="4"/>
    <col min="1793" max="1793" width="3.88671875" style="4" customWidth="1"/>
    <col min="1794" max="1794" width="30" style="4" customWidth="1"/>
    <col min="1795" max="1804" width="8.6640625" style="4" customWidth="1"/>
    <col min="1805" max="1805" width="30.33203125" style="4" customWidth="1"/>
    <col min="1806" max="1806" width="3.109375" style="4" customWidth="1"/>
    <col min="1807" max="2048" width="9.109375" style="4"/>
    <col min="2049" max="2049" width="3.88671875" style="4" customWidth="1"/>
    <col min="2050" max="2050" width="30" style="4" customWidth="1"/>
    <col min="2051" max="2060" width="8.6640625" style="4" customWidth="1"/>
    <col min="2061" max="2061" width="30.33203125" style="4" customWidth="1"/>
    <col min="2062" max="2062" width="3.109375" style="4" customWidth="1"/>
    <col min="2063" max="2304" width="9.109375" style="4"/>
    <col min="2305" max="2305" width="3.88671875" style="4" customWidth="1"/>
    <col min="2306" max="2306" width="30" style="4" customWidth="1"/>
    <col min="2307" max="2316" width="8.6640625" style="4" customWidth="1"/>
    <col min="2317" max="2317" width="30.33203125" style="4" customWidth="1"/>
    <col min="2318" max="2318" width="3.109375" style="4" customWidth="1"/>
    <col min="2319" max="2560" width="9.109375" style="4"/>
    <col min="2561" max="2561" width="3.88671875" style="4" customWidth="1"/>
    <col min="2562" max="2562" width="30" style="4" customWidth="1"/>
    <col min="2563" max="2572" width="8.6640625" style="4" customWidth="1"/>
    <col min="2573" max="2573" width="30.33203125" style="4" customWidth="1"/>
    <col min="2574" max="2574" width="3.109375" style="4" customWidth="1"/>
    <col min="2575" max="2816" width="9.109375" style="4"/>
    <col min="2817" max="2817" width="3.88671875" style="4" customWidth="1"/>
    <col min="2818" max="2818" width="30" style="4" customWidth="1"/>
    <col min="2819" max="2828" width="8.6640625" style="4" customWidth="1"/>
    <col min="2829" max="2829" width="30.33203125" style="4" customWidth="1"/>
    <col min="2830" max="2830" width="3.109375" style="4" customWidth="1"/>
    <col min="2831" max="3072" width="9.109375" style="4"/>
    <col min="3073" max="3073" width="3.88671875" style="4" customWidth="1"/>
    <col min="3074" max="3074" width="30" style="4" customWidth="1"/>
    <col min="3075" max="3084" width="8.6640625" style="4" customWidth="1"/>
    <col min="3085" max="3085" width="30.33203125" style="4" customWidth="1"/>
    <col min="3086" max="3086" width="3.109375" style="4" customWidth="1"/>
    <col min="3087" max="3328" width="9.109375" style="4"/>
    <col min="3329" max="3329" width="3.88671875" style="4" customWidth="1"/>
    <col min="3330" max="3330" width="30" style="4" customWidth="1"/>
    <col min="3331" max="3340" width="8.6640625" style="4" customWidth="1"/>
    <col min="3341" max="3341" width="30.33203125" style="4" customWidth="1"/>
    <col min="3342" max="3342" width="3.109375" style="4" customWidth="1"/>
    <col min="3343" max="3584" width="9.109375" style="4"/>
    <col min="3585" max="3585" width="3.88671875" style="4" customWidth="1"/>
    <col min="3586" max="3586" width="30" style="4" customWidth="1"/>
    <col min="3587" max="3596" width="8.6640625" style="4" customWidth="1"/>
    <col min="3597" max="3597" width="30.33203125" style="4" customWidth="1"/>
    <col min="3598" max="3598" width="3.109375" style="4" customWidth="1"/>
    <col min="3599" max="3840" width="9.109375" style="4"/>
    <col min="3841" max="3841" width="3.88671875" style="4" customWidth="1"/>
    <col min="3842" max="3842" width="30" style="4" customWidth="1"/>
    <col min="3843" max="3852" width="8.6640625" style="4" customWidth="1"/>
    <col min="3853" max="3853" width="30.33203125" style="4" customWidth="1"/>
    <col min="3854" max="3854" width="3.109375" style="4" customWidth="1"/>
    <col min="3855" max="4096" width="9.109375" style="4"/>
    <col min="4097" max="4097" width="3.88671875" style="4" customWidth="1"/>
    <col min="4098" max="4098" width="30" style="4" customWidth="1"/>
    <col min="4099" max="4108" width="8.6640625" style="4" customWidth="1"/>
    <col min="4109" max="4109" width="30.33203125" style="4" customWidth="1"/>
    <col min="4110" max="4110" width="3.109375" style="4" customWidth="1"/>
    <col min="4111" max="4352" width="9.109375" style="4"/>
    <col min="4353" max="4353" width="3.88671875" style="4" customWidth="1"/>
    <col min="4354" max="4354" width="30" style="4" customWidth="1"/>
    <col min="4355" max="4364" width="8.6640625" style="4" customWidth="1"/>
    <col min="4365" max="4365" width="30.33203125" style="4" customWidth="1"/>
    <col min="4366" max="4366" width="3.109375" style="4" customWidth="1"/>
    <col min="4367" max="4608" width="9.109375" style="4"/>
    <col min="4609" max="4609" width="3.88671875" style="4" customWidth="1"/>
    <col min="4610" max="4610" width="30" style="4" customWidth="1"/>
    <col min="4611" max="4620" width="8.6640625" style="4" customWidth="1"/>
    <col min="4621" max="4621" width="30.33203125" style="4" customWidth="1"/>
    <col min="4622" max="4622" width="3.109375" style="4" customWidth="1"/>
    <col min="4623" max="4864" width="9.109375" style="4"/>
    <col min="4865" max="4865" width="3.88671875" style="4" customWidth="1"/>
    <col min="4866" max="4866" width="30" style="4" customWidth="1"/>
    <col min="4867" max="4876" width="8.6640625" style="4" customWidth="1"/>
    <col min="4877" max="4877" width="30.33203125" style="4" customWidth="1"/>
    <col min="4878" max="4878" width="3.109375" style="4" customWidth="1"/>
    <col min="4879" max="5120" width="9.109375" style="4"/>
    <col min="5121" max="5121" width="3.88671875" style="4" customWidth="1"/>
    <col min="5122" max="5122" width="30" style="4" customWidth="1"/>
    <col min="5123" max="5132" width="8.6640625" style="4" customWidth="1"/>
    <col min="5133" max="5133" width="30.33203125" style="4" customWidth="1"/>
    <col min="5134" max="5134" width="3.109375" style="4" customWidth="1"/>
    <col min="5135" max="5376" width="9.109375" style="4"/>
    <col min="5377" max="5377" width="3.88671875" style="4" customWidth="1"/>
    <col min="5378" max="5378" width="30" style="4" customWidth="1"/>
    <col min="5379" max="5388" width="8.6640625" style="4" customWidth="1"/>
    <col min="5389" max="5389" width="30.33203125" style="4" customWidth="1"/>
    <col min="5390" max="5390" width="3.109375" style="4" customWidth="1"/>
    <col min="5391" max="5632" width="9.109375" style="4"/>
    <col min="5633" max="5633" width="3.88671875" style="4" customWidth="1"/>
    <col min="5634" max="5634" width="30" style="4" customWidth="1"/>
    <col min="5635" max="5644" width="8.6640625" style="4" customWidth="1"/>
    <col min="5645" max="5645" width="30.33203125" style="4" customWidth="1"/>
    <col min="5646" max="5646" width="3.109375" style="4" customWidth="1"/>
    <col min="5647" max="5888" width="9.109375" style="4"/>
    <col min="5889" max="5889" width="3.88671875" style="4" customWidth="1"/>
    <col min="5890" max="5890" width="30" style="4" customWidth="1"/>
    <col min="5891" max="5900" width="8.6640625" style="4" customWidth="1"/>
    <col min="5901" max="5901" width="30.33203125" style="4" customWidth="1"/>
    <col min="5902" max="5902" width="3.109375" style="4" customWidth="1"/>
    <col min="5903" max="6144" width="9.109375" style="4"/>
    <col min="6145" max="6145" width="3.88671875" style="4" customWidth="1"/>
    <col min="6146" max="6146" width="30" style="4" customWidth="1"/>
    <col min="6147" max="6156" width="8.6640625" style="4" customWidth="1"/>
    <col min="6157" max="6157" width="30.33203125" style="4" customWidth="1"/>
    <col min="6158" max="6158" width="3.109375" style="4" customWidth="1"/>
    <col min="6159" max="6400" width="9.109375" style="4"/>
    <col min="6401" max="6401" width="3.88671875" style="4" customWidth="1"/>
    <col min="6402" max="6402" width="30" style="4" customWidth="1"/>
    <col min="6403" max="6412" width="8.6640625" style="4" customWidth="1"/>
    <col min="6413" max="6413" width="30.33203125" style="4" customWidth="1"/>
    <col min="6414" max="6414" width="3.109375" style="4" customWidth="1"/>
    <col min="6415" max="6656" width="9.109375" style="4"/>
    <col min="6657" max="6657" width="3.88671875" style="4" customWidth="1"/>
    <col min="6658" max="6658" width="30" style="4" customWidth="1"/>
    <col min="6659" max="6668" width="8.6640625" style="4" customWidth="1"/>
    <col min="6669" max="6669" width="30.33203125" style="4" customWidth="1"/>
    <col min="6670" max="6670" width="3.109375" style="4" customWidth="1"/>
    <col min="6671" max="6912" width="9.109375" style="4"/>
    <col min="6913" max="6913" width="3.88671875" style="4" customWidth="1"/>
    <col min="6914" max="6914" width="30" style="4" customWidth="1"/>
    <col min="6915" max="6924" width="8.6640625" style="4" customWidth="1"/>
    <col min="6925" max="6925" width="30.33203125" style="4" customWidth="1"/>
    <col min="6926" max="6926" width="3.109375" style="4" customWidth="1"/>
    <col min="6927" max="7168" width="9.109375" style="4"/>
    <col min="7169" max="7169" width="3.88671875" style="4" customWidth="1"/>
    <col min="7170" max="7170" width="30" style="4" customWidth="1"/>
    <col min="7171" max="7180" width="8.6640625" style="4" customWidth="1"/>
    <col min="7181" max="7181" width="30.33203125" style="4" customWidth="1"/>
    <col min="7182" max="7182" width="3.109375" style="4" customWidth="1"/>
    <col min="7183" max="7424" width="9.109375" style="4"/>
    <col min="7425" max="7425" width="3.88671875" style="4" customWidth="1"/>
    <col min="7426" max="7426" width="30" style="4" customWidth="1"/>
    <col min="7427" max="7436" width="8.6640625" style="4" customWidth="1"/>
    <col min="7437" max="7437" width="30.33203125" style="4" customWidth="1"/>
    <col min="7438" max="7438" width="3.109375" style="4" customWidth="1"/>
    <col min="7439" max="7680" width="9.109375" style="4"/>
    <col min="7681" max="7681" width="3.88671875" style="4" customWidth="1"/>
    <col min="7682" max="7682" width="30" style="4" customWidth="1"/>
    <col min="7683" max="7692" width="8.6640625" style="4" customWidth="1"/>
    <col min="7693" max="7693" width="30.33203125" style="4" customWidth="1"/>
    <col min="7694" max="7694" width="3.109375" style="4" customWidth="1"/>
    <col min="7695" max="7936" width="9.109375" style="4"/>
    <col min="7937" max="7937" width="3.88671875" style="4" customWidth="1"/>
    <col min="7938" max="7938" width="30" style="4" customWidth="1"/>
    <col min="7939" max="7948" width="8.6640625" style="4" customWidth="1"/>
    <col min="7949" max="7949" width="30.33203125" style="4" customWidth="1"/>
    <col min="7950" max="7950" width="3.109375" style="4" customWidth="1"/>
    <col min="7951" max="8192" width="9.109375" style="4"/>
    <col min="8193" max="8193" width="3.88671875" style="4" customWidth="1"/>
    <col min="8194" max="8194" width="30" style="4" customWidth="1"/>
    <col min="8195" max="8204" width="8.6640625" style="4" customWidth="1"/>
    <col min="8205" max="8205" width="30.33203125" style="4" customWidth="1"/>
    <col min="8206" max="8206" width="3.109375" style="4" customWidth="1"/>
    <col min="8207" max="8448" width="9.109375" style="4"/>
    <col min="8449" max="8449" width="3.88671875" style="4" customWidth="1"/>
    <col min="8450" max="8450" width="30" style="4" customWidth="1"/>
    <col min="8451" max="8460" width="8.6640625" style="4" customWidth="1"/>
    <col min="8461" max="8461" width="30.33203125" style="4" customWidth="1"/>
    <col min="8462" max="8462" width="3.109375" style="4" customWidth="1"/>
    <col min="8463" max="8704" width="9.109375" style="4"/>
    <col min="8705" max="8705" width="3.88671875" style="4" customWidth="1"/>
    <col min="8706" max="8706" width="30" style="4" customWidth="1"/>
    <col min="8707" max="8716" width="8.6640625" style="4" customWidth="1"/>
    <col min="8717" max="8717" width="30.33203125" style="4" customWidth="1"/>
    <col min="8718" max="8718" width="3.109375" style="4" customWidth="1"/>
    <col min="8719" max="8960" width="9.109375" style="4"/>
    <col min="8961" max="8961" width="3.88671875" style="4" customWidth="1"/>
    <col min="8962" max="8962" width="30" style="4" customWidth="1"/>
    <col min="8963" max="8972" width="8.6640625" style="4" customWidth="1"/>
    <col min="8973" max="8973" width="30.33203125" style="4" customWidth="1"/>
    <col min="8974" max="8974" width="3.109375" style="4" customWidth="1"/>
    <col min="8975" max="9216" width="9.109375" style="4"/>
    <col min="9217" max="9217" width="3.88671875" style="4" customWidth="1"/>
    <col min="9218" max="9218" width="30" style="4" customWidth="1"/>
    <col min="9219" max="9228" width="8.6640625" style="4" customWidth="1"/>
    <col min="9229" max="9229" width="30.33203125" style="4" customWidth="1"/>
    <col min="9230" max="9230" width="3.109375" style="4" customWidth="1"/>
    <col min="9231" max="9472" width="9.109375" style="4"/>
    <col min="9473" max="9473" width="3.88671875" style="4" customWidth="1"/>
    <col min="9474" max="9474" width="30" style="4" customWidth="1"/>
    <col min="9475" max="9484" width="8.6640625" style="4" customWidth="1"/>
    <col min="9485" max="9485" width="30.33203125" style="4" customWidth="1"/>
    <col min="9486" max="9486" width="3.109375" style="4" customWidth="1"/>
    <col min="9487" max="9728" width="9.109375" style="4"/>
    <col min="9729" max="9729" width="3.88671875" style="4" customWidth="1"/>
    <col min="9730" max="9730" width="30" style="4" customWidth="1"/>
    <col min="9731" max="9740" width="8.6640625" style="4" customWidth="1"/>
    <col min="9741" max="9741" width="30.33203125" style="4" customWidth="1"/>
    <col min="9742" max="9742" width="3.109375" style="4" customWidth="1"/>
    <col min="9743" max="9984" width="9.109375" style="4"/>
    <col min="9985" max="9985" width="3.88671875" style="4" customWidth="1"/>
    <col min="9986" max="9986" width="30" style="4" customWidth="1"/>
    <col min="9987" max="9996" width="8.6640625" style="4" customWidth="1"/>
    <col min="9997" max="9997" width="30.33203125" style="4" customWidth="1"/>
    <col min="9998" max="9998" width="3.109375" style="4" customWidth="1"/>
    <col min="9999" max="10240" width="9.109375" style="4"/>
    <col min="10241" max="10241" width="3.88671875" style="4" customWidth="1"/>
    <col min="10242" max="10242" width="30" style="4" customWidth="1"/>
    <col min="10243" max="10252" width="8.6640625" style="4" customWidth="1"/>
    <col min="10253" max="10253" width="30.33203125" style="4" customWidth="1"/>
    <col min="10254" max="10254" width="3.109375" style="4" customWidth="1"/>
    <col min="10255" max="10496" width="9.109375" style="4"/>
    <col min="10497" max="10497" width="3.88671875" style="4" customWidth="1"/>
    <col min="10498" max="10498" width="30" style="4" customWidth="1"/>
    <col min="10499" max="10508" width="8.6640625" style="4" customWidth="1"/>
    <col min="10509" max="10509" width="30.33203125" style="4" customWidth="1"/>
    <col min="10510" max="10510" width="3.109375" style="4" customWidth="1"/>
    <col min="10511" max="10752" width="9.109375" style="4"/>
    <col min="10753" max="10753" width="3.88671875" style="4" customWidth="1"/>
    <col min="10754" max="10754" width="30" style="4" customWidth="1"/>
    <col min="10755" max="10764" width="8.6640625" style="4" customWidth="1"/>
    <col min="10765" max="10765" width="30.33203125" style="4" customWidth="1"/>
    <col min="10766" max="10766" width="3.109375" style="4" customWidth="1"/>
    <col min="10767" max="11008" width="9.109375" style="4"/>
    <col min="11009" max="11009" width="3.88671875" style="4" customWidth="1"/>
    <col min="11010" max="11010" width="30" style="4" customWidth="1"/>
    <col min="11011" max="11020" width="8.6640625" style="4" customWidth="1"/>
    <col min="11021" max="11021" width="30.33203125" style="4" customWidth="1"/>
    <col min="11022" max="11022" width="3.109375" style="4" customWidth="1"/>
    <col min="11023" max="11264" width="9.109375" style="4"/>
    <col min="11265" max="11265" width="3.88671875" style="4" customWidth="1"/>
    <col min="11266" max="11266" width="30" style="4" customWidth="1"/>
    <col min="11267" max="11276" width="8.6640625" style="4" customWidth="1"/>
    <col min="11277" max="11277" width="30.33203125" style="4" customWidth="1"/>
    <col min="11278" max="11278" width="3.109375" style="4" customWidth="1"/>
    <col min="11279" max="11520" width="9.109375" style="4"/>
    <col min="11521" max="11521" width="3.88671875" style="4" customWidth="1"/>
    <col min="11522" max="11522" width="30" style="4" customWidth="1"/>
    <col min="11523" max="11532" width="8.6640625" style="4" customWidth="1"/>
    <col min="11533" max="11533" width="30.33203125" style="4" customWidth="1"/>
    <col min="11534" max="11534" width="3.109375" style="4" customWidth="1"/>
    <col min="11535" max="11776" width="9.109375" style="4"/>
    <col min="11777" max="11777" width="3.88671875" style="4" customWidth="1"/>
    <col min="11778" max="11778" width="30" style="4" customWidth="1"/>
    <col min="11779" max="11788" width="8.6640625" style="4" customWidth="1"/>
    <col min="11789" max="11789" width="30.33203125" style="4" customWidth="1"/>
    <col min="11790" max="11790" width="3.109375" style="4" customWidth="1"/>
    <col min="11791" max="12032" width="9.109375" style="4"/>
    <col min="12033" max="12033" width="3.88671875" style="4" customWidth="1"/>
    <col min="12034" max="12034" width="30" style="4" customWidth="1"/>
    <col min="12035" max="12044" width="8.6640625" style="4" customWidth="1"/>
    <col min="12045" max="12045" width="30.33203125" style="4" customWidth="1"/>
    <col min="12046" max="12046" width="3.109375" style="4" customWidth="1"/>
    <col min="12047" max="12288" width="9.109375" style="4"/>
    <col min="12289" max="12289" width="3.88671875" style="4" customWidth="1"/>
    <col min="12290" max="12290" width="30" style="4" customWidth="1"/>
    <col min="12291" max="12300" width="8.6640625" style="4" customWidth="1"/>
    <col min="12301" max="12301" width="30.33203125" style="4" customWidth="1"/>
    <col min="12302" max="12302" width="3.109375" style="4" customWidth="1"/>
    <col min="12303" max="12544" width="9.109375" style="4"/>
    <col min="12545" max="12545" width="3.88671875" style="4" customWidth="1"/>
    <col min="12546" max="12546" width="30" style="4" customWidth="1"/>
    <col min="12547" max="12556" width="8.6640625" style="4" customWidth="1"/>
    <col min="12557" max="12557" width="30.33203125" style="4" customWidth="1"/>
    <col min="12558" max="12558" width="3.109375" style="4" customWidth="1"/>
    <col min="12559" max="12800" width="9.109375" style="4"/>
    <col min="12801" max="12801" width="3.88671875" style="4" customWidth="1"/>
    <col min="12802" max="12802" width="30" style="4" customWidth="1"/>
    <col min="12803" max="12812" width="8.6640625" style="4" customWidth="1"/>
    <col min="12813" max="12813" width="30.33203125" style="4" customWidth="1"/>
    <col min="12814" max="12814" width="3.109375" style="4" customWidth="1"/>
    <col min="12815" max="13056" width="9.109375" style="4"/>
    <col min="13057" max="13057" width="3.88671875" style="4" customWidth="1"/>
    <col min="13058" max="13058" width="30" style="4" customWidth="1"/>
    <col min="13059" max="13068" width="8.6640625" style="4" customWidth="1"/>
    <col min="13069" max="13069" width="30.33203125" style="4" customWidth="1"/>
    <col min="13070" max="13070" width="3.109375" style="4" customWidth="1"/>
    <col min="13071" max="13312" width="9.109375" style="4"/>
    <col min="13313" max="13313" width="3.88671875" style="4" customWidth="1"/>
    <col min="13314" max="13314" width="30" style="4" customWidth="1"/>
    <col min="13315" max="13324" width="8.6640625" style="4" customWidth="1"/>
    <col min="13325" max="13325" width="30.33203125" style="4" customWidth="1"/>
    <col min="13326" max="13326" width="3.109375" style="4" customWidth="1"/>
    <col min="13327" max="13568" width="9.109375" style="4"/>
    <col min="13569" max="13569" width="3.88671875" style="4" customWidth="1"/>
    <col min="13570" max="13570" width="30" style="4" customWidth="1"/>
    <col min="13571" max="13580" width="8.6640625" style="4" customWidth="1"/>
    <col min="13581" max="13581" width="30.33203125" style="4" customWidth="1"/>
    <col min="13582" max="13582" width="3.109375" style="4" customWidth="1"/>
    <col min="13583" max="13824" width="9.109375" style="4"/>
    <col min="13825" max="13825" width="3.88671875" style="4" customWidth="1"/>
    <col min="13826" max="13826" width="30" style="4" customWidth="1"/>
    <col min="13827" max="13836" width="8.6640625" style="4" customWidth="1"/>
    <col min="13837" max="13837" width="30.33203125" style="4" customWidth="1"/>
    <col min="13838" max="13838" width="3.109375" style="4" customWidth="1"/>
    <col min="13839" max="14080" width="9.109375" style="4"/>
    <col min="14081" max="14081" width="3.88671875" style="4" customWidth="1"/>
    <col min="14082" max="14082" width="30" style="4" customWidth="1"/>
    <col min="14083" max="14092" width="8.6640625" style="4" customWidth="1"/>
    <col min="14093" max="14093" width="30.33203125" style="4" customWidth="1"/>
    <col min="14094" max="14094" width="3.109375" style="4" customWidth="1"/>
    <col min="14095" max="14336" width="9.109375" style="4"/>
    <col min="14337" max="14337" width="3.88671875" style="4" customWidth="1"/>
    <col min="14338" max="14338" width="30" style="4" customWidth="1"/>
    <col min="14339" max="14348" width="8.6640625" style="4" customWidth="1"/>
    <col min="14349" max="14349" width="30.33203125" style="4" customWidth="1"/>
    <col min="14350" max="14350" width="3.109375" style="4" customWidth="1"/>
    <col min="14351" max="14592" width="9.109375" style="4"/>
    <col min="14593" max="14593" width="3.88671875" style="4" customWidth="1"/>
    <col min="14594" max="14594" width="30" style="4" customWidth="1"/>
    <col min="14595" max="14604" width="8.6640625" style="4" customWidth="1"/>
    <col min="14605" max="14605" width="30.33203125" style="4" customWidth="1"/>
    <col min="14606" max="14606" width="3.109375" style="4" customWidth="1"/>
    <col min="14607" max="14848" width="9.109375" style="4"/>
    <col min="14849" max="14849" width="3.88671875" style="4" customWidth="1"/>
    <col min="14850" max="14850" width="30" style="4" customWidth="1"/>
    <col min="14851" max="14860" width="8.6640625" style="4" customWidth="1"/>
    <col min="14861" max="14861" width="30.33203125" style="4" customWidth="1"/>
    <col min="14862" max="14862" width="3.109375" style="4" customWidth="1"/>
    <col min="14863" max="15104" width="9.109375" style="4"/>
    <col min="15105" max="15105" width="3.88671875" style="4" customWidth="1"/>
    <col min="15106" max="15106" width="30" style="4" customWidth="1"/>
    <col min="15107" max="15116" width="8.6640625" style="4" customWidth="1"/>
    <col min="15117" max="15117" width="30.33203125" style="4" customWidth="1"/>
    <col min="15118" max="15118" width="3.109375" style="4" customWidth="1"/>
    <col min="15119" max="15360" width="9.109375" style="4"/>
    <col min="15361" max="15361" width="3.88671875" style="4" customWidth="1"/>
    <col min="15362" max="15362" width="30" style="4" customWidth="1"/>
    <col min="15363" max="15372" width="8.6640625" style="4" customWidth="1"/>
    <col min="15373" max="15373" width="30.33203125" style="4" customWidth="1"/>
    <col min="15374" max="15374" width="3.109375" style="4" customWidth="1"/>
    <col min="15375" max="15616" width="9.109375" style="4"/>
    <col min="15617" max="15617" width="3.88671875" style="4" customWidth="1"/>
    <col min="15618" max="15618" width="30" style="4" customWidth="1"/>
    <col min="15619" max="15628" width="8.6640625" style="4" customWidth="1"/>
    <col min="15629" max="15629" width="30.33203125" style="4" customWidth="1"/>
    <col min="15630" max="15630" width="3.109375" style="4" customWidth="1"/>
    <col min="15631" max="15872" width="9.109375" style="4"/>
    <col min="15873" max="15873" width="3.88671875" style="4" customWidth="1"/>
    <col min="15874" max="15874" width="30" style="4" customWidth="1"/>
    <col min="15875" max="15884" width="8.6640625" style="4" customWidth="1"/>
    <col min="15885" max="15885" width="30.33203125" style="4" customWidth="1"/>
    <col min="15886" max="15886" width="3.109375" style="4" customWidth="1"/>
    <col min="15887" max="16128" width="9.109375" style="4"/>
    <col min="16129" max="16129" width="3.88671875" style="4" customWidth="1"/>
    <col min="16130" max="16130" width="30" style="4" customWidth="1"/>
    <col min="16131" max="16140" width="8.6640625" style="4" customWidth="1"/>
    <col min="16141" max="16141" width="30.33203125" style="4" customWidth="1"/>
    <col min="16142" max="16142" width="3.109375" style="4" customWidth="1"/>
    <col min="16143" max="16384" width="9.109375" style="4"/>
  </cols>
  <sheetData>
    <row r="1" spans="1:16" s="1" customFormat="1" ht="21" x14ac:dyDescent="0.25">
      <c r="A1" s="417" t="s">
        <v>561</v>
      </c>
      <c r="B1" s="417"/>
      <c r="C1" s="417"/>
      <c r="D1" s="417"/>
      <c r="E1" s="417"/>
      <c r="F1" s="417"/>
      <c r="G1" s="417"/>
      <c r="H1" s="417"/>
      <c r="I1" s="417"/>
      <c r="J1" s="417"/>
      <c r="K1" s="417"/>
      <c r="L1" s="417"/>
      <c r="M1" s="417"/>
      <c r="N1" s="417"/>
    </row>
    <row r="2" spans="1:16" s="99" customFormat="1" ht="21" x14ac:dyDescent="0.25">
      <c r="A2" s="392">
        <v>2016</v>
      </c>
      <c r="B2" s="392"/>
      <c r="C2" s="392"/>
      <c r="D2" s="392"/>
      <c r="E2" s="392"/>
      <c r="F2" s="392"/>
      <c r="G2" s="392"/>
      <c r="H2" s="392"/>
      <c r="I2" s="392"/>
      <c r="J2" s="392"/>
      <c r="K2" s="392"/>
      <c r="L2" s="392"/>
      <c r="M2" s="392"/>
      <c r="N2" s="392"/>
    </row>
    <row r="3" spans="1:16" s="8" customFormat="1" ht="15.6" x14ac:dyDescent="0.25">
      <c r="A3" s="404" t="s">
        <v>576</v>
      </c>
      <c r="B3" s="404"/>
      <c r="C3" s="404"/>
      <c r="D3" s="404"/>
      <c r="E3" s="404"/>
      <c r="F3" s="404"/>
      <c r="G3" s="404"/>
      <c r="H3" s="404"/>
      <c r="I3" s="404"/>
      <c r="J3" s="404"/>
      <c r="K3" s="404"/>
      <c r="L3" s="404"/>
      <c r="M3" s="404"/>
      <c r="N3" s="404"/>
    </row>
    <row r="4" spans="1:16" s="8" customFormat="1" ht="15.6" x14ac:dyDescent="0.25">
      <c r="A4" s="404">
        <v>2016</v>
      </c>
      <c r="B4" s="404"/>
      <c r="C4" s="404"/>
      <c r="D4" s="404"/>
      <c r="E4" s="404"/>
      <c r="F4" s="404"/>
      <c r="G4" s="404"/>
      <c r="H4" s="404"/>
      <c r="I4" s="404"/>
      <c r="J4" s="404"/>
      <c r="K4" s="404"/>
      <c r="L4" s="404"/>
      <c r="M4" s="404"/>
      <c r="N4" s="404"/>
    </row>
    <row r="5" spans="1:16" s="100" customFormat="1" ht="21.9" customHeight="1" x14ac:dyDescent="0.25">
      <c r="A5" s="395" t="s">
        <v>547</v>
      </c>
      <c r="B5" s="395"/>
      <c r="C5" s="112"/>
      <c r="D5" s="396"/>
      <c r="E5" s="396"/>
      <c r="F5" s="396"/>
      <c r="G5" s="396"/>
      <c r="H5" s="396"/>
      <c r="I5" s="396"/>
      <c r="J5" s="396"/>
      <c r="K5" s="396"/>
      <c r="L5" s="112"/>
      <c r="M5" s="397" t="s">
        <v>546</v>
      </c>
      <c r="N5" s="397"/>
    </row>
    <row r="6" spans="1:16" s="102" customFormat="1" ht="191.25" customHeight="1" x14ac:dyDescent="0.25">
      <c r="A6" s="398" t="s">
        <v>276</v>
      </c>
      <c r="B6" s="398"/>
      <c r="C6" s="64" t="s">
        <v>288</v>
      </c>
      <c r="D6" s="64" t="s">
        <v>281</v>
      </c>
      <c r="E6" s="64" t="s">
        <v>282</v>
      </c>
      <c r="F6" s="64" t="s">
        <v>283</v>
      </c>
      <c r="G6" s="64" t="s">
        <v>284</v>
      </c>
      <c r="H6" s="95" t="s">
        <v>510</v>
      </c>
      <c r="I6" s="64" t="s">
        <v>285</v>
      </c>
      <c r="J6" s="64" t="s">
        <v>456</v>
      </c>
      <c r="K6" s="64" t="s">
        <v>293</v>
      </c>
      <c r="L6" s="101" t="s">
        <v>286</v>
      </c>
      <c r="M6" s="399" t="s">
        <v>260</v>
      </c>
      <c r="N6" s="399"/>
    </row>
    <row r="7" spans="1:16" ht="24" customHeight="1" thickBot="1" x14ac:dyDescent="0.3">
      <c r="A7" s="136" t="s">
        <v>0</v>
      </c>
      <c r="B7" s="143" t="s">
        <v>1</v>
      </c>
      <c r="C7" s="250">
        <v>154.81025575999999</v>
      </c>
      <c r="D7" s="250">
        <v>0.63583000000000001</v>
      </c>
      <c r="E7" s="250">
        <v>2.1689039899999996</v>
      </c>
      <c r="F7" s="250">
        <v>7.4999999999999997E-3</v>
      </c>
      <c r="G7" s="250">
        <v>6.4135549599999999</v>
      </c>
      <c r="H7" s="250">
        <v>0.01</v>
      </c>
      <c r="I7" s="250">
        <v>8.9999999999999993E-3</v>
      </c>
      <c r="J7" s="250">
        <v>1E-3</v>
      </c>
      <c r="K7" s="250">
        <v>3.0001E-2</v>
      </c>
      <c r="L7" s="251">
        <f>SUM(C7:K7)</f>
        <v>164.08604570999995</v>
      </c>
      <c r="M7" s="144" t="s">
        <v>2</v>
      </c>
      <c r="N7" s="145" t="s">
        <v>0</v>
      </c>
      <c r="O7" s="7"/>
      <c r="P7" s="312"/>
    </row>
    <row r="8" spans="1:16" ht="24" customHeight="1" thickTop="1" thickBot="1" x14ac:dyDescent="0.3">
      <c r="A8" s="134" t="s">
        <v>3</v>
      </c>
      <c r="B8" s="140" t="s">
        <v>4</v>
      </c>
      <c r="C8" s="252">
        <v>21.608601449999988</v>
      </c>
      <c r="D8" s="252">
        <v>0</v>
      </c>
      <c r="E8" s="252">
        <v>8.0303999999999998E-4</v>
      </c>
      <c r="F8" s="252">
        <v>0</v>
      </c>
      <c r="G8" s="252">
        <v>1.0449999999999999E-3</v>
      </c>
      <c r="H8" s="252">
        <v>0</v>
      </c>
      <c r="I8" s="252">
        <v>0</v>
      </c>
      <c r="J8" s="252">
        <v>0</v>
      </c>
      <c r="K8" s="252">
        <v>0</v>
      </c>
      <c r="L8" s="378">
        <f t="shared" ref="L8:L16" si="0">SUM(C8:K8)</f>
        <v>21.61044948999999</v>
      </c>
      <c r="M8" s="141" t="s">
        <v>5</v>
      </c>
      <c r="N8" s="142" t="s">
        <v>3</v>
      </c>
      <c r="O8" s="7"/>
      <c r="P8" s="312"/>
    </row>
    <row r="9" spans="1:16" ht="30" customHeight="1" thickTop="1" thickBot="1" x14ac:dyDescent="0.3">
      <c r="A9" s="133" t="s">
        <v>6</v>
      </c>
      <c r="B9" s="137" t="s">
        <v>7</v>
      </c>
      <c r="C9" s="253">
        <v>168.59187788999998</v>
      </c>
      <c r="D9" s="253">
        <v>30.666684299999996</v>
      </c>
      <c r="E9" s="253">
        <v>4.5586349999999998E-2</v>
      </c>
      <c r="F9" s="253">
        <v>8.0000000000000004E-4</v>
      </c>
      <c r="G9" s="253">
        <v>456.55921921999993</v>
      </c>
      <c r="H9" s="253">
        <v>0</v>
      </c>
      <c r="I9" s="253">
        <v>52.416389799999997</v>
      </c>
      <c r="J9" s="253">
        <v>77.199961000000002</v>
      </c>
      <c r="K9" s="253">
        <v>165.420343</v>
      </c>
      <c r="L9" s="251">
        <f t="shared" si="0"/>
        <v>950.90086155999995</v>
      </c>
      <c r="M9" s="138" t="s">
        <v>8</v>
      </c>
      <c r="N9" s="139" t="s">
        <v>6</v>
      </c>
      <c r="O9" s="7"/>
      <c r="P9" s="312"/>
    </row>
    <row r="10" spans="1:16" ht="33" customHeight="1" thickTop="1" thickBot="1" x14ac:dyDescent="0.3">
      <c r="A10" s="134" t="s">
        <v>9</v>
      </c>
      <c r="B10" s="140" t="s">
        <v>241</v>
      </c>
      <c r="C10" s="252">
        <v>10294.244797789997</v>
      </c>
      <c r="D10" s="252">
        <v>4262.7781847300002</v>
      </c>
      <c r="E10" s="252">
        <v>15112.67714815</v>
      </c>
      <c r="F10" s="252">
        <v>54.602511</v>
      </c>
      <c r="G10" s="252">
        <v>136567.13662347003</v>
      </c>
      <c r="H10" s="252">
        <v>224.26845499999999</v>
      </c>
      <c r="I10" s="252">
        <v>1021.9331463</v>
      </c>
      <c r="J10" s="252">
        <v>450.02752900000002</v>
      </c>
      <c r="K10" s="252">
        <v>2129.9873089299999</v>
      </c>
      <c r="L10" s="378">
        <f t="shared" si="0"/>
        <v>170117.65570437003</v>
      </c>
      <c r="M10" s="141" t="s">
        <v>10</v>
      </c>
      <c r="N10" s="142" t="s">
        <v>9</v>
      </c>
      <c r="O10" s="7"/>
      <c r="P10" s="312"/>
    </row>
    <row r="11" spans="1:16" ht="30" customHeight="1" thickTop="1" thickBot="1" x14ac:dyDescent="0.3">
      <c r="A11" s="133" t="s">
        <v>11</v>
      </c>
      <c r="B11" s="137" t="s">
        <v>12</v>
      </c>
      <c r="C11" s="253">
        <v>0.63019999999999998</v>
      </c>
      <c r="D11" s="253">
        <v>0</v>
      </c>
      <c r="E11" s="253">
        <v>2.8299999999999999E-4</v>
      </c>
      <c r="F11" s="253">
        <v>0</v>
      </c>
      <c r="G11" s="253">
        <v>0.33434701</v>
      </c>
      <c r="H11" s="253">
        <v>0</v>
      </c>
      <c r="I11" s="253">
        <v>0</v>
      </c>
      <c r="J11" s="253">
        <v>0</v>
      </c>
      <c r="K11" s="253">
        <v>0</v>
      </c>
      <c r="L11" s="251">
        <f t="shared" si="0"/>
        <v>0.96483001000000002</v>
      </c>
      <c r="M11" s="138" t="s">
        <v>13</v>
      </c>
      <c r="N11" s="139" t="s">
        <v>11</v>
      </c>
      <c r="O11" s="7"/>
      <c r="P11" s="312"/>
    </row>
    <row r="12" spans="1:16" ht="24" customHeight="1" thickTop="1" thickBot="1" x14ac:dyDescent="0.3">
      <c r="A12" s="134" t="s">
        <v>14</v>
      </c>
      <c r="B12" s="140" t="s">
        <v>15</v>
      </c>
      <c r="C12" s="252">
        <v>2368.7346943700004</v>
      </c>
      <c r="D12" s="252">
        <v>875.26884671999994</v>
      </c>
      <c r="E12" s="252">
        <v>2996.5934109300015</v>
      </c>
      <c r="F12" s="252">
        <v>634.81949378999991</v>
      </c>
      <c r="G12" s="252">
        <v>10761.406623760004</v>
      </c>
      <c r="H12" s="252">
        <v>1190.8983619299997</v>
      </c>
      <c r="I12" s="252">
        <v>1248.5179265100001</v>
      </c>
      <c r="J12" s="252">
        <v>740.00127724000004</v>
      </c>
      <c r="K12" s="252">
        <v>1298.18776063</v>
      </c>
      <c r="L12" s="378">
        <f t="shared" si="0"/>
        <v>22114.428395880004</v>
      </c>
      <c r="M12" s="141" t="s">
        <v>16</v>
      </c>
      <c r="N12" s="142" t="s">
        <v>14</v>
      </c>
      <c r="O12" s="7"/>
      <c r="P12" s="312"/>
    </row>
    <row r="13" spans="1:16" ht="30" customHeight="1" thickTop="1" thickBot="1" x14ac:dyDescent="0.3">
      <c r="A13" s="133" t="s">
        <v>17</v>
      </c>
      <c r="B13" s="137" t="s">
        <v>18</v>
      </c>
      <c r="C13" s="253">
        <v>2015.7240215799984</v>
      </c>
      <c r="D13" s="253">
        <v>146.18711937999998</v>
      </c>
      <c r="E13" s="253">
        <v>57.582146669999993</v>
      </c>
      <c r="F13" s="253">
        <v>5.5195786700000005</v>
      </c>
      <c r="G13" s="253">
        <v>2669.7184128800004</v>
      </c>
      <c r="H13" s="253">
        <v>828.87251938999998</v>
      </c>
      <c r="I13" s="253">
        <v>134.01459</v>
      </c>
      <c r="J13" s="253">
        <v>175.68880999999999</v>
      </c>
      <c r="K13" s="253">
        <v>41.391450480000003</v>
      </c>
      <c r="L13" s="251">
        <f t="shared" si="0"/>
        <v>6074.6986490499985</v>
      </c>
      <c r="M13" s="138" t="s">
        <v>19</v>
      </c>
      <c r="N13" s="139" t="s">
        <v>17</v>
      </c>
      <c r="O13" s="7"/>
      <c r="P13" s="312"/>
    </row>
    <row r="14" spans="1:16" ht="24" customHeight="1" thickTop="1" thickBot="1" x14ac:dyDescent="0.3">
      <c r="A14" s="134" t="s">
        <v>20</v>
      </c>
      <c r="B14" s="140" t="s">
        <v>174</v>
      </c>
      <c r="C14" s="252">
        <v>434.28720170899999</v>
      </c>
      <c r="D14" s="252">
        <v>44.967734769999993</v>
      </c>
      <c r="E14" s="252">
        <v>2.4502583700000002</v>
      </c>
      <c r="F14" s="252">
        <v>5.7359999999999998E-3</v>
      </c>
      <c r="G14" s="252">
        <v>5.9331702899999996</v>
      </c>
      <c r="H14" s="252">
        <v>1.76866429</v>
      </c>
      <c r="I14" s="252">
        <v>1.5E-3</v>
      </c>
      <c r="J14" s="252">
        <v>0</v>
      </c>
      <c r="K14" s="252">
        <v>5.9897500000000003E-3</v>
      </c>
      <c r="L14" s="378">
        <f t="shared" si="0"/>
        <v>489.42025517900009</v>
      </c>
      <c r="M14" s="141" t="s">
        <v>21</v>
      </c>
      <c r="N14" s="142" t="s">
        <v>20</v>
      </c>
      <c r="O14" s="7"/>
      <c r="P14" s="312"/>
    </row>
    <row r="15" spans="1:16" ht="24" customHeight="1" thickTop="1" thickBot="1" x14ac:dyDescent="0.3">
      <c r="A15" s="133" t="s">
        <v>22</v>
      </c>
      <c r="B15" s="137" t="s">
        <v>23</v>
      </c>
      <c r="C15" s="253">
        <v>55.75034799199998</v>
      </c>
      <c r="D15" s="253">
        <v>3.9711045900000013</v>
      </c>
      <c r="E15" s="253">
        <v>12.895755509999995</v>
      </c>
      <c r="F15" s="253">
        <v>18.98114691</v>
      </c>
      <c r="G15" s="253">
        <v>0.25132995000000002</v>
      </c>
      <c r="H15" s="253">
        <v>6.8400361900000011</v>
      </c>
      <c r="I15" s="253">
        <v>1.5602068900000001</v>
      </c>
      <c r="J15" s="253">
        <v>1.186974E-2</v>
      </c>
      <c r="K15" s="253">
        <v>0.64598016000000003</v>
      </c>
      <c r="L15" s="251">
        <f t="shared" si="0"/>
        <v>100.90777793199997</v>
      </c>
      <c r="M15" s="138" t="s">
        <v>24</v>
      </c>
      <c r="N15" s="139" t="s">
        <v>22</v>
      </c>
      <c r="O15" s="7"/>
      <c r="P15" s="312"/>
    </row>
    <row r="16" spans="1:16" ht="30" customHeight="1" thickTop="1" x14ac:dyDescent="0.25">
      <c r="A16" s="135" t="s">
        <v>25</v>
      </c>
      <c r="B16" s="65" t="s">
        <v>26</v>
      </c>
      <c r="C16" s="254">
        <v>2.4425450000000001E-2</v>
      </c>
      <c r="D16" s="254">
        <v>0</v>
      </c>
      <c r="E16" s="254">
        <v>6.3329869999999996E-2</v>
      </c>
      <c r="F16" s="254">
        <v>1E-3</v>
      </c>
      <c r="G16" s="254">
        <v>4.6914560000000001E-2</v>
      </c>
      <c r="H16" s="254">
        <v>0</v>
      </c>
      <c r="I16" s="254">
        <v>0</v>
      </c>
      <c r="J16" s="254">
        <v>0</v>
      </c>
      <c r="K16" s="254">
        <v>2.2081200000000002E-2</v>
      </c>
      <c r="L16" s="387">
        <f t="shared" si="0"/>
        <v>0.15775107999999999</v>
      </c>
      <c r="M16" s="66" t="s">
        <v>27</v>
      </c>
      <c r="N16" s="67" t="s">
        <v>25</v>
      </c>
      <c r="O16" s="7"/>
      <c r="P16" s="312"/>
    </row>
    <row r="17" spans="1:16" ht="30" customHeight="1" x14ac:dyDescent="0.25">
      <c r="A17" s="400" t="s">
        <v>258</v>
      </c>
      <c r="B17" s="400"/>
      <c r="C17" s="257">
        <f>SUM(C7:C16)</f>
        <v>15514.406423990993</v>
      </c>
      <c r="D17" s="257">
        <f t="shared" ref="D17:K17" si="1">SUM(D7:D16)</f>
        <v>5364.4755044900003</v>
      </c>
      <c r="E17" s="257">
        <f t="shared" si="1"/>
        <v>18184.477625880001</v>
      </c>
      <c r="F17" s="257">
        <f t="shared" si="1"/>
        <v>713.93776636999985</v>
      </c>
      <c r="G17" s="257">
        <f t="shared" si="1"/>
        <v>150467.80124110004</v>
      </c>
      <c r="H17" s="257">
        <f t="shared" si="1"/>
        <v>2252.6580367999991</v>
      </c>
      <c r="I17" s="257">
        <f t="shared" si="1"/>
        <v>2458.4527594999995</v>
      </c>
      <c r="J17" s="257">
        <f t="shared" si="1"/>
        <v>1442.9304469800002</v>
      </c>
      <c r="K17" s="257">
        <f t="shared" si="1"/>
        <v>3635.6909151499995</v>
      </c>
      <c r="L17" s="386">
        <f>SUM(L7:L16)</f>
        <v>200034.83072026103</v>
      </c>
      <c r="M17" s="401" t="s">
        <v>28</v>
      </c>
      <c r="N17" s="401"/>
      <c r="O17" s="276"/>
      <c r="P17" s="312"/>
    </row>
    <row r="18" spans="1:16" x14ac:dyDescent="0.25">
      <c r="A18" s="151" t="s">
        <v>292</v>
      </c>
      <c r="B18" s="151"/>
      <c r="C18" s="255"/>
      <c r="D18" s="255"/>
      <c r="E18" s="255"/>
      <c r="F18" s="255"/>
      <c r="G18" s="255"/>
      <c r="H18" s="255"/>
      <c r="I18" s="255"/>
      <c r="J18" s="255"/>
      <c r="K18" s="255"/>
      <c r="L18" s="255"/>
      <c r="N18" s="4" t="s">
        <v>523</v>
      </c>
    </row>
    <row r="19" spans="1:16" x14ac:dyDescent="0.25">
      <c r="A19" s="450" t="s">
        <v>528</v>
      </c>
      <c r="B19" s="450"/>
      <c r="C19" s="259"/>
      <c r="D19" s="200"/>
      <c r="E19" s="204"/>
      <c r="F19" s="204"/>
      <c r="G19" s="204"/>
      <c r="H19" s="204"/>
      <c r="I19" s="204"/>
      <c r="J19" s="204"/>
      <c r="K19" s="204"/>
      <c r="L19" s="204"/>
      <c r="M19" s="451" t="s">
        <v>529</v>
      </c>
      <c r="N19" s="451"/>
    </row>
    <row r="20" spans="1:16" x14ac:dyDescent="0.25">
      <c r="C20" s="113"/>
      <c r="D20" s="113"/>
      <c r="E20" s="113"/>
      <c r="F20" s="113"/>
      <c r="G20" s="113"/>
      <c r="H20" s="113"/>
      <c r="I20" s="113"/>
      <c r="J20" s="113"/>
      <c r="K20" s="113"/>
      <c r="L20" s="113"/>
    </row>
    <row r="21" spans="1:16" x14ac:dyDescent="0.25">
      <c r="L21" s="255"/>
    </row>
    <row r="22" spans="1:16" x14ac:dyDescent="0.25">
      <c r="L22" s="371"/>
    </row>
  </sheetData>
  <mergeCells count="13">
    <mergeCell ref="A1:N1"/>
    <mergeCell ref="A2:N2"/>
    <mergeCell ref="A3:N3"/>
    <mergeCell ref="A4:N4"/>
    <mergeCell ref="A5:B5"/>
    <mergeCell ref="D5:K5"/>
    <mergeCell ref="M5:N5"/>
    <mergeCell ref="A19:B19"/>
    <mergeCell ref="M19:N19"/>
    <mergeCell ref="A6:B6"/>
    <mergeCell ref="M6:N6"/>
    <mergeCell ref="A17:B17"/>
    <mergeCell ref="M17:N17"/>
  </mergeCells>
  <printOptions horizontalCentered="1" verticalCentered="1"/>
  <pageMargins left="0" right="0" top="0" bottom="0" header="0.31496062992125984" footer="0.31496062992125984"/>
  <pageSetup paperSize="9" scale="7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45"/>
  <sheetViews>
    <sheetView rightToLeft="1" view="pageBreakPreview" zoomScale="104" zoomScaleSheetLayoutView="104" workbookViewId="0">
      <selection activeCell="K17" sqref="K17"/>
    </sheetView>
  </sheetViews>
  <sheetFormatPr defaultRowHeight="13.2" x14ac:dyDescent="0.25"/>
  <cols>
    <col min="1" max="1" width="20.44140625" customWidth="1"/>
    <col min="2" max="2" width="20.44140625" style="16" customWidth="1"/>
    <col min="3" max="3" width="10" bestFit="1" customWidth="1"/>
    <col min="4" max="4" width="20.44140625" customWidth="1"/>
    <col min="5" max="5" width="7.33203125" bestFit="1" customWidth="1"/>
    <col min="6" max="6" width="20.44140625" customWidth="1"/>
    <col min="7" max="7" width="4.33203125" bestFit="1" customWidth="1"/>
    <col min="11" max="11" width="4.33203125" bestFit="1" customWidth="1"/>
    <col min="12" max="12" width="7.33203125" bestFit="1" customWidth="1"/>
  </cols>
  <sheetData>
    <row r="1" spans="1:12" s="24" customFormat="1" ht="17.25" customHeight="1" x14ac:dyDescent="0.25">
      <c r="A1" s="418"/>
      <c r="B1" s="455"/>
      <c r="C1" s="455"/>
      <c r="D1" s="455"/>
      <c r="E1" s="455"/>
      <c r="F1" s="419"/>
      <c r="G1" s="23"/>
      <c r="H1" s="23"/>
      <c r="I1" s="23"/>
      <c r="J1" s="23"/>
      <c r="K1" s="23"/>
    </row>
    <row r="2" spans="1:12" s="85" customFormat="1" ht="47.25" customHeight="1" x14ac:dyDescent="0.25">
      <c r="A2" s="420" t="s">
        <v>560</v>
      </c>
      <c r="B2" s="454"/>
      <c r="C2" s="454"/>
      <c r="D2" s="454"/>
      <c r="E2" s="454"/>
      <c r="F2" s="421"/>
      <c r="G2" s="84"/>
      <c r="H2" s="84"/>
      <c r="I2" s="84"/>
      <c r="J2" s="84"/>
      <c r="K2" s="84"/>
    </row>
    <row r="3" spans="1:12" s="83" customFormat="1" ht="37.5" customHeight="1" x14ac:dyDescent="0.25">
      <c r="A3" s="422" t="s">
        <v>520</v>
      </c>
      <c r="B3" s="456"/>
      <c r="C3" s="456"/>
      <c r="D3" s="456"/>
      <c r="E3" s="456"/>
      <c r="F3" s="423"/>
      <c r="G3" s="82"/>
      <c r="H3" s="82"/>
      <c r="I3" s="82"/>
      <c r="J3" s="82"/>
      <c r="K3" s="82"/>
    </row>
    <row r="4" spans="1:12" x14ac:dyDescent="0.25">
      <c r="A4" s="45"/>
      <c r="B4" s="86"/>
      <c r="C4" s="87"/>
      <c r="D4" s="87">
        <v>2015</v>
      </c>
      <c r="E4" s="87"/>
      <c r="F4" s="88"/>
    </row>
    <row r="5" spans="1:12" x14ac:dyDescent="0.25">
      <c r="A5" s="45"/>
      <c r="B5" s="86"/>
      <c r="C5" s="87"/>
      <c r="D5" s="87"/>
      <c r="E5" s="87"/>
      <c r="F5" s="88"/>
    </row>
    <row r="6" spans="1:12" x14ac:dyDescent="0.25">
      <c r="A6" s="45"/>
      <c r="B6" s="86"/>
      <c r="C6" s="260">
        <v>41</v>
      </c>
      <c r="D6" s="260">
        <v>2</v>
      </c>
      <c r="E6" s="260">
        <v>350</v>
      </c>
      <c r="F6" s="88">
        <v>0</v>
      </c>
      <c r="L6" s="258"/>
    </row>
    <row r="7" spans="1:12" x14ac:dyDescent="0.25">
      <c r="A7" s="45"/>
      <c r="B7" s="86"/>
      <c r="C7" s="260">
        <v>1</v>
      </c>
      <c r="D7" s="260">
        <v>0</v>
      </c>
      <c r="E7" s="260">
        <v>0</v>
      </c>
      <c r="F7" s="88">
        <v>0</v>
      </c>
      <c r="L7" s="258"/>
    </row>
    <row r="8" spans="1:12" x14ac:dyDescent="0.25">
      <c r="A8" s="45"/>
      <c r="B8" s="86"/>
      <c r="C8" s="260">
        <v>192</v>
      </c>
      <c r="D8" s="260">
        <v>1</v>
      </c>
      <c r="E8" s="260">
        <v>2</v>
      </c>
      <c r="F8" s="88">
        <v>0</v>
      </c>
      <c r="L8" s="258"/>
    </row>
    <row r="9" spans="1:12" x14ac:dyDescent="0.25">
      <c r="A9" s="45"/>
      <c r="B9" s="86"/>
      <c r="C9" s="260">
        <v>3</v>
      </c>
      <c r="D9" s="260">
        <v>0</v>
      </c>
      <c r="E9" s="260">
        <v>0</v>
      </c>
      <c r="F9" s="88">
        <v>1</v>
      </c>
      <c r="L9" s="258"/>
    </row>
    <row r="10" spans="1:12" x14ac:dyDescent="0.25">
      <c r="A10" s="45"/>
      <c r="B10" s="86"/>
      <c r="C10" s="260">
        <v>4</v>
      </c>
      <c r="D10" s="260">
        <v>0</v>
      </c>
      <c r="E10" s="260">
        <v>1</v>
      </c>
      <c r="F10" s="88">
        <v>0</v>
      </c>
      <c r="L10" s="258"/>
    </row>
    <row r="11" spans="1:12" x14ac:dyDescent="0.25">
      <c r="A11" s="45"/>
      <c r="B11" s="86"/>
      <c r="C11" s="260">
        <v>56</v>
      </c>
      <c r="D11" s="260">
        <v>2</v>
      </c>
      <c r="E11" s="260">
        <v>185</v>
      </c>
      <c r="F11" s="88">
        <v>1</v>
      </c>
      <c r="L11" s="258"/>
    </row>
    <row r="12" spans="1:12" x14ac:dyDescent="0.25">
      <c r="A12" s="45"/>
      <c r="B12" s="86"/>
      <c r="C12" s="260">
        <v>237</v>
      </c>
      <c r="D12" s="260">
        <v>7</v>
      </c>
      <c r="E12" s="260">
        <v>62</v>
      </c>
      <c r="F12" s="88">
        <v>4</v>
      </c>
      <c r="L12" s="258"/>
    </row>
    <row r="13" spans="1:12" x14ac:dyDescent="0.25">
      <c r="A13" s="45"/>
      <c r="B13" s="86"/>
      <c r="C13" s="260">
        <v>3419</v>
      </c>
      <c r="D13" s="260">
        <v>841</v>
      </c>
      <c r="E13" s="260">
        <v>1134</v>
      </c>
      <c r="F13" s="88">
        <v>62</v>
      </c>
      <c r="L13" s="258"/>
    </row>
    <row r="14" spans="1:12" x14ac:dyDescent="0.25">
      <c r="A14" s="45"/>
      <c r="B14" s="86"/>
      <c r="C14" s="260">
        <v>189</v>
      </c>
      <c r="D14" s="260">
        <v>11</v>
      </c>
      <c r="E14" s="260">
        <v>494</v>
      </c>
      <c r="F14" s="88">
        <v>89</v>
      </c>
      <c r="L14" s="258"/>
    </row>
    <row r="15" spans="1:12" x14ac:dyDescent="0.25">
      <c r="A15" s="45"/>
      <c r="B15" s="86"/>
      <c r="C15" s="260">
        <v>14</v>
      </c>
      <c r="D15" s="260">
        <v>43</v>
      </c>
      <c r="E15" s="260">
        <v>16</v>
      </c>
      <c r="F15" s="88">
        <v>1</v>
      </c>
      <c r="L15" s="258"/>
    </row>
    <row r="16" spans="1:12" x14ac:dyDescent="0.25">
      <c r="A16" s="45"/>
      <c r="B16" s="86"/>
      <c r="C16" s="260">
        <f>SUM(C6:C15)</f>
        <v>4156</v>
      </c>
      <c r="D16" s="87">
        <f>SUM(D6:D15)</f>
        <v>907</v>
      </c>
      <c r="E16" s="260">
        <f>SUM(E6:E15)</f>
        <v>2244</v>
      </c>
      <c r="F16" s="88"/>
      <c r="G16" s="258"/>
      <c r="L16" s="258"/>
    </row>
    <row r="17" spans="1:6" x14ac:dyDescent="0.25">
      <c r="A17" s="45"/>
      <c r="B17" s="86"/>
      <c r="C17" s="87"/>
      <c r="D17" s="87"/>
      <c r="E17" s="87"/>
      <c r="F17" s="88"/>
    </row>
    <row r="18" spans="1:6" x14ac:dyDescent="0.25">
      <c r="A18" s="45"/>
      <c r="B18" s="86"/>
      <c r="C18" s="87"/>
      <c r="D18" s="87"/>
      <c r="E18" s="87"/>
      <c r="F18" s="88"/>
    </row>
    <row r="19" spans="1:6" x14ac:dyDescent="0.25">
      <c r="A19" s="45"/>
      <c r="B19" s="86"/>
      <c r="C19" s="87"/>
      <c r="D19" s="87"/>
      <c r="E19" s="87"/>
      <c r="F19" s="88"/>
    </row>
    <row r="20" spans="1:6" x14ac:dyDescent="0.25">
      <c r="A20" s="45"/>
      <c r="B20" s="86"/>
      <c r="C20" s="87"/>
      <c r="D20" s="87"/>
      <c r="E20" s="87"/>
      <c r="F20" s="88"/>
    </row>
    <row r="21" spans="1:6" x14ac:dyDescent="0.25">
      <c r="A21" s="45"/>
      <c r="B21" s="86"/>
      <c r="C21" s="87"/>
      <c r="D21" s="87"/>
      <c r="E21" s="87"/>
      <c r="F21" s="88"/>
    </row>
    <row r="22" spans="1:6" x14ac:dyDescent="0.25">
      <c r="A22" s="45"/>
      <c r="B22" s="86"/>
      <c r="C22" s="87"/>
      <c r="D22" s="87"/>
      <c r="E22" s="87"/>
      <c r="F22" s="88"/>
    </row>
    <row r="23" spans="1:6" x14ac:dyDescent="0.25">
      <c r="A23" s="45"/>
      <c r="B23" s="86"/>
      <c r="C23" s="87"/>
      <c r="D23" s="87"/>
      <c r="E23" s="87"/>
      <c r="F23" s="88"/>
    </row>
    <row r="24" spans="1:6" x14ac:dyDescent="0.25">
      <c r="A24" s="45"/>
      <c r="B24" s="86"/>
      <c r="C24" s="87"/>
      <c r="D24" s="87"/>
      <c r="E24" s="87"/>
      <c r="F24" s="88"/>
    </row>
    <row r="25" spans="1:6" x14ac:dyDescent="0.25">
      <c r="A25" s="45"/>
      <c r="B25" s="86"/>
      <c r="C25" s="87"/>
      <c r="D25" s="87"/>
      <c r="E25" s="87"/>
      <c r="F25" s="88"/>
    </row>
    <row r="26" spans="1:6" x14ac:dyDescent="0.25">
      <c r="A26" s="45"/>
      <c r="B26" s="86"/>
      <c r="C26" s="87"/>
      <c r="D26" s="87"/>
      <c r="E26" s="87"/>
      <c r="F26" s="88"/>
    </row>
    <row r="27" spans="1:6" x14ac:dyDescent="0.25">
      <c r="A27" s="45"/>
      <c r="B27" s="86"/>
      <c r="C27" s="87"/>
      <c r="D27" s="87"/>
      <c r="E27" s="87"/>
      <c r="F27" s="88"/>
    </row>
    <row r="28" spans="1:6" x14ac:dyDescent="0.25">
      <c r="A28" s="45"/>
      <c r="B28" s="86"/>
      <c r="C28" s="87"/>
      <c r="D28" s="87"/>
      <c r="E28" s="87"/>
      <c r="F28" s="88"/>
    </row>
    <row r="29" spans="1:6" ht="38.25" customHeight="1" thickBot="1" x14ac:dyDescent="0.3">
      <c r="A29" s="452"/>
      <c r="B29" s="453"/>
      <c r="C29" s="89"/>
      <c r="D29" s="89"/>
      <c r="E29" s="89"/>
      <c r="F29" s="90"/>
    </row>
    <row r="30" spans="1:6" ht="15.75" customHeight="1" x14ac:dyDescent="0.3">
      <c r="A30" s="92" t="s">
        <v>289</v>
      </c>
      <c r="F30" s="91" t="s">
        <v>290</v>
      </c>
    </row>
    <row r="31" spans="1:6" ht="21.75" customHeight="1" x14ac:dyDescent="0.25">
      <c r="A31" s="17"/>
      <c r="B31" s="27" t="s">
        <v>275</v>
      </c>
    </row>
    <row r="32" spans="1:6" ht="26.4" x14ac:dyDescent="0.25">
      <c r="A32" s="15" t="s">
        <v>264</v>
      </c>
      <c r="B32" s="118">
        <f>SUM('56'!L7)</f>
        <v>164.08604570999995</v>
      </c>
    </row>
    <row r="33" spans="1:2" ht="26.4" x14ac:dyDescent="0.25">
      <c r="A33" s="15" t="s">
        <v>265</v>
      </c>
      <c r="B33" s="118">
        <f>SUM('56'!L8)</f>
        <v>21.61044948999999</v>
      </c>
    </row>
    <row r="34" spans="1:2" ht="66" x14ac:dyDescent="0.25">
      <c r="A34" s="15" t="s">
        <v>273</v>
      </c>
      <c r="B34" s="118">
        <f>SUM('56'!L9)</f>
        <v>950.90086155999995</v>
      </c>
    </row>
    <row r="35" spans="1:2" ht="66" x14ac:dyDescent="0.25">
      <c r="A35" s="15" t="s">
        <v>272</v>
      </c>
      <c r="B35" s="118">
        <f>SUM('56'!L10)</f>
        <v>170117.65570437003</v>
      </c>
    </row>
    <row r="36" spans="1:2" ht="66" x14ac:dyDescent="0.25">
      <c r="A36" s="18" t="s">
        <v>271</v>
      </c>
      <c r="B36" s="118">
        <f>SUM('56'!L11)</f>
        <v>0.96483001000000002</v>
      </c>
    </row>
    <row r="37" spans="1:2" ht="52.8" x14ac:dyDescent="0.25">
      <c r="A37" s="15" t="s">
        <v>266</v>
      </c>
      <c r="B37" s="118">
        <f>SUM('56'!L12)</f>
        <v>22114.428395880004</v>
      </c>
    </row>
    <row r="38" spans="1:2" ht="66" x14ac:dyDescent="0.25">
      <c r="A38" s="15" t="s">
        <v>270</v>
      </c>
      <c r="B38" s="118">
        <f>SUM('56'!L13)</f>
        <v>6074.6986490499985</v>
      </c>
    </row>
    <row r="39" spans="1:2" ht="66" x14ac:dyDescent="0.25">
      <c r="A39" s="15" t="s">
        <v>269</v>
      </c>
      <c r="B39" s="118">
        <f>SUM('56'!L14)</f>
        <v>489.42025517900009</v>
      </c>
    </row>
    <row r="40" spans="1:2" ht="52.8" x14ac:dyDescent="0.25">
      <c r="A40" s="15" t="s">
        <v>268</v>
      </c>
      <c r="B40" s="118">
        <f>SUM('56'!L15)</f>
        <v>100.90777793199997</v>
      </c>
    </row>
    <row r="41" spans="1:2" ht="79.2" x14ac:dyDescent="0.25">
      <c r="A41" s="15" t="s">
        <v>267</v>
      </c>
      <c r="B41" s="118">
        <f>SUM('56'!L16)</f>
        <v>0.15775107999999999</v>
      </c>
    </row>
    <row r="45" spans="1:2" x14ac:dyDescent="0.25">
      <c r="B45" s="161">
        <f>SUM(B32:B44)</f>
        <v>200034.83072026103</v>
      </c>
    </row>
  </sheetData>
  <mergeCells count="4">
    <mergeCell ref="A29:B29"/>
    <mergeCell ref="A2:F2"/>
    <mergeCell ref="A1:F1"/>
    <mergeCell ref="A3:F3"/>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21"/>
  <sheetViews>
    <sheetView rightToLeft="1" view="pageBreakPreview" zoomScale="89" zoomScaleSheetLayoutView="89" workbookViewId="0">
      <selection activeCell="J11" sqref="J11"/>
    </sheetView>
  </sheetViews>
  <sheetFormatPr defaultRowHeight="13.8" x14ac:dyDescent="0.25"/>
  <cols>
    <col min="1" max="1" width="3.88671875" style="11" customWidth="1"/>
    <col min="2" max="2" width="30" style="9" customWidth="1"/>
    <col min="3" max="12" width="8.77734375" style="102" customWidth="1"/>
    <col min="13" max="13" width="30.33203125" style="4" customWidth="1"/>
    <col min="14" max="14" width="3.109375" style="4" customWidth="1"/>
    <col min="15" max="15" width="9.5546875" style="4" bestFit="1" customWidth="1"/>
    <col min="16" max="17" width="10.109375" style="4" bestFit="1" customWidth="1"/>
    <col min="18" max="256" width="9.109375" style="4"/>
    <col min="257" max="257" width="3.88671875" style="4" customWidth="1"/>
    <col min="258" max="258" width="30" style="4" customWidth="1"/>
    <col min="259" max="268" width="8.6640625" style="4" customWidth="1"/>
    <col min="269" max="269" width="30.33203125" style="4" customWidth="1"/>
    <col min="270" max="270" width="3.109375" style="4" customWidth="1"/>
    <col min="271" max="271" width="9.5546875" style="4" bestFit="1" customWidth="1"/>
    <col min="272" max="273" width="10.109375" style="4" bestFit="1" customWidth="1"/>
    <col min="274" max="512" width="9.109375" style="4"/>
    <col min="513" max="513" width="3.88671875" style="4" customWidth="1"/>
    <col min="514" max="514" width="30" style="4" customWidth="1"/>
    <col min="515" max="524" width="8.6640625" style="4" customWidth="1"/>
    <col min="525" max="525" width="30.33203125" style="4" customWidth="1"/>
    <col min="526" max="526" width="3.109375" style="4" customWidth="1"/>
    <col min="527" max="527" width="9.5546875" style="4" bestFit="1" customWidth="1"/>
    <col min="528" max="529" width="10.109375" style="4" bestFit="1" customWidth="1"/>
    <col min="530" max="768" width="9.109375" style="4"/>
    <col min="769" max="769" width="3.88671875" style="4" customWidth="1"/>
    <col min="770" max="770" width="30" style="4" customWidth="1"/>
    <col min="771" max="780" width="8.6640625" style="4" customWidth="1"/>
    <col min="781" max="781" width="30.33203125" style="4" customWidth="1"/>
    <col min="782" max="782" width="3.109375" style="4" customWidth="1"/>
    <col min="783" max="783" width="9.5546875" style="4" bestFit="1" customWidth="1"/>
    <col min="784" max="785" width="10.109375" style="4" bestFit="1" customWidth="1"/>
    <col min="786" max="1024" width="9.109375" style="4"/>
    <col min="1025" max="1025" width="3.88671875" style="4" customWidth="1"/>
    <col min="1026" max="1026" width="30" style="4" customWidth="1"/>
    <col min="1027" max="1036" width="8.6640625" style="4" customWidth="1"/>
    <col min="1037" max="1037" width="30.33203125" style="4" customWidth="1"/>
    <col min="1038" max="1038" width="3.109375" style="4" customWidth="1"/>
    <col min="1039" max="1039" width="9.5546875" style="4" bestFit="1" customWidth="1"/>
    <col min="1040" max="1041" width="10.109375" style="4" bestFit="1" customWidth="1"/>
    <col min="1042" max="1280" width="9.109375" style="4"/>
    <col min="1281" max="1281" width="3.88671875" style="4" customWidth="1"/>
    <col min="1282" max="1282" width="30" style="4" customWidth="1"/>
    <col min="1283" max="1292" width="8.6640625" style="4" customWidth="1"/>
    <col min="1293" max="1293" width="30.33203125" style="4" customWidth="1"/>
    <col min="1294" max="1294" width="3.109375" style="4" customWidth="1"/>
    <col min="1295" max="1295" width="9.5546875" style="4" bestFit="1" customWidth="1"/>
    <col min="1296" max="1297" width="10.109375" style="4" bestFit="1" customWidth="1"/>
    <col min="1298" max="1536" width="9.109375" style="4"/>
    <col min="1537" max="1537" width="3.88671875" style="4" customWidth="1"/>
    <col min="1538" max="1538" width="30" style="4" customWidth="1"/>
    <col min="1539" max="1548" width="8.6640625" style="4" customWidth="1"/>
    <col min="1549" max="1549" width="30.33203125" style="4" customWidth="1"/>
    <col min="1550" max="1550" width="3.109375" style="4" customWidth="1"/>
    <col min="1551" max="1551" width="9.5546875" style="4" bestFit="1" customWidth="1"/>
    <col min="1552" max="1553" width="10.109375" style="4" bestFit="1" customWidth="1"/>
    <col min="1554" max="1792" width="9.109375" style="4"/>
    <col min="1793" max="1793" width="3.88671875" style="4" customWidth="1"/>
    <col min="1794" max="1794" width="30" style="4" customWidth="1"/>
    <col min="1795" max="1804" width="8.6640625" style="4" customWidth="1"/>
    <col min="1805" max="1805" width="30.33203125" style="4" customWidth="1"/>
    <col min="1806" max="1806" width="3.109375" style="4" customWidth="1"/>
    <col min="1807" max="1807" width="9.5546875" style="4" bestFit="1" customWidth="1"/>
    <col min="1808" max="1809" width="10.109375" style="4" bestFit="1" customWidth="1"/>
    <col min="1810" max="2048" width="9.109375" style="4"/>
    <col min="2049" max="2049" width="3.88671875" style="4" customWidth="1"/>
    <col min="2050" max="2050" width="30" style="4" customWidth="1"/>
    <col min="2051" max="2060" width="8.6640625" style="4" customWidth="1"/>
    <col min="2061" max="2061" width="30.33203125" style="4" customWidth="1"/>
    <col min="2062" max="2062" width="3.109375" style="4" customWidth="1"/>
    <col min="2063" max="2063" width="9.5546875" style="4" bestFit="1" customWidth="1"/>
    <col min="2064" max="2065" width="10.109375" style="4" bestFit="1" customWidth="1"/>
    <col min="2066" max="2304" width="9.109375" style="4"/>
    <col min="2305" max="2305" width="3.88671875" style="4" customWidth="1"/>
    <col min="2306" max="2306" width="30" style="4" customWidth="1"/>
    <col min="2307" max="2316" width="8.6640625" style="4" customWidth="1"/>
    <col min="2317" max="2317" width="30.33203125" style="4" customWidth="1"/>
    <col min="2318" max="2318" width="3.109375" style="4" customWidth="1"/>
    <col min="2319" max="2319" width="9.5546875" style="4" bestFit="1" customWidth="1"/>
    <col min="2320" max="2321" width="10.109375" style="4" bestFit="1" customWidth="1"/>
    <col min="2322" max="2560" width="9.109375" style="4"/>
    <col min="2561" max="2561" width="3.88671875" style="4" customWidth="1"/>
    <col min="2562" max="2562" width="30" style="4" customWidth="1"/>
    <col min="2563" max="2572" width="8.6640625" style="4" customWidth="1"/>
    <col min="2573" max="2573" width="30.33203125" style="4" customWidth="1"/>
    <col min="2574" max="2574" width="3.109375" style="4" customWidth="1"/>
    <col min="2575" max="2575" width="9.5546875" style="4" bestFit="1" customWidth="1"/>
    <col min="2576" max="2577" width="10.109375" style="4" bestFit="1" customWidth="1"/>
    <col min="2578" max="2816" width="9.109375" style="4"/>
    <col min="2817" max="2817" width="3.88671875" style="4" customWidth="1"/>
    <col min="2818" max="2818" width="30" style="4" customWidth="1"/>
    <col min="2819" max="2828" width="8.6640625" style="4" customWidth="1"/>
    <col min="2829" max="2829" width="30.33203125" style="4" customWidth="1"/>
    <col min="2830" max="2830" width="3.109375" style="4" customWidth="1"/>
    <col min="2831" max="2831" width="9.5546875" style="4" bestFit="1" customWidth="1"/>
    <col min="2832" max="2833" width="10.109375" style="4" bestFit="1" customWidth="1"/>
    <col min="2834" max="3072" width="9.109375" style="4"/>
    <col min="3073" max="3073" width="3.88671875" style="4" customWidth="1"/>
    <col min="3074" max="3074" width="30" style="4" customWidth="1"/>
    <col min="3075" max="3084" width="8.6640625" style="4" customWidth="1"/>
    <col min="3085" max="3085" width="30.33203125" style="4" customWidth="1"/>
    <col min="3086" max="3086" width="3.109375" style="4" customWidth="1"/>
    <col min="3087" max="3087" width="9.5546875" style="4" bestFit="1" customWidth="1"/>
    <col min="3088" max="3089" width="10.109375" style="4" bestFit="1" customWidth="1"/>
    <col min="3090" max="3328" width="9.109375" style="4"/>
    <col min="3329" max="3329" width="3.88671875" style="4" customWidth="1"/>
    <col min="3330" max="3330" width="30" style="4" customWidth="1"/>
    <col min="3331" max="3340" width="8.6640625" style="4" customWidth="1"/>
    <col min="3341" max="3341" width="30.33203125" style="4" customWidth="1"/>
    <col min="3342" max="3342" width="3.109375" style="4" customWidth="1"/>
    <col min="3343" max="3343" width="9.5546875" style="4" bestFit="1" customWidth="1"/>
    <col min="3344" max="3345" width="10.109375" style="4" bestFit="1" customWidth="1"/>
    <col min="3346" max="3584" width="9.109375" style="4"/>
    <col min="3585" max="3585" width="3.88671875" style="4" customWidth="1"/>
    <col min="3586" max="3586" width="30" style="4" customWidth="1"/>
    <col min="3587" max="3596" width="8.6640625" style="4" customWidth="1"/>
    <col min="3597" max="3597" width="30.33203125" style="4" customWidth="1"/>
    <col min="3598" max="3598" width="3.109375" style="4" customWidth="1"/>
    <col min="3599" max="3599" width="9.5546875" style="4" bestFit="1" customWidth="1"/>
    <col min="3600" max="3601" width="10.109375" style="4" bestFit="1" customWidth="1"/>
    <col min="3602" max="3840" width="9.109375" style="4"/>
    <col min="3841" max="3841" width="3.88671875" style="4" customWidth="1"/>
    <col min="3842" max="3842" width="30" style="4" customWidth="1"/>
    <col min="3843" max="3852" width="8.6640625" style="4" customWidth="1"/>
    <col min="3853" max="3853" width="30.33203125" style="4" customWidth="1"/>
    <col min="3854" max="3854" width="3.109375" style="4" customWidth="1"/>
    <col min="3855" max="3855" width="9.5546875" style="4" bestFit="1" customWidth="1"/>
    <col min="3856" max="3857" width="10.109375" style="4" bestFit="1" customWidth="1"/>
    <col min="3858" max="4096" width="9.109375" style="4"/>
    <col min="4097" max="4097" width="3.88671875" style="4" customWidth="1"/>
    <col min="4098" max="4098" width="30" style="4" customWidth="1"/>
    <col min="4099" max="4108" width="8.6640625" style="4" customWidth="1"/>
    <col min="4109" max="4109" width="30.33203125" style="4" customWidth="1"/>
    <col min="4110" max="4110" width="3.109375" style="4" customWidth="1"/>
    <col min="4111" max="4111" width="9.5546875" style="4" bestFit="1" customWidth="1"/>
    <col min="4112" max="4113" width="10.109375" style="4" bestFit="1" customWidth="1"/>
    <col min="4114" max="4352" width="9.109375" style="4"/>
    <col min="4353" max="4353" width="3.88671875" style="4" customWidth="1"/>
    <col min="4354" max="4354" width="30" style="4" customWidth="1"/>
    <col min="4355" max="4364" width="8.6640625" style="4" customWidth="1"/>
    <col min="4365" max="4365" width="30.33203125" style="4" customWidth="1"/>
    <col min="4366" max="4366" width="3.109375" style="4" customWidth="1"/>
    <col min="4367" max="4367" width="9.5546875" style="4" bestFit="1" customWidth="1"/>
    <col min="4368" max="4369" width="10.109375" style="4" bestFit="1" customWidth="1"/>
    <col min="4370" max="4608" width="9.109375" style="4"/>
    <col min="4609" max="4609" width="3.88671875" style="4" customWidth="1"/>
    <col min="4610" max="4610" width="30" style="4" customWidth="1"/>
    <col min="4611" max="4620" width="8.6640625" style="4" customWidth="1"/>
    <col min="4621" max="4621" width="30.33203125" style="4" customWidth="1"/>
    <col min="4622" max="4622" width="3.109375" style="4" customWidth="1"/>
    <col min="4623" max="4623" width="9.5546875" style="4" bestFit="1" customWidth="1"/>
    <col min="4624" max="4625" width="10.109375" style="4" bestFit="1" customWidth="1"/>
    <col min="4626" max="4864" width="9.109375" style="4"/>
    <col min="4865" max="4865" width="3.88671875" style="4" customWidth="1"/>
    <col min="4866" max="4866" width="30" style="4" customWidth="1"/>
    <col min="4867" max="4876" width="8.6640625" style="4" customWidth="1"/>
    <col min="4877" max="4877" width="30.33203125" style="4" customWidth="1"/>
    <col min="4878" max="4878" width="3.109375" style="4" customWidth="1"/>
    <col min="4879" max="4879" width="9.5546875" style="4" bestFit="1" customWidth="1"/>
    <col min="4880" max="4881" width="10.109375" style="4" bestFit="1" customWidth="1"/>
    <col min="4882" max="5120" width="9.109375" style="4"/>
    <col min="5121" max="5121" width="3.88671875" style="4" customWidth="1"/>
    <col min="5122" max="5122" width="30" style="4" customWidth="1"/>
    <col min="5123" max="5132" width="8.6640625" style="4" customWidth="1"/>
    <col min="5133" max="5133" width="30.33203125" style="4" customWidth="1"/>
    <col min="5134" max="5134" width="3.109375" style="4" customWidth="1"/>
    <col min="5135" max="5135" width="9.5546875" style="4" bestFit="1" customWidth="1"/>
    <col min="5136" max="5137" width="10.109375" style="4" bestFit="1" customWidth="1"/>
    <col min="5138" max="5376" width="9.109375" style="4"/>
    <col min="5377" max="5377" width="3.88671875" style="4" customWidth="1"/>
    <col min="5378" max="5378" width="30" style="4" customWidth="1"/>
    <col min="5379" max="5388" width="8.6640625" style="4" customWidth="1"/>
    <col min="5389" max="5389" width="30.33203125" style="4" customWidth="1"/>
    <col min="5390" max="5390" width="3.109375" style="4" customWidth="1"/>
    <col min="5391" max="5391" width="9.5546875" style="4" bestFit="1" customWidth="1"/>
    <col min="5392" max="5393" width="10.109375" style="4" bestFit="1" customWidth="1"/>
    <col min="5394" max="5632" width="9.109375" style="4"/>
    <col min="5633" max="5633" width="3.88671875" style="4" customWidth="1"/>
    <col min="5634" max="5634" width="30" style="4" customWidth="1"/>
    <col min="5635" max="5644" width="8.6640625" style="4" customWidth="1"/>
    <col min="5645" max="5645" width="30.33203125" style="4" customWidth="1"/>
    <col min="5646" max="5646" width="3.109375" style="4" customWidth="1"/>
    <col min="5647" max="5647" width="9.5546875" style="4" bestFit="1" customWidth="1"/>
    <col min="5648" max="5649" width="10.109375" style="4" bestFit="1" customWidth="1"/>
    <col min="5650" max="5888" width="9.109375" style="4"/>
    <col min="5889" max="5889" width="3.88671875" style="4" customWidth="1"/>
    <col min="5890" max="5890" width="30" style="4" customWidth="1"/>
    <col min="5891" max="5900" width="8.6640625" style="4" customWidth="1"/>
    <col min="5901" max="5901" width="30.33203125" style="4" customWidth="1"/>
    <col min="5902" max="5902" width="3.109375" style="4" customWidth="1"/>
    <col min="5903" max="5903" width="9.5546875" style="4" bestFit="1" customWidth="1"/>
    <col min="5904" max="5905" width="10.109375" style="4" bestFit="1" customWidth="1"/>
    <col min="5906" max="6144" width="9.109375" style="4"/>
    <col min="6145" max="6145" width="3.88671875" style="4" customWidth="1"/>
    <col min="6146" max="6146" width="30" style="4" customWidth="1"/>
    <col min="6147" max="6156" width="8.6640625" style="4" customWidth="1"/>
    <col min="6157" max="6157" width="30.33203125" style="4" customWidth="1"/>
    <col min="6158" max="6158" width="3.109375" style="4" customWidth="1"/>
    <col min="6159" max="6159" width="9.5546875" style="4" bestFit="1" customWidth="1"/>
    <col min="6160" max="6161" width="10.109375" style="4" bestFit="1" customWidth="1"/>
    <col min="6162" max="6400" width="9.109375" style="4"/>
    <col min="6401" max="6401" width="3.88671875" style="4" customWidth="1"/>
    <col min="6402" max="6402" width="30" style="4" customWidth="1"/>
    <col min="6403" max="6412" width="8.6640625" style="4" customWidth="1"/>
    <col min="6413" max="6413" width="30.33203125" style="4" customWidth="1"/>
    <col min="6414" max="6414" width="3.109375" style="4" customWidth="1"/>
    <col min="6415" max="6415" width="9.5546875" style="4" bestFit="1" customWidth="1"/>
    <col min="6416" max="6417" width="10.109375" style="4" bestFit="1" customWidth="1"/>
    <col min="6418" max="6656" width="9.109375" style="4"/>
    <col min="6657" max="6657" width="3.88671875" style="4" customWidth="1"/>
    <col min="6658" max="6658" width="30" style="4" customWidth="1"/>
    <col min="6659" max="6668" width="8.6640625" style="4" customWidth="1"/>
    <col min="6669" max="6669" width="30.33203125" style="4" customWidth="1"/>
    <col min="6670" max="6670" width="3.109375" style="4" customWidth="1"/>
    <col min="6671" max="6671" width="9.5546875" style="4" bestFit="1" customWidth="1"/>
    <col min="6672" max="6673" width="10.109375" style="4" bestFit="1" customWidth="1"/>
    <col min="6674" max="6912" width="9.109375" style="4"/>
    <col min="6913" max="6913" width="3.88671875" style="4" customWidth="1"/>
    <col min="6914" max="6914" width="30" style="4" customWidth="1"/>
    <col min="6915" max="6924" width="8.6640625" style="4" customWidth="1"/>
    <col min="6925" max="6925" width="30.33203125" style="4" customWidth="1"/>
    <col min="6926" max="6926" width="3.109375" style="4" customWidth="1"/>
    <col min="6927" max="6927" width="9.5546875" style="4" bestFit="1" customWidth="1"/>
    <col min="6928" max="6929" width="10.109375" style="4" bestFit="1" customWidth="1"/>
    <col min="6930" max="7168" width="9.109375" style="4"/>
    <col min="7169" max="7169" width="3.88671875" style="4" customWidth="1"/>
    <col min="7170" max="7170" width="30" style="4" customWidth="1"/>
    <col min="7171" max="7180" width="8.6640625" style="4" customWidth="1"/>
    <col min="7181" max="7181" width="30.33203125" style="4" customWidth="1"/>
    <col min="7182" max="7182" width="3.109375" style="4" customWidth="1"/>
    <col min="7183" max="7183" width="9.5546875" style="4" bestFit="1" customWidth="1"/>
    <col min="7184" max="7185" width="10.109375" style="4" bestFit="1" customWidth="1"/>
    <col min="7186" max="7424" width="9.109375" style="4"/>
    <col min="7425" max="7425" width="3.88671875" style="4" customWidth="1"/>
    <col min="7426" max="7426" width="30" style="4" customWidth="1"/>
    <col min="7427" max="7436" width="8.6640625" style="4" customWidth="1"/>
    <col min="7437" max="7437" width="30.33203125" style="4" customWidth="1"/>
    <col min="7438" max="7438" width="3.109375" style="4" customWidth="1"/>
    <col min="7439" max="7439" width="9.5546875" style="4" bestFit="1" customWidth="1"/>
    <col min="7440" max="7441" width="10.109375" style="4" bestFit="1" customWidth="1"/>
    <col min="7442" max="7680" width="9.109375" style="4"/>
    <col min="7681" max="7681" width="3.88671875" style="4" customWidth="1"/>
    <col min="7682" max="7682" width="30" style="4" customWidth="1"/>
    <col min="7683" max="7692" width="8.6640625" style="4" customWidth="1"/>
    <col min="7693" max="7693" width="30.33203125" style="4" customWidth="1"/>
    <col min="7694" max="7694" width="3.109375" style="4" customWidth="1"/>
    <col min="7695" max="7695" width="9.5546875" style="4" bestFit="1" customWidth="1"/>
    <col min="7696" max="7697" width="10.109375" style="4" bestFit="1" customWidth="1"/>
    <col min="7698" max="7936" width="9.109375" style="4"/>
    <col min="7937" max="7937" width="3.88671875" style="4" customWidth="1"/>
    <col min="7938" max="7938" width="30" style="4" customWidth="1"/>
    <col min="7939" max="7948" width="8.6640625" style="4" customWidth="1"/>
    <col min="7949" max="7949" width="30.33203125" style="4" customWidth="1"/>
    <col min="7950" max="7950" width="3.109375" style="4" customWidth="1"/>
    <col min="7951" max="7951" width="9.5546875" style="4" bestFit="1" customWidth="1"/>
    <col min="7952" max="7953" width="10.109375" style="4" bestFit="1" customWidth="1"/>
    <col min="7954" max="8192" width="9.109375" style="4"/>
    <col min="8193" max="8193" width="3.88671875" style="4" customWidth="1"/>
    <col min="8194" max="8194" width="30" style="4" customWidth="1"/>
    <col min="8195" max="8204" width="8.6640625" style="4" customWidth="1"/>
    <col min="8205" max="8205" width="30.33203125" style="4" customWidth="1"/>
    <col min="8206" max="8206" width="3.109375" style="4" customWidth="1"/>
    <col min="8207" max="8207" width="9.5546875" style="4" bestFit="1" customWidth="1"/>
    <col min="8208" max="8209" width="10.109375" style="4" bestFit="1" customWidth="1"/>
    <col min="8210" max="8448" width="9.109375" style="4"/>
    <col min="8449" max="8449" width="3.88671875" style="4" customWidth="1"/>
    <col min="8450" max="8450" width="30" style="4" customWidth="1"/>
    <col min="8451" max="8460" width="8.6640625" style="4" customWidth="1"/>
    <col min="8461" max="8461" width="30.33203125" style="4" customWidth="1"/>
    <col min="8462" max="8462" width="3.109375" style="4" customWidth="1"/>
    <col min="8463" max="8463" width="9.5546875" style="4" bestFit="1" customWidth="1"/>
    <col min="8464" max="8465" width="10.109375" style="4" bestFit="1" customWidth="1"/>
    <col min="8466" max="8704" width="9.109375" style="4"/>
    <col min="8705" max="8705" width="3.88671875" style="4" customWidth="1"/>
    <col min="8706" max="8706" width="30" style="4" customWidth="1"/>
    <col min="8707" max="8716" width="8.6640625" style="4" customWidth="1"/>
    <col min="8717" max="8717" width="30.33203125" style="4" customWidth="1"/>
    <col min="8718" max="8718" width="3.109375" style="4" customWidth="1"/>
    <col min="8719" max="8719" width="9.5546875" style="4" bestFit="1" customWidth="1"/>
    <col min="8720" max="8721" width="10.109375" style="4" bestFit="1" customWidth="1"/>
    <col min="8722" max="8960" width="9.109375" style="4"/>
    <col min="8961" max="8961" width="3.88671875" style="4" customWidth="1"/>
    <col min="8962" max="8962" width="30" style="4" customWidth="1"/>
    <col min="8963" max="8972" width="8.6640625" style="4" customWidth="1"/>
    <col min="8973" max="8973" width="30.33203125" style="4" customWidth="1"/>
    <col min="8974" max="8974" width="3.109375" style="4" customWidth="1"/>
    <col min="8975" max="8975" width="9.5546875" style="4" bestFit="1" customWidth="1"/>
    <col min="8976" max="8977" width="10.109375" style="4" bestFit="1" customWidth="1"/>
    <col min="8978" max="9216" width="9.109375" style="4"/>
    <col min="9217" max="9217" width="3.88671875" style="4" customWidth="1"/>
    <col min="9218" max="9218" width="30" style="4" customWidth="1"/>
    <col min="9219" max="9228" width="8.6640625" style="4" customWidth="1"/>
    <col min="9229" max="9229" width="30.33203125" style="4" customWidth="1"/>
    <col min="9230" max="9230" width="3.109375" style="4" customWidth="1"/>
    <col min="9231" max="9231" width="9.5546875" style="4" bestFit="1" customWidth="1"/>
    <col min="9232" max="9233" width="10.109375" style="4" bestFit="1" customWidth="1"/>
    <col min="9234" max="9472" width="9.109375" style="4"/>
    <col min="9473" max="9473" width="3.88671875" style="4" customWidth="1"/>
    <col min="9474" max="9474" width="30" style="4" customWidth="1"/>
    <col min="9475" max="9484" width="8.6640625" style="4" customWidth="1"/>
    <col min="9485" max="9485" width="30.33203125" style="4" customWidth="1"/>
    <col min="9486" max="9486" width="3.109375" style="4" customWidth="1"/>
    <col min="9487" max="9487" width="9.5546875" style="4" bestFit="1" customWidth="1"/>
    <col min="9488" max="9489" width="10.109375" style="4" bestFit="1" customWidth="1"/>
    <col min="9490" max="9728" width="9.109375" style="4"/>
    <col min="9729" max="9729" width="3.88671875" style="4" customWidth="1"/>
    <col min="9730" max="9730" width="30" style="4" customWidth="1"/>
    <col min="9731" max="9740" width="8.6640625" style="4" customWidth="1"/>
    <col min="9741" max="9741" width="30.33203125" style="4" customWidth="1"/>
    <col min="9742" max="9742" width="3.109375" style="4" customWidth="1"/>
    <col min="9743" max="9743" width="9.5546875" style="4" bestFit="1" customWidth="1"/>
    <col min="9744" max="9745" width="10.109375" style="4" bestFit="1" customWidth="1"/>
    <col min="9746" max="9984" width="9.109375" style="4"/>
    <col min="9985" max="9985" width="3.88671875" style="4" customWidth="1"/>
    <col min="9986" max="9986" width="30" style="4" customWidth="1"/>
    <col min="9987" max="9996" width="8.6640625" style="4" customWidth="1"/>
    <col min="9997" max="9997" width="30.33203125" style="4" customWidth="1"/>
    <col min="9998" max="9998" width="3.109375" style="4" customWidth="1"/>
    <col min="9999" max="9999" width="9.5546875" style="4" bestFit="1" customWidth="1"/>
    <col min="10000" max="10001" width="10.109375" style="4" bestFit="1" customWidth="1"/>
    <col min="10002" max="10240" width="9.109375" style="4"/>
    <col min="10241" max="10241" width="3.88671875" style="4" customWidth="1"/>
    <col min="10242" max="10242" width="30" style="4" customWidth="1"/>
    <col min="10243" max="10252" width="8.6640625" style="4" customWidth="1"/>
    <col min="10253" max="10253" width="30.33203125" style="4" customWidth="1"/>
    <col min="10254" max="10254" width="3.109375" style="4" customWidth="1"/>
    <col min="10255" max="10255" width="9.5546875" style="4" bestFit="1" customWidth="1"/>
    <col min="10256" max="10257" width="10.109375" style="4" bestFit="1" customWidth="1"/>
    <col min="10258" max="10496" width="9.109375" style="4"/>
    <col min="10497" max="10497" width="3.88671875" style="4" customWidth="1"/>
    <col min="10498" max="10498" width="30" style="4" customWidth="1"/>
    <col min="10499" max="10508" width="8.6640625" style="4" customWidth="1"/>
    <col min="10509" max="10509" width="30.33203125" style="4" customWidth="1"/>
    <col min="10510" max="10510" width="3.109375" style="4" customWidth="1"/>
    <col min="10511" max="10511" width="9.5546875" style="4" bestFit="1" customWidth="1"/>
    <col min="10512" max="10513" width="10.109375" style="4" bestFit="1" customWidth="1"/>
    <col min="10514" max="10752" width="9.109375" style="4"/>
    <col min="10753" max="10753" width="3.88671875" style="4" customWidth="1"/>
    <col min="10754" max="10754" width="30" style="4" customWidth="1"/>
    <col min="10755" max="10764" width="8.6640625" style="4" customWidth="1"/>
    <col min="10765" max="10765" width="30.33203125" style="4" customWidth="1"/>
    <col min="10766" max="10766" width="3.109375" style="4" customWidth="1"/>
    <col min="10767" max="10767" width="9.5546875" style="4" bestFit="1" customWidth="1"/>
    <col min="10768" max="10769" width="10.109375" style="4" bestFit="1" customWidth="1"/>
    <col min="10770" max="11008" width="9.109375" style="4"/>
    <col min="11009" max="11009" width="3.88671875" style="4" customWidth="1"/>
    <col min="11010" max="11010" width="30" style="4" customWidth="1"/>
    <col min="11011" max="11020" width="8.6640625" style="4" customWidth="1"/>
    <col min="11021" max="11021" width="30.33203125" style="4" customWidth="1"/>
    <col min="11022" max="11022" width="3.109375" style="4" customWidth="1"/>
    <col min="11023" max="11023" width="9.5546875" style="4" bestFit="1" customWidth="1"/>
    <col min="11024" max="11025" width="10.109375" style="4" bestFit="1" customWidth="1"/>
    <col min="11026" max="11264" width="9.109375" style="4"/>
    <col min="11265" max="11265" width="3.88671875" style="4" customWidth="1"/>
    <col min="11266" max="11266" width="30" style="4" customWidth="1"/>
    <col min="11267" max="11276" width="8.6640625" style="4" customWidth="1"/>
    <col min="11277" max="11277" width="30.33203125" style="4" customWidth="1"/>
    <col min="11278" max="11278" width="3.109375" style="4" customWidth="1"/>
    <col min="11279" max="11279" width="9.5546875" style="4" bestFit="1" customWidth="1"/>
    <col min="11280" max="11281" width="10.109375" style="4" bestFit="1" customWidth="1"/>
    <col min="11282" max="11520" width="9.109375" style="4"/>
    <col min="11521" max="11521" width="3.88671875" style="4" customWidth="1"/>
    <col min="11522" max="11522" width="30" style="4" customWidth="1"/>
    <col min="11523" max="11532" width="8.6640625" style="4" customWidth="1"/>
    <col min="11533" max="11533" width="30.33203125" style="4" customWidth="1"/>
    <col min="11534" max="11534" width="3.109375" style="4" customWidth="1"/>
    <col min="11535" max="11535" width="9.5546875" style="4" bestFit="1" customWidth="1"/>
    <col min="11536" max="11537" width="10.109375" style="4" bestFit="1" customWidth="1"/>
    <col min="11538" max="11776" width="9.109375" style="4"/>
    <col min="11777" max="11777" width="3.88671875" style="4" customWidth="1"/>
    <col min="11778" max="11778" width="30" style="4" customWidth="1"/>
    <col min="11779" max="11788" width="8.6640625" style="4" customWidth="1"/>
    <col min="11789" max="11789" width="30.33203125" style="4" customWidth="1"/>
    <col min="11790" max="11790" width="3.109375" style="4" customWidth="1"/>
    <col min="11791" max="11791" width="9.5546875" style="4" bestFit="1" customWidth="1"/>
    <col min="11792" max="11793" width="10.109375" style="4" bestFit="1" customWidth="1"/>
    <col min="11794" max="12032" width="9.109375" style="4"/>
    <col min="12033" max="12033" width="3.88671875" style="4" customWidth="1"/>
    <col min="12034" max="12034" width="30" style="4" customWidth="1"/>
    <col min="12035" max="12044" width="8.6640625" style="4" customWidth="1"/>
    <col min="12045" max="12045" width="30.33203125" style="4" customWidth="1"/>
    <col min="12046" max="12046" width="3.109375" style="4" customWidth="1"/>
    <col min="12047" max="12047" width="9.5546875" style="4" bestFit="1" customWidth="1"/>
    <col min="12048" max="12049" width="10.109375" style="4" bestFit="1" customWidth="1"/>
    <col min="12050" max="12288" width="9.109375" style="4"/>
    <col min="12289" max="12289" width="3.88671875" style="4" customWidth="1"/>
    <col min="12290" max="12290" width="30" style="4" customWidth="1"/>
    <col min="12291" max="12300" width="8.6640625" style="4" customWidth="1"/>
    <col min="12301" max="12301" width="30.33203125" style="4" customWidth="1"/>
    <col min="12302" max="12302" width="3.109375" style="4" customWidth="1"/>
    <col min="12303" max="12303" width="9.5546875" style="4" bestFit="1" customWidth="1"/>
    <col min="12304" max="12305" width="10.109375" style="4" bestFit="1" customWidth="1"/>
    <col min="12306" max="12544" width="9.109375" style="4"/>
    <col min="12545" max="12545" width="3.88671875" style="4" customWidth="1"/>
    <col min="12546" max="12546" width="30" style="4" customWidth="1"/>
    <col min="12547" max="12556" width="8.6640625" style="4" customWidth="1"/>
    <col min="12557" max="12557" width="30.33203125" style="4" customWidth="1"/>
    <col min="12558" max="12558" width="3.109375" style="4" customWidth="1"/>
    <col min="12559" max="12559" width="9.5546875" style="4" bestFit="1" customWidth="1"/>
    <col min="12560" max="12561" width="10.109375" style="4" bestFit="1" customWidth="1"/>
    <col min="12562" max="12800" width="9.109375" style="4"/>
    <col min="12801" max="12801" width="3.88671875" style="4" customWidth="1"/>
    <col min="12802" max="12802" width="30" style="4" customWidth="1"/>
    <col min="12803" max="12812" width="8.6640625" style="4" customWidth="1"/>
    <col min="12813" max="12813" width="30.33203125" style="4" customWidth="1"/>
    <col min="12814" max="12814" width="3.109375" style="4" customWidth="1"/>
    <col min="12815" max="12815" width="9.5546875" style="4" bestFit="1" customWidth="1"/>
    <col min="12816" max="12817" width="10.109375" style="4" bestFit="1" customWidth="1"/>
    <col min="12818" max="13056" width="9.109375" style="4"/>
    <col min="13057" max="13057" width="3.88671875" style="4" customWidth="1"/>
    <col min="13058" max="13058" width="30" style="4" customWidth="1"/>
    <col min="13059" max="13068" width="8.6640625" style="4" customWidth="1"/>
    <col min="13069" max="13069" width="30.33203125" style="4" customWidth="1"/>
    <col min="13070" max="13070" width="3.109375" style="4" customWidth="1"/>
    <col min="13071" max="13071" width="9.5546875" style="4" bestFit="1" customWidth="1"/>
    <col min="13072" max="13073" width="10.109375" style="4" bestFit="1" customWidth="1"/>
    <col min="13074" max="13312" width="9.109375" style="4"/>
    <col min="13313" max="13313" width="3.88671875" style="4" customWidth="1"/>
    <col min="13314" max="13314" width="30" style="4" customWidth="1"/>
    <col min="13315" max="13324" width="8.6640625" style="4" customWidth="1"/>
    <col min="13325" max="13325" width="30.33203125" style="4" customWidth="1"/>
    <col min="13326" max="13326" width="3.109375" style="4" customWidth="1"/>
    <col min="13327" max="13327" width="9.5546875" style="4" bestFit="1" customWidth="1"/>
    <col min="13328" max="13329" width="10.109375" style="4" bestFit="1" customWidth="1"/>
    <col min="13330" max="13568" width="9.109375" style="4"/>
    <col min="13569" max="13569" width="3.88671875" style="4" customWidth="1"/>
    <col min="13570" max="13570" width="30" style="4" customWidth="1"/>
    <col min="13571" max="13580" width="8.6640625" style="4" customWidth="1"/>
    <col min="13581" max="13581" width="30.33203125" style="4" customWidth="1"/>
    <col min="13582" max="13582" width="3.109375" style="4" customWidth="1"/>
    <col min="13583" max="13583" width="9.5546875" style="4" bestFit="1" customWidth="1"/>
    <col min="13584" max="13585" width="10.109375" style="4" bestFit="1" customWidth="1"/>
    <col min="13586" max="13824" width="9.109375" style="4"/>
    <col min="13825" max="13825" width="3.88671875" style="4" customWidth="1"/>
    <col min="13826" max="13826" width="30" style="4" customWidth="1"/>
    <col min="13827" max="13836" width="8.6640625" style="4" customWidth="1"/>
    <col min="13837" max="13837" width="30.33203125" style="4" customWidth="1"/>
    <col min="13838" max="13838" width="3.109375" style="4" customWidth="1"/>
    <col min="13839" max="13839" width="9.5546875" style="4" bestFit="1" customWidth="1"/>
    <col min="13840" max="13841" width="10.109375" style="4" bestFit="1" customWidth="1"/>
    <col min="13842" max="14080" width="9.109375" style="4"/>
    <col min="14081" max="14081" width="3.88671875" style="4" customWidth="1"/>
    <col min="14082" max="14082" width="30" style="4" customWidth="1"/>
    <col min="14083" max="14092" width="8.6640625" style="4" customWidth="1"/>
    <col min="14093" max="14093" width="30.33203125" style="4" customWidth="1"/>
    <col min="14094" max="14094" width="3.109375" style="4" customWidth="1"/>
    <col min="14095" max="14095" width="9.5546875" style="4" bestFit="1" customWidth="1"/>
    <col min="14096" max="14097" width="10.109375" style="4" bestFit="1" customWidth="1"/>
    <col min="14098" max="14336" width="9.109375" style="4"/>
    <col min="14337" max="14337" width="3.88671875" style="4" customWidth="1"/>
    <col min="14338" max="14338" width="30" style="4" customWidth="1"/>
    <col min="14339" max="14348" width="8.6640625" style="4" customWidth="1"/>
    <col min="14349" max="14349" width="30.33203125" style="4" customWidth="1"/>
    <col min="14350" max="14350" width="3.109375" style="4" customWidth="1"/>
    <col min="14351" max="14351" width="9.5546875" style="4" bestFit="1" customWidth="1"/>
    <col min="14352" max="14353" width="10.109375" style="4" bestFit="1" customWidth="1"/>
    <col min="14354" max="14592" width="9.109375" style="4"/>
    <col min="14593" max="14593" width="3.88671875" style="4" customWidth="1"/>
    <col min="14594" max="14594" width="30" style="4" customWidth="1"/>
    <col min="14595" max="14604" width="8.6640625" style="4" customWidth="1"/>
    <col min="14605" max="14605" width="30.33203125" style="4" customWidth="1"/>
    <col min="14606" max="14606" width="3.109375" style="4" customWidth="1"/>
    <col min="14607" max="14607" width="9.5546875" style="4" bestFit="1" customWidth="1"/>
    <col min="14608" max="14609" width="10.109375" style="4" bestFit="1" customWidth="1"/>
    <col min="14610" max="14848" width="9.109375" style="4"/>
    <col min="14849" max="14849" width="3.88671875" style="4" customWidth="1"/>
    <col min="14850" max="14850" width="30" style="4" customWidth="1"/>
    <col min="14851" max="14860" width="8.6640625" style="4" customWidth="1"/>
    <col min="14861" max="14861" width="30.33203125" style="4" customWidth="1"/>
    <col min="14862" max="14862" width="3.109375" style="4" customWidth="1"/>
    <col min="14863" max="14863" width="9.5546875" style="4" bestFit="1" customWidth="1"/>
    <col min="14864" max="14865" width="10.109375" style="4" bestFit="1" customWidth="1"/>
    <col min="14866" max="15104" width="9.109375" style="4"/>
    <col min="15105" max="15105" width="3.88671875" style="4" customWidth="1"/>
    <col min="15106" max="15106" width="30" style="4" customWidth="1"/>
    <col min="15107" max="15116" width="8.6640625" style="4" customWidth="1"/>
    <col min="15117" max="15117" width="30.33203125" style="4" customWidth="1"/>
    <col min="15118" max="15118" width="3.109375" style="4" customWidth="1"/>
    <col min="15119" max="15119" width="9.5546875" style="4" bestFit="1" customWidth="1"/>
    <col min="15120" max="15121" width="10.109375" style="4" bestFit="1" customWidth="1"/>
    <col min="15122" max="15360" width="9.109375" style="4"/>
    <col min="15361" max="15361" width="3.88671875" style="4" customWidth="1"/>
    <col min="15362" max="15362" width="30" style="4" customWidth="1"/>
    <col min="15363" max="15372" width="8.6640625" style="4" customWidth="1"/>
    <col min="15373" max="15373" width="30.33203125" style="4" customWidth="1"/>
    <col min="15374" max="15374" width="3.109375" style="4" customWidth="1"/>
    <col min="15375" max="15375" width="9.5546875" style="4" bestFit="1" customWidth="1"/>
    <col min="15376" max="15377" width="10.109375" style="4" bestFit="1" customWidth="1"/>
    <col min="15378" max="15616" width="9.109375" style="4"/>
    <col min="15617" max="15617" width="3.88671875" style="4" customWidth="1"/>
    <col min="15618" max="15618" width="30" style="4" customWidth="1"/>
    <col min="15619" max="15628" width="8.6640625" style="4" customWidth="1"/>
    <col min="15629" max="15629" width="30.33203125" style="4" customWidth="1"/>
    <col min="15630" max="15630" width="3.109375" style="4" customWidth="1"/>
    <col min="15631" max="15631" width="9.5546875" style="4" bestFit="1" customWidth="1"/>
    <col min="15632" max="15633" width="10.109375" style="4" bestFit="1" customWidth="1"/>
    <col min="15634" max="15872" width="9.109375" style="4"/>
    <col min="15873" max="15873" width="3.88671875" style="4" customWidth="1"/>
    <col min="15874" max="15874" width="30" style="4" customWidth="1"/>
    <col min="15875" max="15884" width="8.6640625" style="4" customWidth="1"/>
    <col min="15885" max="15885" width="30.33203125" style="4" customWidth="1"/>
    <col min="15886" max="15886" width="3.109375" style="4" customWidth="1"/>
    <col min="15887" max="15887" width="9.5546875" style="4" bestFit="1" customWidth="1"/>
    <col min="15888" max="15889" width="10.109375" style="4" bestFit="1" customWidth="1"/>
    <col min="15890" max="16128" width="9.109375" style="4"/>
    <col min="16129" max="16129" width="3.88671875" style="4" customWidth="1"/>
    <col min="16130" max="16130" width="30" style="4" customWidth="1"/>
    <col min="16131" max="16140" width="8.6640625" style="4" customWidth="1"/>
    <col min="16141" max="16141" width="30.33203125" style="4" customWidth="1"/>
    <col min="16142" max="16142" width="3.109375" style="4" customWidth="1"/>
    <col min="16143" max="16143" width="9.5546875" style="4" bestFit="1" customWidth="1"/>
    <col min="16144" max="16145" width="10.109375" style="4" bestFit="1" customWidth="1"/>
    <col min="16146" max="16384" width="9.109375" style="4"/>
  </cols>
  <sheetData>
    <row r="1" spans="1:16" s="1" customFormat="1" ht="21" x14ac:dyDescent="0.25">
      <c r="A1" s="417" t="s">
        <v>562</v>
      </c>
      <c r="B1" s="417"/>
      <c r="C1" s="417"/>
      <c r="D1" s="417"/>
      <c r="E1" s="417"/>
      <c r="F1" s="417"/>
      <c r="G1" s="417"/>
      <c r="H1" s="417"/>
      <c r="I1" s="417"/>
      <c r="J1" s="417"/>
      <c r="K1" s="417"/>
      <c r="L1" s="417"/>
      <c r="M1" s="417"/>
      <c r="N1" s="417"/>
    </row>
    <row r="2" spans="1:16" s="99" customFormat="1" ht="21" x14ac:dyDescent="0.25">
      <c r="A2" s="392">
        <v>2016</v>
      </c>
      <c r="B2" s="392"/>
      <c r="C2" s="392"/>
      <c r="D2" s="392"/>
      <c r="E2" s="392"/>
      <c r="F2" s="392"/>
      <c r="G2" s="392"/>
      <c r="H2" s="392"/>
      <c r="I2" s="392"/>
      <c r="J2" s="392"/>
      <c r="K2" s="392"/>
      <c r="L2" s="392"/>
      <c r="M2" s="392"/>
      <c r="N2" s="392"/>
    </row>
    <row r="3" spans="1:16" s="8" customFormat="1" ht="15.6" x14ac:dyDescent="0.25">
      <c r="A3" s="404" t="s">
        <v>237</v>
      </c>
      <c r="B3" s="404"/>
      <c r="C3" s="404"/>
      <c r="D3" s="404"/>
      <c r="E3" s="404"/>
      <c r="F3" s="404"/>
      <c r="G3" s="404"/>
      <c r="H3" s="404"/>
      <c r="I3" s="404"/>
      <c r="J3" s="404"/>
      <c r="K3" s="404"/>
      <c r="L3" s="404"/>
      <c r="M3" s="404"/>
      <c r="N3" s="404"/>
    </row>
    <row r="4" spans="1:16" s="100" customFormat="1" ht="21.9" customHeight="1" x14ac:dyDescent="0.25">
      <c r="A4" s="395" t="s">
        <v>548</v>
      </c>
      <c r="B4" s="395"/>
      <c r="C4" s="112"/>
      <c r="D4" s="396">
        <v>2016</v>
      </c>
      <c r="E4" s="396"/>
      <c r="F4" s="396"/>
      <c r="G4" s="396"/>
      <c r="H4" s="396"/>
      <c r="I4" s="396"/>
      <c r="J4" s="396"/>
      <c r="K4" s="396"/>
      <c r="L4" s="112"/>
      <c r="M4" s="397" t="s">
        <v>549</v>
      </c>
      <c r="N4" s="397"/>
    </row>
    <row r="5" spans="1:16" s="102" customFormat="1" ht="191.25" customHeight="1" x14ac:dyDescent="0.25">
      <c r="A5" s="398" t="s">
        <v>263</v>
      </c>
      <c r="B5" s="398"/>
      <c r="C5" s="64" t="s">
        <v>288</v>
      </c>
      <c r="D5" s="64" t="s">
        <v>281</v>
      </c>
      <c r="E5" s="64" t="s">
        <v>282</v>
      </c>
      <c r="F5" s="64" t="s">
        <v>283</v>
      </c>
      <c r="G5" s="64" t="s">
        <v>284</v>
      </c>
      <c r="H5" s="95" t="s">
        <v>457</v>
      </c>
      <c r="I5" s="64" t="s">
        <v>285</v>
      </c>
      <c r="J5" s="64" t="s">
        <v>456</v>
      </c>
      <c r="K5" s="64" t="s">
        <v>293</v>
      </c>
      <c r="L5" s="101" t="s">
        <v>286</v>
      </c>
      <c r="M5" s="399" t="s">
        <v>260</v>
      </c>
      <c r="N5" s="399"/>
    </row>
    <row r="6" spans="1:16" ht="26.25" customHeight="1" thickBot="1" x14ac:dyDescent="0.3">
      <c r="A6" s="42" t="s">
        <v>0</v>
      </c>
      <c r="B6" s="57" t="s">
        <v>1</v>
      </c>
      <c r="C6" s="267">
        <v>36.4</v>
      </c>
      <c r="D6" s="267">
        <v>7.3</v>
      </c>
      <c r="E6" s="267">
        <v>31.9</v>
      </c>
      <c r="F6" s="245">
        <v>1.3</v>
      </c>
      <c r="G6" s="245">
        <v>4.4000000000000004</v>
      </c>
      <c r="H6" s="245">
        <v>2.2000000000000002</v>
      </c>
      <c r="I6" s="245">
        <v>0.3</v>
      </c>
      <c r="J6" s="245">
        <v>0.3</v>
      </c>
      <c r="K6" s="245">
        <v>0.5</v>
      </c>
      <c r="L6" s="271">
        <f>SUM(C6:K6)</f>
        <v>84.6</v>
      </c>
      <c r="M6" s="58" t="s">
        <v>2</v>
      </c>
      <c r="N6" s="59" t="s">
        <v>0</v>
      </c>
      <c r="O6" s="7"/>
      <c r="P6" s="312"/>
    </row>
    <row r="7" spans="1:16" ht="26.25" customHeight="1" thickTop="1" thickBot="1" x14ac:dyDescent="0.3">
      <c r="A7" s="38" t="s">
        <v>3</v>
      </c>
      <c r="B7" s="54" t="s">
        <v>4</v>
      </c>
      <c r="C7" s="268">
        <v>2</v>
      </c>
      <c r="D7" s="268">
        <v>0.1</v>
      </c>
      <c r="E7" s="268">
        <v>0</v>
      </c>
      <c r="F7" s="246">
        <v>0</v>
      </c>
      <c r="G7" s="246">
        <v>0.7</v>
      </c>
      <c r="H7" s="246">
        <v>0.4</v>
      </c>
      <c r="I7" s="246">
        <v>0.5</v>
      </c>
      <c r="J7" s="246">
        <v>0</v>
      </c>
      <c r="K7" s="246">
        <v>0.2</v>
      </c>
      <c r="L7" s="266">
        <f t="shared" ref="L7:L15" si="0">SUM(C7:K7)</f>
        <v>3.9</v>
      </c>
      <c r="M7" s="55" t="s">
        <v>5</v>
      </c>
      <c r="N7" s="56" t="s">
        <v>3</v>
      </c>
      <c r="O7" s="7"/>
      <c r="P7" s="312"/>
    </row>
    <row r="8" spans="1:16" ht="30" customHeight="1" thickTop="1" thickBot="1" x14ac:dyDescent="0.3">
      <c r="A8" s="37" t="s">
        <v>6</v>
      </c>
      <c r="B8" s="51" t="s">
        <v>7</v>
      </c>
      <c r="C8" s="261">
        <v>355.3</v>
      </c>
      <c r="D8" s="261">
        <v>0.3</v>
      </c>
      <c r="E8" s="261">
        <v>3.2</v>
      </c>
      <c r="F8" s="247">
        <v>0.1</v>
      </c>
      <c r="G8" s="247">
        <v>18.100000000000001</v>
      </c>
      <c r="H8" s="247">
        <v>0</v>
      </c>
      <c r="I8" s="247">
        <v>0</v>
      </c>
      <c r="J8" s="247">
        <v>0</v>
      </c>
      <c r="K8" s="247">
        <v>0.1</v>
      </c>
      <c r="L8" s="277">
        <f t="shared" si="0"/>
        <v>377.10000000000008</v>
      </c>
      <c r="M8" s="52" t="s">
        <v>8</v>
      </c>
      <c r="N8" s="53" t="s">
        <v>6</v>
      </c>
      <c r="O8" s="7"/>
      <c r="P8" s="312"/>
    </row>
    <row r="9" spans="1:16" ht="30" customHeight="1" thickTop="1" thickBot="1" x14ac:dyDescent="0.3">
      <c r="A9" s="38" t="s">
        <v>9</v>
      </c>
      <c r="B9" s="54" t="s">
        <v>252</v>
      </c>
      <c r="C9" s="268">
        <v>3</v>
      </c>
      <c r="D9" s="268">
        <v>0</v>
      </c>
      <c r="E9" s="268">
        <v>0</v>
      </c>
      <c r="F9" s="246">
        <v>0</v>
      </c>
      <c r="G9" s="246">
        <v>0.3</v>
      </c>
      <c r="H9" s="246">
        <v>0</v>
      </c>
      <c r="I9" s="246">
        <v>0</v>
      </c>
      <c r="J9" s="246">
        <v>0</v>
      </c>
      <c r="K9" s="246">
        <v>0</v>
      </c>
      <c r="L9" s="266">
        <f t="shared" si="0"/>
        <v>3.3</v>
      </c>
      <c r="M9" s="55" t="s">
        <v>10</v>
      </c>
      <c r="N9" s="56" t="s">
        <v>9</v>
      </c>
      <c r="O9" s="7"/>
      <c r="P9" s="312"/>
    </row>
    <row r="10" spans="1:16" ht="30" customHeight="1" thickTop="1" thickBot="1" x14ac:dyDescent="0.3">
      <c r="A10" s="37" t="s">
        <v>11</v>
      </c>
      <c r="B10" s="51" t="s">
        <v>12</v>
      </c>
      <c r="C10" s="261">
        <v>3.7</v>
      </c>
      <c r="D10" s="261">
        <v>0.1</v>
      </c>
      <c r="E10" s="261">
        <v>3.2</v>
      </c>
      <c r="F10" s="247">
        <v>0</v>
      </c>
      <c r="G10" s="247">
        <v>0.1</v>
      </c>
      <c r="H10" s="247">
        <v>0</v>
      </c>
      <c r="I10" s="247">
        <v>0</v>
      </c>
      <c r="J10" s="247">
        <v>0</v>
      </c>
      <c r="K10" s="247">
        <v>0</v>
      </c>
      <c r="L10" s="277">
        <f t="shared" si="0"/>
        <v>7.1</v>
      </c>
      <c r="M10" s="52" t="s">
        <v>13</v>
      </c>
      <c r="N10" s="53" t="s">
        <v>11</v>
      </c>
      <c r="O10" s="7"/>
      <c r="P10" s="312"/>
    </row>
    <row r="11" spans="1:16" ht="26.25" customHeight="1" thickTop="1" thickBot="1" x14ac:dyDescent="0.3">
      <c r="A11" s="38" t="s">
        <v>14</v>
      </c>
      <c r="B11" s="54" t="s">
        <v>15</v>
      </c>
      <c r="C11" s="268">
        <v>57.5</v>
      </c>
      <c r="D11" s="268">
        <v>33.6</v>
      </c>
      <c r="E11" s="268">
        <v>359.7</v>
      </c>
      <c r="F11" s="246">
        <v>0.8</v>
      </c>
      <c r="G11" s="246">
        <v>20.3</v>
      </c>
      <c r="H11" s="246">
        <v>27.5</v>
      </c>
      <c r="I11" s="246">
        <v>0.3</v>
      </c>
      <c r="J11" s="246">
        <v>0.7</v>
      </c>
      <c r="K11" s="246">
        <v>0.2</v>
      </c>
      <c r="L11" s="266">
        <f t="shared" si="0"/>
        <v>500.59999999999997</v>
      </c>
      <c r="M11" s="55" t="s">
        <v>16</v>
      </c>
      <c r="N11" s="56" t="s">
        <v>14</v>
      </c>
      <c r="O11" s="7"/>
      <c r="P11" s="312"/>
    </row>
    <row r="12" spans="1:16" ht="30" customHeight="1" thickTop="1" thickBot="1" x14ac:dyDescent="0.3">
      <c r="A12" s="37" t="s">
        <v>17</v>
      </c>
      <c r="B12" s="51" t="s">
        <v>18</v>
      </c>
      <c r="C12" s="261">
        <v>256.10000000000002</v>
      </c>
      <c r="D12" s="261">
        <v>16.100000000000001</v>
      </c>
      <c r="E12" s="261">
        <v>95.2</v>
      </c>
      <c r="F12" s="247">
        <v>5.5</v>
      </c>
      <c r="G12" s="247">
        <v>52.8</v>
      </c>
      <c r="H12" s="247">
        <v>15.1</v>
      </c>
      <c r="I12" s="247">
        <v>8.8000000000000007</v>
      </c>
      <c r="J12" s="247">
        <v>5</v>
      </c>
      <c r="K12" s="247">
        <v>5.5</v>
      </c>
      <c r="L12" s="277">
        <f t="shared" si="0"/>
        <v>460.10000000000008</v>
      </c>
      <c r="M12" s="52" t="s">
        <v>19</v>
      </c>
      <c r="N12" s="53" t="s">
        <v>17</v>
      </c>
      <c r="O12" s="7"/>
      <c r="P12" s="312"/>
    </row>
    <row r="13" spans="1:16" ht="26.25" customHeight="1" thickTop="1" thickBot="1" x14ac:dyDescent="0.3">
      <c r="A13" s="38" t="s">
        <v>20</v>
      </c>
      <c r="B13" s="54" t="s">
        <v>174</v>
      </c>
      <c r="C13" s="268">
        <v>2523.1</v>
      </c>
      <c r="D13" s="268">
        <v>294.8</v>
      </c>
      <c r="E13" s="268">
        <v>1662</v>
      </c>
      <c r="F13" s="246">
        <v>49.7</v>
      </c>
      <c r="G13" s="246">
        <v>959.3</v>
      </c>
      <c r="H13" s="246">
        <v>122.5</v>
      </c>
      <c r="I13" s="246">
        <v>85.6</v>
      </c>
      <c r="J13" s="246">
        <v>2.8</v>
      </c>
      <c r="K13" s="246">
        <v>107.4</v>
      </c>
      <c r="L13" s="266">
        <f t="shared" si="0"/>
        <v>5807.2</v>
      </c>
      <c r="M13" s="55" t="s">
        <v>21</v>
      </c>
      <c r="N13" s="56" t="s">
        <v>20</v>
      </c>
      <c r="O13" s="7"/>
      <c r="P13" s="312"/>
    </row>
    <row r="14" spans="1:16" ht="26.25" customHeight="1" thickTop="1" thickBot="1" x14ac:dyDescent="0.3">
      <c r="A14" s="37" t="s">
        <v>22</v>
      </c>
      <c r="B14" s="51" t="s">
        <v>23</v>
      </c>
      <c r="C14" s="261">
        <v>335.9</v>
      </c>
      <c r="D14" s="261">
        <v>14.5</v>
      </c>
      <c r="E14" s="261">
        <v>484</v>
      </c>
      <c r="F14" s="247">
        <v>127.8</v>
      </c>
      <c r="G14" s="247">
        <v>65.900000000000006</v>
      </c>
      <c r="H14" s="247">
        <v>63.7</v>
      </c>
      <c r="I14" s="247">
        <v>2.6</v>
      </c>
      <c r="J14" s="247">
        <v>2.2000000000000002</v>
      </c>
      <c r="K14" s="247">
        <v>1.6</v>
      </c>
      <c r="L14" s="277">
        <f t="shared" si="0"/>
        <v>1098.1999999999998</v>
      </c>
      <c r="M14" s="52" t="s">
        <v>24</v>
      </c>
      <c r="N14" s="53" t="s">
        <v>22</v>
      </c>
      <c r="O14" s="7"/>
      <c r="P14" s="312"/>
    </row>
    <row r="15" spans="1:16" ht="30" customHeight="1" thickTop="1" x14ac:dyDescent="0.25">
      <c r="A15" s="41" t="s">
        <v>25</v>
      </c>
      <c r="B15" s="65" t="s">
        <v>26</v>
      </c>
      <c r="C15" s="265">
        <v>19.100000000000001</v>
      </c>
      <c r="D15" s="265">
        <v>49.5</v>
      </c>
      <c r="E15" s="265">
        <v>15.9</v>
      </c>
      <c r="F15" s="248">
        <v>1.4</v>
      </c>
      <c r="G15" s="248">
        <v>112.3</v>
      </c>
      <c r="H15" s="248">
        <v>5.5</v>
      </c>
      <c r="I15" s="248">
        <v>2.8</v>
      </c>
      <c r="J15" s="248">
        <v>2.1</v>
      </c>
      <c r="K15" s="248">
        <v>10.7</v>
      </c>
      <c r="L15" s="278">
        <f t="shared" si="0"/>
        <v>219.29999999999998</v>
      </c>
      <c r="M15" s="66" t="s">
        <v>27</v>
      </c>
      <c r="N15" s="67" t="s">
        <v>25</v>
      </c>
      <c r="O15" s="7"/>
      <c r="P15" s="312"/>
    </row>
    <row r="16" spans="1:16" ht="29.25" customHeight="1" x14ac:dyDescent="0.25">
      <c r="A16" s="400" t="s">
        <v>258</v>
      </c>
      <c r="B16" s="400"/>
      <c r="C16" s="257">
        <f>SUM(C6:C15)</f>
        <v>3592.1</v>
      </c>
      <c r="D16" s="257">
        <f t="shared" ref="D16:J16" si="1">SUM(D6:D15)</f>
        <v>416.3</v>
      </c>
      <c r="E16" s="257">
        <f>SUM(E6:E15)</f>
        <v>2655.1</v>
      </c>
      <c r="F16" s="257">
        <f t="shared" si="1"/>
        <v>186.6</v>
      </c>
      <c r="G16" s="257">
        <f t="shared" si="1"/>
        <v>1234.2</v>
      </c>
      <c r="H16" s="257">
        <f t="shared" si="1"/>
        <v>236.89999999999998</v>
      </c>
      <c r="I16" s="257">
        <f t="shared" si="1"/>
        <v>100.89999999999999</v>
      </c>
      <c r="J16" s="257">
        <f t="shared" si="1"/>
        <v>13.1</v>
      </c>
      <c r="K16" s="257">
        <f>SUM(K6:K15)</f>
        <v>126.2</v>
      </c>
      <c r="L16" s="257">
        <f>SUM(C16:K16)</f>
        <v>8561.4000000000015</v>
      </c>
      <c r="M16" s="401" t="s">
        <v>28</v>
      </c>
      <c r="N16" s="401"/>
      <c r="P16" s="312"/>
    </row>
    <row r="17" spans="2:14" x14ac:dyDescent="0.25">
      <c r="B17" s="9" t="s">
        <v>292</v>
      </c>
      <c r="G17" s="2"/>
      <c r="N17" s="4" t="s">
        <v>523</v>
      </c>
    </row>
    <row r="18" spans="2:14" x14ac:dyDescent="0.25">
      <c r="C18" s="255"/>
      <c r="D18" s="255"/>
      <c r="E18" s="255"/>
      <c r="F18" s="255"/>
      <c r="G18" s="255"/>
      <c r="H18" s="255"/>
      <c r="I18" s="255"/>
      <c r="J18" s="255"/>
      <c r="K18" s="255"/>
      <c r="L18" s="255"/>
    </row>
    <row r="19" spans="2:14" x14ac:dyDescent="0.25">
      <c r="L19" s="371"/>
    </row>
    <row r="20" spans="2:14" x14ac:dyDescent="0.25">
      <c r="C20" s="255"/>
      <c r="D20" s="255"/>
      <c r="E20" s="255"/>
      <c r="F20" s="255"/>
      <c r="G20" s="255"/>
      <c r="H20" s="255"/>
      <c r="I20" s="255"/>
      <c r="J20" s="255"/>
      <c r="K20" s="255"/>
      <c r="L20" s="255"/>
    </row>
    <row r="21" spans="2:14" x14ac:dyDescent="0.25">
      <c r="C21" s="371"/>
      <c r="D21" s="371"/>
      <c r="E21" s="371"/>
      <c r="F21" s="371"/>
    </row>
  </sheetData>
  <customSheetViews>
    <customSheetView guid="{0FAC0244-EA19-11D4-BED2-0000C068ECF6}" showPageBreaks="1" showRuler="0" topLeftCell="L1">
      <selection activeCell="Y1" sqref="Y1"/>
      <pageMargins left="0.2" right="0.2" top="0.5" bottom="0.5" header="0.5" footer="0.5"/>
      <printOptions horizontalCentered="1"/>
      <pageSetup paperSize="9" orientation="landscape" r:id="rId1"/>
      <headerFooter alignWithMargins="0"/>
    </customSheetView>
  </customSheetViews>
  <mergeCells count="10">
    <mergeCell ref="A1:N1"/>
    <mergeCell ref="D4:K4"/>
    <mergeCell ref="M4:N4"/>
    <mergeCell ref="A16:B16"/>
    <mergeCell ref="M16:N16"/>
    <mergeCell ref="A2:N2"/>
    <mergeCell ref="A5:B5"/>
    <mergeCell ref="M5:N5"/>
    <mergeCell ref="A4:B4"/>
    <mergeCell ref="A3:N3"/>
  </mergeCells>
  <phoneticPr fontId="10" type="noConversion"/>
  <printOptions horizontalCentered="1" verticalCentered="1"/>
  <pageMargins left="0" right="0" top="0" bottom="0" header="0.51181102362204722" footer="0.51181102362204722"/>
  <pageSetup paperSize="9" scale="90" orientation="landscape"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X105"/>
  <sheetViews>
    <sheetView rightToLeft="1" view="pageBreakPreview" topLeftCell="A66" zoomScale="90" zoomScaleNormal="100" zoomScaleSheetLayoutView="90" workbookViewId="0">
      <selection activeCell="A2" sqref="A2:N2"/>
    </sheetView>
  </sheetViews>
  <sheetFormatPr defaultColWidth="9.109375" defaultRowHeight="13.8" x14ac:dyDescent="0.25"/>
  <cols>
    <col min="1" max="1" width="3.88671875" style="11" customWidth="1"/>
    <col min="2" max="2" width="37.6640625" style="9" bestFit="1" customWidth="1"/>
    <col min="3" max="12" width="11.77734375" style="102" customWidth="1"/>
    <col min="13" max="13" width="30.33203125" style="4" customWidth="1"/>
    <col min="14" max="14" width="3.109375" style="103" customWidth="1"/>
    <col min="15" max="16" width="9.109375" style="4"/>
    <col min="17" max="17" width="12.6640625" style="4" bestFit="1" customWidth="1"/>
    <col min="18" max="16384" width="9.109375" style="4"/>
  </cols>
  <sheetData>
    <row r="1" spans="1:17" s="1" customFormat="1" ht="21" x14ac:dyDescent="0.25">
      <c r="A1" s="417" t="s">
        <v>563</v>
      </c>
      <c r="B1" s="417"/>
      <c r="C1" s="417"/>
      <c r="D1" s="417"/>
      <c r="E1" s="417"/>
      <c r="F1" s="417"/>
      <c r="G1" s="417"/>
      <c r="H1" s="417"/>
      <c r="I1" s="417"/>
      <c r="J1" s="417"/>
      <c r="K1" s="417"/>
      <c r="L1" s="417"/>
      <c r="M1" s="417"/>
      <c r="N1" s="417"/>
    </row>
    <row r="2" spans="1:17" s="99" customFormat="1" ht="21" x14ac:dyDescent="0.25">
      <c r="A2" s="392">
        <v>2016</v>
      </c>
      <c r="B2" s="392"/>
      <c r="C2" s="392"/>
      <c r="D2" s="392"/>
      <c r="E2" s="392"/>
      <c r="F2" s="392"/>
      <c r="G2" s="392"/>
      <c r="H2" s="392"/>
      <c r="I2" s="392"/>
      <c r="J2" s="392"/>
      <c r="K2" s="392"/>
      <c r="L2" s="392"/>
      <c r="M2" s="392"/>
      <c r="N2" s="392"/>
    </row>
    <row r="3" spans="1:17" s="8" customFormat="1" ht="15.6" x14ac:dyDescent="0.25">
      <c r="A3" s="404" t="s">
        <v>305</v>
      </c>
      <c r="B3" s="404"/>
      <c r="C3" s="404"/>
      <c r="D3" s="404"/>
      <c r="E3" s="404"/>
      <c r="F3" s="404"/>
      <c r="G3" s="404"/>
      <c r="H3" s="404"/>
      <c r="I3" s="404"/>
      <c r="J3" s="404"/>
      <c r="K3" s="404"/>
      <c r="L3" s="404"/>
      <c r="M3" s="404"/>
      <c r="N3" s="404"/>
    </row>
    <row r="4" spans="1:17" s="100" customFormat="1" ht="21.9" customHeight="1" x14ac:dyDescent="0.25">
      <c r="A4" s="164" t="s">
        <v>550</v>
      </c>
      <c r="B4" s="164"/>
      <c r="C4" s="21"/>
      <c r="D4" s="396">
        <v>2016</v>
      </c>
      <c r="E4" s="396"/>
      <c r="F4" s="396"/>
      <c r="G4" s="396"/>
      <c r="H4" s="396"/>
      <c r="I4" s="396"/>
      <c r="J4" s="396"/>
      <c r="K4" s="396"/>
      <c r="L4" s="21"/>
      <c r="N4" s="163" t="s">
        <v>551</v>
      </c>
    </row>
    <row r="5" spans="1:17" s="102" customFormat="1" ht="191.25" customHeight="1" x14ac:dyDescent="0.25">
      <c r="A5" s="398" t="s">
        <v>304</v>
      </c>
      <c r="B5" s="398"/>
      <c r="C5" s="64" t="s">
        <v>288</v>
      </c>
      <c r="D5" s="64" t="s">
        <v>281</v>
      </c>
      <c r="E5" s="64" t="s">
        <v>282</v>
      </c>
      <c r="F5" s="64" t="s">
        <v>283</v>
      </c>
      <c r="G5" s="64" t="s">
        <v>284</v>
      </c>
      <c r="H5" s="95" t="s">
        <v>458</v>
      </c>
      <c r="I5" s="64" t="s">
        <v>285</v>
      </c>
      <c r="J5" s="64" t="s">
        <v>456</v>
      </c>
      <c r="K5" s="64" t="s">
        <v>293</v>
      </c>
      <c r="L5" s="101" t="s">
        <v>286</v>
      </c>
      <c r="M5" s="399" t="s">
        <v>260</v>
      </c>
      <c r="N5" s="399"/>
    </row>
    <row r="6" spans="1:17" ht="27" customHeight="1" thickBot="1" x14ac:dyDescent="0.3">
      <c r="A6" s="136" t="s">
        <v>33</v>
      </c>
      <c r="B6" s="143" t="s">
        <v>1</v>
      </c>
      <c r="C6" s="153">
        <v>154.81025576000002</v>
      </c>
      <c r="D6" s="153">
        <v>0.63583000000000001</v>
      </c>
      <c r="E6" s="153">
        <v>2.1689039900000004</v>
      </c>
      <c r="F6" s="153">
        <v>7.4999999999999997E-3</v>
      </c>
      <c r="G6" s="153">
        <v>6.4135549600000008</v>
      </c>
      <c r="H6" s="153">
        <v>0.01</v>
      </c>
      <c r="I6" s="153">
        <v>8.9999999999999993E-3</v>
      </c>
      <c r="J6" s="153">
        <v>1E-3</v>
      </c>
      <c r="K6" s="153">
        <v>3.0001E-2</v>
      </c>
      <c r="L6" s="153">
        <f>SUM(C6:K6)</f>
        <v>164.08604570999998</v>
      </c>
      <c r="M6" s="144" t="s">
        <v>2</v>
      </c>
      <c r="N6" s="145" t="s">
        <v>33</v>
      </c>
      <c r="Q6" s="97"/>
    </row>
    <row r="7" spans="1:17" ht="27" customHeight="1" thickTop="1" thickBot="1" x14ac:dyDescent="0.3">
      <c r="A7" s="134" t="s">
        <v>34</v>
      </c>
      <c r="B7" s="140" t="s">
        <v>35</v>
      </c>
      <c r="C7" s="154">
        <v>87.397303049999991</v>
      </c>
      <c r="D7" s="154">
        <v>3.4200000000000001E-2</v>
      </c>
      <c r="E7" s="154">
        <v>2.1395451000000003</v>
      </c>
      <c r="F7" s="154">
        <v>0</v>
      </c>
      <c r="G7" s="154">
        <v>0.146008</v>
      </c>
      <c r="H7" s="154">
        <v>0</v>
      </c>
      <c r="I7" s="154">
        <v>0</v>
      </c>
      <c r="J7" s="154">
        <v>0</v>
      </c>
      <c r="K7" s="154">
        <v>0</v>
      </c>
      <c r="L7" s="154">
        <f>SUM(C7:K7)</f>
        <v>89.717056149999991</v>
      </c>
      <c r="M7" s="141" t="s">
        <v>36</v>
      </c>
      <c r="N7" s="142" t="s">
        <v>34</v>
      </c>
      <c r="Q7" s="97"/>
    </row>
    <row r="8" spans="1:17" ht="27" customHeight="1" thickTop="1" thickBot="1" x14ac:dyDescent="0.3">
      <c r="A8" s="133" t="s">
        <v>37</v>
      </c>
      <c r="B8" s="137" t="s">
        <v>38</v>
      </c>
      <c r="C8" s="156">
        <v>0.16528870000000001</v>
      </c>
      <c r="D8" s="156">
        <v>0</v>
      </c>
      <c r="E8" s="156">
        <v>0</v>
      </c>
      <c r="F8" s="156">
        <v>0</v>
      </c>
      <c r="G8" s="156">
        <v>0</v>
      </c>
      <c r="H8" s="156">
        <v>0</v>
      </c>
      <c r="I8" s="156">
        <v>0</v>
      </c>
      <c r="J8" s="156">
        <v>0</v>
      </c>
      <c r="K8" s="156">
        <v>0</v>
      </c>
      <c r="L8" s="156">
        <f>SUM(C8:K8)</f>
        <v>0.16528870000000001</v>
      </c>
      <c r="M8" s="138" t="s">
        <v>39</v>
      </c>
      <c r="N8" s="139" t="s">
        <v>37</v>
      </c>
      <c r="Q8" s="97"/>
    </row>
    <row r="9" spans="1:17" ht="27" customHeight="1" thickTop="1" thickBot="1" x14ac:dyDescent="0.3">
      <c r="A9" s="134" t="s">
        <v>40</v>
      </c>
      <c r="B9" s="140" t="s">
        <v>41</v>
      </c>
      <c r="C9" s="154">
        <v>19.621913340000003</v>
      </c>
      <c r="D9" s="154">
        <v>0</v>
      </c>
      <c r="E9" s="154">
        <v>0</v>
      </c>
      <c r="F9" s="154">
        <v>0</v>
      </c>
      <c r="G9" s="154">
        <v>1.968E-2</v>
      </c>
      <c r="H9" s="154">
        <v>0</v>
      </c>
      <c r="I9" s="154">
        <v>0</v>
      </c>
      <c r="J9" s="154">
        <v>0</v>
      </c>
      <c r="K9" s="154">
        <v>0</v>
      </c>
      <c r="L9" s="154">
        <f t="shared" ref="L9:L72" si="0">SUM(C9:K9)</f>
        <v>19.641593340000004</v>
      </c>
      <c r="M9" s="141" t="s">
        <v>42</v>
      </c>
      <c r="N9" s="142" t="s">
        <v>40</v>
      </c>
      <c r="Q9" s="97"/>
    </row>
    <row r="10" spans="1:17" ht="27" customHeight="1" thickTop="1" thickBot="1" x14ac:dyDescent="0.3">
      <c r="A10" s="133" t="s">
        <v>43</v>
      </c>
      <c r="B10" s="137" t="s">
        <v>44</v>
      </c>
      <c r="C10" s="156">
        <v>4.0004499999999998</v>
      </c>
      <c r="D10" s="156">
        <v>0</v>
      </c>
      <c r="E10" s="156">
        <v>0</v>
      </c>
      <c r="F10" s="156">
        <v>0</v>
      </c>
      <c r="G10" s="156">
        <v>3.2000000000000002E-3</v>
      </c>
      <c r="H10" s="156">
        <v>0</v>
      </c>
      <c r="I10" s="156">
        <v>0</v>
      </c>
      <c r="J10" s="156">
        <v>0</v>
      </c>
      <c r="K10" s="156">
        <v>0</v>
      </c>
      <c r="L10" s="156">
        <f t="shared" si="0"/>
        <v>4.0036499999999995</v>
      </c>
      <c r="M10" s="138" t="s">
        <v>45</v>
      </c>
      <c r="N10" s="139" t="s">
        <v>43</v>
      </c>
      <c r="Q10" s="97"/>
    </row>
    <row r="11" spans="1:17" ht="27" customHeight="1" thickTop="1" thickBot="1" x14ac:dyDescent="0.3">
      <c r="A11" s="134" t="s">
        <v>46</v>
      </c>
      <c r="B11" s="140" t="s">
        <v>47</v>
      </c>
      <c r="C11" s="154">
        <v>42.498339860000002</v>
      </c>
      <c r="D11" s="154">
        <v>0.41032600000000002</v>
      </c>
      <c r="E11" s="154">
        <v>2.5000000000000001E-3</v>
      </c>
      <c r="F11" s="154">
        <v>0</v>
      </c>
      <c r="G11" s="154">
        <v>1.255E-3</v>
      </c>
      <c r="H11" s="154">
        <v>0</v>
      </c>
      <c r="I11" s="154">
        <v>0</v>
      </c>
      <c r="J11" s="154">
        <v>0</v>
      </c>
      <c r="K11" s="154">
        <v>0</v>
      </c>
      <c r="L11" s="154">
        <f>SUM(C11:K11)</f>
        <v>42.912420859999997</v>
      </c>
      <c r="M11" s="141" t="s">
        <v>48</v>
      </c>
      <c r="N11" s="142" t="s">
        <v>46</v>
      </c>
      <c r="Q11" s="97"/>
    </row>
    <row r="12" spans="1:17" ht="27" customHeight="1" thickTop="1" thickBot="1" x14ac:dyDescent="0.3">
      <c r="A12" s="133" t="s">
        <v>49</v>
      </c>
      <c r="B12" s="137" t="s">
        <v>50</v>
      </c>
      <c r="C12" s="156">
        <v>1.0623368100000001</v>
      </c>
      <c r="D12" s="156">
        <v>0.17930399999999999</v>
      </c>
      <c r="E12" s="156">
        <v>4.4563899999999993E-3</v>
      </c>
      <c r="F12" s="156">
        <v>0</v>
      </c>
      <c r="G12" s="156">
        <v>6.1965479600000002</v>
      </c>
      <c r="H12" s="156">
        <v>0</v>
      </c>
      <c r="I12" s="156">
        <v>0</v>
      </c>
      <c r="J12" s="156">
        <v>0</v>
      </c>
      <c r="K12" s="156">
        <v>1.9501000000000001E-2</v>
      </c>
      <c r="L12" s="156">
        <f t="shared" si="0"/>
        <v>7.4621461600000005</v>
      </c>
      <c r="M12" s="138" t="s">
        <v>51</v>
      </c>
      <c r="N12" s="139" t="s">
        <v>49</v>
      </c>
      <c r="Q12" s="97"/>
    </row>
    <row r="13" spans="1:17" ht="27" customHeight="1" thickTop="1" thickBot="1" x14ac:dyDescent="0.3">
      <c r="A13" s="134" t="s">
        <v>52</v>
      </c>
      <c r="B13" s="140" t="s">
        <v>53</v>
      </c>
      <c r="C13" s="154">
        <v>0</v>
      </c>
      <c r="D13" s="154">
        <v>0</v>
      </c>
      <c r="E13" s="154">
        <v>0</v>
      </c>
      <c r="F13" s="154">
        <v>0</v>
      </c>
      <c r="G13" s="154">
        <v>1.3950000000000001E-2</v>
      </c>
      <c r="H13" s="154">
        <v>6.0000000000000001E-3</v>
      </c>
      <c r="I13" s="154">
        <v>0</v>
      </c>
      <c r="J13" s="154">
        <v>0</v>
      </c>
      <c r="K13" s="154">
        <v>0</v>
      </c>
      <c r="L13" s="154">
        <f t="shared" si="0"/>
        <v>1.9950000000000002E-2</v>
      </c>
      <c r="M13" s="141" t="s">
        <v>303</v>
      </c>
      <c r="N13" s="142" t="s">
        <v>52</v>
      </c>
      <c r="Q13" s="97"/>
    </row>
    <row r="14" spans="1:17" ht="27" customHeight="1" thickTop="1" thickBot="1" x14ac:dyDescent="0.3">
      <c r="A14" s="133" t="s">
        <v>55</v>
      </c>
      <c r="B14" s="137" t="s">
        <v>56</v>
      </c>
      <c r="C14" s="156">
        <v>3.2374E-2</v>
      </c>
      <c r="D14" s="156">
        <v>2E-3</v>
      </c>
      <c r="E14" s="156">
        <v>1.9044999999999999E-3</v>
      </c>
      <c r="F14" s="156">
        <v>0</v>
      </c>
      <c r="G14" s="156">
        <v>1.0914E-2</v>
      </c>
      <c r="H14" s="156">
        <v>0</v>
      </c>
      <c r="I14" s="156">
        <v>0</v>
      </c>
      <c r="J14" s="156">
        <v>0</v>
      </c>
      <c r="K14" s="156">
        <v>0</v>
      </c>
      <c r="L14" s="156">
        <f t="shared" si="0"/>
        <v>4.7192500000000005E-2</v>
      </c>
      <c r="M14" s="138" t="s">
        <v>302</v>
      </c>
      <c r="N14" s="139" t="s">
        <v>55</v>
      </c>
      <c r="Q14" s="97"/>
    </row>
    <row r="15" spans="1:17" ht="27" customHeight="1" thickTop="1" thickBot="1" x14ac:dyDescent="0.3">
      <c r="A15" s="134" t="s">
        <v>58</v>
      </c>
      <c r="B15" s="140" t="s">
        <v>242</v>
      </c>
      <c r="C15" s="154">
        <v>3.2250000000000001E-2</v>
      </c>
      <c r="D15" s="154">
        <v>0.01</v>
      </c>
      <c r="E15" s="154">
        <v>2.0497999999999999E-2</v>
      </c>
      <c r="F15" s="154">
        <v>7.4999999999999997E-3</v>
      </c>
      <c r="G15" s="154">
        <v>2.1999999999999999E-2</v>
      </c>
      <c r="H15" s="154">
        <v>4.0000000000000001E-3</v>
      </c>
      <c r="I15" s="154">
        <v>8.9999999999999993E-3</v>
      </c>
      <c r="J15" s="154">
        <v>1E-3</v>
      </c>
      <c r="K15" s="154">
        <v>1.0500000000000001E-2</v>
      </c>
      <c r="L15" s="154">
        <f t="shared" si="0"/>
        <v>0.11674799999999999</v>
      </c>
      <c r="M15" s="141" t="s">
        <v>59</v>
      </c>
      <c r="N15" s="142" t="s">
        <v>58</v>
      </c>
      <c r="Q15" s="97"/>
    </row>
    <row r="16" spans="1:17" ht="27" customHeight="1" thickTop="1" thickBot="1" x14ac:dyDescent="0.3">
      <c r="A16" s="68" t="s">
        <v>60</v>
      </c>
      <c r="B16" s="69" t="s">
        <v>61</v>
      </c>
      <c r="C16" s="156">
        <v>0</v>
      </c>
      <c r="D16" s="156">
        <v>0</v>
      </c>
      <c r="E16" s="156">
        <v>0</v>
      </c>
      <c r="F16" s="156">
        <v>0</v>
      </c>
      <c r="G16" s="156">
        <v>0</v>
      </c>
      <c r="H16" s="156">
        <v>0</v>
      </c>
      <c r="I16" s="156">
        <v>0</v>
      </c>
      <c r="J16" s="156">
        <v>0</v>
      </c>
      <c r="K16" s="156">
        <v>0</v>
      </c>
      <c r="L16" s="156">
        <f t="shared" si="0"/>
        <v>0</v>
      </c>
      <c r="M16" s="70" t="s">
        <v>243</v>
      </c>
      <c r="N16" s="71" t="s">
        <v>60</v>
      </c>
      <c r="Q16" s="97"/>
    </row>
    <row r="17" spans="1:17" ht="27" customHeight="1" thickTop="1" thickBot="1" x14ac:dyDescent="0.3">
      <c r="A17" s="136" t="s">
        <v>62</v>
      </c>
      <c r="B17" s="143" t="s">
        <v>4</v>
      </c>
      <c r="C17" s="153">
        <v>21.608601449999988</v>
      </c>
      <c r="D17" s="153">
        <v>0</v>
      </c>
      <c r="E17" s="153">
        <v>8.0303999999999998E-4</v>
      </c>
      <c r="F17" s="153">
        <v>0</v>
      </c>
      <c r="G17" s="153">
        <v>1.0449999999999999E-3</v>
      </c>
      <c r="H17" s="153">
        <v>0</v>
      </c>
      <c r="I17" s="153">
        <v>0</v>
      </c>
      <c r="J17" s="153">
        <v>0</v>
      </c>
      <c r="K17" s="153">
        <v>0</v>
      </c>
      <c r="L17" s="153">
        <f t="shared" si="0"/>
        <v>21.61044948999999</v>
      </c>
      <c r="M17" s="144" t="s">
        <v>63</v>
      </c>
      <c r="N17" s="145" t="s">
        <v>62</v>
      </c>
      <c r="Q17" s="97"/>
    </row>
    <row r="18" spans="1:17" ht="27" customHeight="1" thickTop="1" thickBot="1" x14ac:dyDescent="0.3">
      <c r="A18" s="134" t="s">
        <v>64</v>
      </c>
      <c r="B18" s="140" t="s">
        <v>65</v>
      </c>
      <c r="C18" s="154">
        <v>21.608601449999988</v>
      </c>
      <c r="D18" s="154">
        <v>0</v>
      </c>
      <c r="E18" s="154">
        <v>8.0303999999999998E-4</v>
      </c>
      <c r="F18" s="154">
        <v>0</v>
      </c>
      <c r="G18" s="154">
        <v>1.0449999999999999E-3</v>
      </c>
      <c r="H18" s="154">
        <v>0</v>
      </c>
      <c r="I18" s="154">
        <v>0</v>
      </c>
      <c r="J18" s="154">
        <v>0</v>
      </c>
      <c r="K18" s="154">
        <v>0</v>
      </c>
      <c r="L18" s="154">
        <f t="shared" si="0"/>
        <v>21.61044948999999</v>
      </c>
      <c r="M18" s="141" t="s">
        <v>66</v>
      </c>
      <c r="N18" s="142" t="s">
        <v>64</v>
      </c>
      <c r="Q18" s="97"/>
    </row>
    <row r="19" spans="1:17" ht="27" customHeight="1" thickTop="1" thickBot="1" x14ac:dyDescent="0.3">
      <c r="A19" s="133" t="s">
        <v>67</v>
      </c>
      <c r="B19" s="137" t="s">
        <v>68</v>
      </c>
      <c r="C19" s="156">
        <v>0</v>
      </c>
      <c r="D19" s="156">
        <v>0</v>
      </c>
      <c r="E19" s="156">
        <v>0</v>
      </c>
      <c r="F19" s="156">
        <v>0</v>
      </c>
      <c r="G19" s="156">
        <v>0</v>
      </c>
      <c r="H19" s="156">
        <v>0</v>
      </c>
      <c r="I19" s="156">
        <v>0</v>
      </c>
      <c r="J19" s="156">
        <v>0</v>
      </c>
      <c r="K19" s="156">
        <v>0</v>
      </c>
      <c r="L19" s="156">
        <f t="shared" si="0"/>
        <v>0</v>
      </c>
      <c r="M19" s="138" t="s">
        <v>69</v>
      </c>
      <c r="N19" s="139" t="s">
        <v>67</v>
      </c>
      <c r="Q19" s="97"/>
    </row>
    <row r="20" spans="1:17" ht="27" customHeight="1" thickTop="1" thickBot="1" x14ac:dyDescent="0.3">
      <c r="A20" s="134" t="s">
        <v>70</v>
      </c>
      <c r="B20" s="140" t="s">
        <v>7</v>
      </c>
      <c r="C20" s="155">
        <v>168.59187788999998</v>
      </c>
      <c r="D20" s="155">
        <v>30.6666843</v>
      </c>
      <c r="E20" s="155">
        <v>4.5586349999999998E-2</v>
      </c>
      <c r="F20" s="155">
        <v>8.0000000000000004E-4</v>
      </c>
      <c r="G20" s="155">
        <v>456.55921921999993</v>
      </c>
      <c r="H20" s="155">
        <v>0</v>
      </c>
      <c r="I20" s="155">
        <v>52.41638979999999</v>
      </c>
      <c r="J20" s="155">
        <v>77.199961000000002</v>
      </c>
      <c r="K20" s="155">
        <v>165.420343</v>
      </c>
      <c r="L20" s="155">
        <f>SUM(C20:K20)</f>
        <v>950.90086155999984</v>
      </c>
      <c r="M20" s="141" t="s">
        <v>71</v>
      </c>
      <c r="N20" s="142" t="s">
        <v>70</v>
      </c>
      <c r="Q20" s="97"/>
    </row>
    <row r="21" spans="1:17" ht="27" customHeight="1" thickTop="1" thickBot="1" x14ac:dyDescent="0.3">
      <c r="A21" s="133" t="s">
        <v>72</v>
      </c>
      <c r="B21" s="137" t="s">
        <v>73</v>
      </c>
      <c r="C21" s="156">
        <v>0</v>
      </c>
      <c r="D21" s="156">
        <v>0</v>
      </c>
      <c r="E21" s="156">
        <v>0</v>
      </c>
      <c r="F21" s="156">
        <v>0</v>
      </c>
      <c r="G21" s="156">
        <v>10.3</v>
      </c>
      <c r="H21" s="156">
        <v>0</v>
      </c>
      <c r="I21" s="156">
        <v>0</v>
      </c>
      <c r="J21" s="156">
        <v>0</v>
      </c>
      <c r="K21" s="156">
        <v>0</v>
      </c>
      <c r="L21" s="156">
        <f t="shared" si="0"/>
        <v>10.3</v>
      </c>
      <c r="M21" s="138" t="s">
        <v>74</v>
      </c>
      <c r="N21" s="139" t="s">
        <v>72</v>
      </c>
      <c r="Q21" s="97"/>
    </row>
    <row r="22" spans="1:17" ht="27" customHeight="1" thickTop="1" thickBot="1" x14ac:dyDescent="0.3">
      <c r="A22" s="134" t="s">
        <v>75</v>
      </c>
      <c r="B22" s="140" t="s">
        <v>76</v>
      </c>
      <c r="C22" s="154">
        <v>0</v>
      </c>
      <c r="D22" s="154">
        <v>0</v>
      </c>
      <c r="E22" s="154">
        <v>0</v>
      </c>
      <c r="F22" s="154">
        <v>0</v>
      </c>
      <c r="G22" s="154">
        <v>0</v>
      </c>
      <c r="H22" s="154">
        <v>0</v>
      </c>
      <c r="I22" s="154">
        <v>0</v>
      </c>
      <c r="J22" s="154">
        <v>0</v>
      </c>
      <c r="K22" s="154">
        <v>0</v>
      </c>
      <c r="L22" s="154">
        <f t="shared" si="0"/>
        <v>0</v>
      </c>
      <c r="M22" s="141" t="s">
        <v>244</v>
      </c>
      <c r="N22" s="142" t="s">
        <v>75</v>
      </c>
      <c r="Q22" s="97"/>
    </row>
    <row r="23" spans="1:17" ht="27" customHeight="1" thickTop="1" thickBot="1" x14ac:dyDescent="0.3">
      <c r="A23" s="133" t="s">
        <v>77</v>
      </c>
      <c r="B23" s="137" t="s">
        <v>245</v>
      </c>
      <c r="C23" s="156">
        <v>0</v>
      </c>
      <c r="D23" s="156">
        <v>0</v>
      </c>
      <c r="E23" s="156">
        <v>0</v>
      </c>
      <c r="F23" s="156">
        <v>0</v>
      </c>
      <c r="G23" s="156">
        <v>0.1</v>
      </c>
      <c r="H23" s="156">
        <v>0</v>
      </c>
      <c r="I23" s="156">
        <v>0</v>
      </c>
      <c r="J23" s="156">
        <v>0</v>
      </c>
      <c r="K23" s="156">
        <v>0</v>
      </c>
      <c r="L23" s="156">
        <f t="shared" si="0"/>
        <v>0.1</v>
      </c>
      <c r="M23" s="138" t="s">
        <v>78</v>
      </c>
      <c r="N23" s="139" t="s">
        <v>77</v>
      </c>
      <c r="Q23" s="97"/>
    </row>
    <row r="24" spans="1:17" ht="27" customHeight="1" thickTop="1" thickBot="1" x14ac:dyDescent="0.3">
      <c r="A24" s="134" t="s">
        <v>79</v>
      </c>
      <c r="B24" s="140" t="s">
        <v>80</v>
      </c>
      <c r="C24" s="154">
        <v>0</v>
      </c>
      <c r="D24" s="154">
        <v>0.1</v>
      </c>
      <c r="E24" s="154">
        <v>0</v>
      </c>
      <c r="F24" s="154">
        <v>0</v>
      </c>
      <c r="G24" s="154">
        <v>0</v>
      </c>
      <c r="H24" s="154">
        <v>0</v>
      </c>
      <c r="I24" s="154">
        <v>0</v>
      </c>
      <c r="J24" s="154">
        <v>0</v>
      </c>
      <c r="K24" s="154">
        <v>0</v>
      </c>
      <c r="L24" s="154">
        <f t="shared" si="0"/>
        <v>0.1</v>
      </c>
      <c r="M24" s="141" t="s">
        <v>81</v>
      </c>
      <c r="N24" s="142" t="s">
        <v>79</v>
      </c>
      <c r="Q24" s="97"/>
    </row>
    <row r="25" spans="1:17" ht="27" customHeight="1" thickTop="1" thickBot="1" x14ac:dyDescent="0.3">
      <c r="A25" s="133" t="s">
        <v>82</v>
      </c>
      <c r="B25" s="137" t="s">
        <v>83</v>
      </c>
      <c r="C25" s="156">
        <v>0</v>
      </c>
      <c r="D25" s="156">
        <v>0</v>
      </c>
      <c r="E25" s="156">
        <v>0</v>
      </c>
      <c r="F25" s="156">
        <v>0</v>
      </c>
      <c r="G25" s="156">
        <v>0</v>
      </c>
      <c r="H25" s="156">
        <v>0</v>
      </c>
      <c r="I25" s="156">
        <v>0</v>
      </c>
      <c r="J25" s="156">
        <v>0</v>
      </c>
      <c r="K25" s="156">
        <v>0</v>
      </c>
      <c r="L25" s="156">
        <f t="shared" si="0"/>
        <v>0</v>
      </c>
      <c r="M25" s="138" t="s">
        <v>84</v>
      </c>
      <c r="N25" s="139" t="s">
        <v>82</v>
      </c>
      <c r="Q25" s="97"/>
    </row>
    <row r="26" spans="1:17" ht="27" customHeight="1" thickTop="1" thickBot="1" x14ac:dyDescent="0.3">
      <c r="A26" s="134" t="s">
        <v>85</v>
      </c>
      <c r="B26" s="140" t="s">
        <v>86</v>
      </c>
      <c r="C26" s="154">
        <v>0</v>
      </c>
      <c r="D26" s="154">
        <v>0</v>
      </c>
      <c r="E26" s="154">
        <v>0</v>
      </c>
      <c r="F26" s="154">
        <v>0</v>
      </c>
      <c r="G26" s="154">
        <v>0</v>
      </c>
      <c r="H26" s="154">
        <v>0</v>
      </c>
      <c r="I26" s="154">
        <v>0</v>
      </c>
      <c r="J26" s="154">
        <v>0</v>
      </c>
      <c r="K26" s="154">
        <v>0</v>
      </c>
      <c r="L26" s="154">
        <f>SUM(C26:K26)</f>
        <v>0</v>
      </c>
      <c r="M26" s="141" t="s">
        <v>246</v>
      </c>
      <c r="N26" s="142" t="s">
        <v>85</v>
      </c>
      <c r="Q26" s="97"/>
    </row>
    <row r="27" spans="1:17" ht="39" customHeight="1" thickTop="1" thickBot="1" x14ac:dyDescent="0.3">
      <c r="A27" s="133" t="s">
        <v>87</v>
      </c>
      <c r="B27" s="137" t="s">
        <v>88</v>
      </c>
      <c r="C27" s="156">
        <v>2.7</v>
      </c>
      <c r="D27" s="156">
        <v>30.5</v>
      </c>
      <c r="E27" s="156">
        <v>0</v>
      </c>
      <c r="F27" s="156">
        <v>0</v>
      </c>
      <c r="G27" s="156">
        <v>436.1</v>
      </c>
      <c r="H27" s="156">
        <v>0</v>
      </c>
      <c r="I27" s="156">
        <v>16</v>
      </c>
      <c r="J27" s="156">
        <v>77.2</v>
      </c>
      <c r="K27" s="156">
        <v>165.4</v>
      </c>
      <c r="L27" s="156">
        <f t="shared" si="0"/>
        <v>727.9</v>
      </c>
      <c r="M27" s="138" t="s">
        <v>89</v>
      </c>
      <c r="N27" s="139" t="s">
        <v>87</v>
      </c>
      <c r="Q27" s="97"/>
    </row>
    <row r="28" spans="1:17" ht="27" customHeight="1" thickTop="1" thickBot="1" x14ac:dyDescent="0.3">
      <c r="A28" s="134" t="s">
        <v>90</v>
      </c>
      <c r="B28" s="140" t="s">
        <v>91</v>
      </c>
      <c r="C28" s="154">
        <v>165.5</v>
      </c>
      <c r="D28" s="154">
        <v>0</v>
      </c>
      <c r="E28" s="154">
        <v>0</v>
      </c>
      <c r="F28" s="154">
        <v>0</v>
      </c>
      <c r="G28" s="154">
        <v>6.9</v>
      </c>
      <c r="H28" s="154">
        <v>0</v>
      </c>
      <c r="I28" s="154">
        <v>36.5</v>
      </c>
      <c r="J28" s="154">
        <v>0</v>
      </c>
      <c r="K28" s="154">
        <v>0</v>
      </c>
      <c r="L28" s="154">
        <f t="shared" si="0"/>
        <v>208.9</v>
      </c>
      <c r="M28" s="141" t="s">
        <v>92</v>
      </c>
      <c r="N28" s="142" t="s">
        <v>90</v>
      </c>
      <c r="Q28" s="97"/>
    </row>
    <row r="29" spans="1:17" ht="27" customHeight="1" thickTop="1" x14ac:dyDescent="0.25">
      <c r="A29" s="68" t="s">
        <v>93</v>
      </c>
      <c r="B29" s="69" t="s">
        <v>94</v>
      </c>
      <c r="C29" s="157">
        <v>0.3</v>
      </c>
      <c r="D29" s="157">
        <v>0</v>
      </c>
      <c r="E29" s="157">
        <v>0</v>
      </c>
      <c r="F29" s="157">
        <v>0</v>
      </c>
      <c r="G29" s="157">
        <v>3.2</v>
      </c>
      <c r="H29" s="157">
        <v>0</v>
      </c>
      <c r="I29" s="157">
        <v>0</v>
      </c>
      <c r="J29" s="157">
        <v>0</v>
      </c>
      <c r="K29" s="157">
        <v>0</v>
      </c>
      <c r="L29" s="157">
        <f t="shared" si="0"/>
        <v>3.5</v>
      </c>
      <c r="M29" s="70" t="s">
        <v>235</v>
      </c>
      <c r="N29" s="71" t="s">
        <v>93</v>
      </c>
      <c r="Q29" s="97"/>
    </row>
    <row r="30" spans="1:17" ht="21" thickBot="1" x14ac:dyDescent="0.3">
      <c r="A30" s="136" t="s">
        <v>95</v>
      </c>
      <c r="B30" s="165" t="s">
        <v>241</v>
      </c>
      <c r="C30" s="153">
        <v>10294.244797789999</v>
      </c>
      <c r="D30" s="153">
        <v>4262.7781847300002</v>
      </c>
      <c r="E30" s="153">
        <v>15112.677148150002</v>
      </c>
      <c r="F30" s="153">
        <v>54.602511</v>
      </c>
      <c r="G30" s="153">
        <v>136567.13662347</v>
      </c>
      <c r="H30" s="153">
        <v>224.26845499999999</v>
      </c>
      <c r="I30" s="153">
        <v>1021.9331463</v>
      </c>
      <c r="J30" s="153">
        <v>450.02752900000002</v>
      </c>
      <c r="K30" s="153">
        <v>2129.9873089299999</v>
      </c>
      <c r="L30" s="153">
        <f>SUM(C30:K30)</f>
        <v>170117.65570437003</v>
      </c>
      <c r="M30" s="144" t="s">
        <v>96</v>
      </c>
      <c r="N30" s="145" t="s">
        <v>95</v>
      </c>
      <c r="Q30" s="97"/>
    </row>
    <row r="31" spans="1:17" ht="15" thickTop="1" thickBot="1" x14ac:dyDescent="0.3">
      <c r="A31" s="134" t="s">
        <v>97</v>
      </c>
      <c r="B31" s="140" t="s">
        <v>98</v>
      </c>
      <c r="C31" s="154">
        <v>1271.3486130399999</v>
      </c>
      <c r="D31" s="154">
        <v>48.50795248999998</v>
      </c>
      <c r="E31" s="154">
        <v>42.903976530000001</v>
      </c>
      <c r="F31" s="154">
        <v>54.602511</v>
      </c>
      <c r="G31" s="154">
        <v>38199.94949811</v>
      </c>
      <c r="H31" s="154">
        <v>0</v>
      </c>
      <c r="I31" s="154">
        <v>0</v>
      </c>
      <c r="J31" s="154">
        <v>450.02752900000002</v>
      </c>
      <c r="K31" s="154">
        <v>2088.7264869300002</v>
      </c>
      <c r="L31" s="154">
        <f>SUM(C31:K31)</f>
        <v>42156.066567099995</v>
      </c>
      <c r="M31" s="141" t="s">
        <v>99</v>
      </c>
      <c r="N31" s="142" t="s">
        <v>97</v>
      </c>
      <c r="Q31" s="97"/>
    </row>
    <row r="32" spans="1:17" ht="21.6" thickTop="1" thickBot="1" x14ac:dyDescent="0.3">
      <c r="A32" s="133" t="s">
        <v>100</v>
      </c>
      <c r="B32" s="137" t="s">
        <v>101</v>
      </c>
      <c r="C32" s="156">
        <v>0</v>
      </c>
      <c r="D32" s="156">
        <v>0</v>
      </c>
      <c r="E32" s="156">
        <v>0</v>
      </c>
      <c r="F32" s="156">
        <v>0</v>
      </c>
      <c r="G32" s="156">
        <v>0</v>
      </c>
      <c r="H32" s="156">
        <v>0</v>
      </c>
      <c r="I32" s="156">
        <v>0</v>
      </c>
      <c r="J32" s="156">
        <v>0</v>
      </c>
      <c r="K32" s="156">
        <v>4.1260821999999997E-5</v>
      </c>
      <c r="L32" s="156">
        <f>SUM(C32:K32)</f>
        <v>4.1260821999999997E-5</v>
      </c>
      <c r="M32" s="138" t="s">
        <v>102</v>
      </c>
      <c r="N32" s="139" t="s">
        <v>100</v>
      </c>
      <c r="Q32" s="97"/>
    </row>
    <row r="33" spans="1:17" ht="15" thickTop="1" thickBot="1" x14ac:dyDescent="0.3">
      <c r="A33" s="134" t="s">
        <v>103</v>
      </c>
      <c r="B33" s="140" t="s">
        <v>104</v>
      </c>
      <c r="C33" s="154">
        <v>9022.9</v>
      </c>
      <c r="D33" s="154">
        <v>4214.3</v>
      </c>
      <c r="E33" s="154">
        <v>15069.8</v>
      </c>
      <c r="F33" s="154">
        <v>0</v>
      </c>
      <c r="G33" s="154">
        <v>98367.2</v>
      </c>
      <c r="H33" s="154">
        <v>224.3</v>
      </c>
      <c r="I33" s="154">
        <v>1021.9</v>
      </c>
      <c r="J33" s="154">
        <v>0</v>
      </c>
      <c r="K33" s="154">
        <v>41.3</v>
      </c>
      <c r="L33" s="154">
        <f>SUM(C33:K33)</f>
        <v>127961.7</v>
      </c>
      <c r="M33" s="141" t="s">
        <v>105</v>
      </c>
      <c r="N33" s="142" t="s">
        <v>103</v>
      </c>
      <c r="Q33" s="97"/>
    </row>
    <row r="34" spans="1:17" ht="21.6" thickTop="1" thickBot="1" x14ac:dyDescent="0.3">
      <c r="A34" s="133" t="s">
        <v>106</v>
      </c>
      <c r="B34" s="137" t="s">
        <v>12</v>
      </c>
      <c r="C34" s="158">
        <v>0.63019999999999998</v>
      </c>
      <c r="D34" s="158">
        <v>0</v>
      </c>
      <c r="E34" s="158">
        <v>2.8299999999999999E-4</v>
      </c>
      <c r="F34" s="158">
        <v>0</v>
      </c>
      <c r="G34" s="158">
        <v>0.33434701</v>
      </c>
      <c r="H34" s="158">
        <v>0</v>
      </c>
      <c r="I34" s="158">
        <v>0</v>
      </c>
      <c r="J34" s="158">
        <v>0</v>
      </c>
      <c r="K34" s="158">
        <v>0</v>
      </c>
      <c r="L34" s="158">
        <f t="shared" si="0"/>
        <v>0.96483001000000002</v>
      </c>
      <c r="M34" s="138" t="s">
        <v>107</v>
      </c>
      <c r="N34" s="139" t="s">
        <v>106</v>
      </c>
      <c r="Q34" s="97"/>
    </row>
    <row r="35" spans="1:17" ht="15" thickTop="1" thickBot="1" x14ac:dyDescent="0.3">
      <c r="A35" s="134" t="s">
        <v>108</v>
      </c>
      <c r="B35" s="140" t="s">
        <v>109</v>
      </c>
      <c r="C35" s="154">
        <v>0</v>
      </c>
      <c r="D35" s="154">
        <v>0</v>
      </c>
      <c r="E35" s="154">
        <v>0</v>
      </c>
      <c r="F35" s="154">
        <v>0</v>
      </c>
      <c r="G35" s="154">
        <v>0</v>
      </c>
      <c r="H35" s="154">
        <v>0</v>
      </c>
      <c r="I35" s="154">
        <v>0</v>
      </c>
      <c r="J35" s="154">
        <v>0</v>
      </c>
      <c r="K35" s="154">
        <v>0</v>
      </c>
      <c r="L35" s="154">
        <f t="shared" si="0"/>
        <v>0</v>
      </c>
      <c r="M35" s="141" t="s">
        <v>301</v>
      </c>
      <c r="N35" s="142" t="s">
        <v>108</v>
      </c>
      <c r="Q35" s="97"/>
    </row>
    <row r="36" spans="1:17" ht="15" thickTop="1" thickBot="1" x14ac:dyDescent="0.3">
      <c r="A36" s="133" t="s">
        <v>111</v>
      </c>
      <c r="B36" s="137" t="s">
        <v>247</v>
      </c>
      <c r="C36" s="156">
        <v>0.63</v>
      </c>
      <c r="D36" s="156">
        <v>0</v>
      </c>
      <c r="E36" s="156">
        <v>0</v>
      </c>
      <c r="F36" s="156">
        <v>0</v>
      </c>
      <c r="G36" s="156">
        <v>0</v>
      </c>
      <c r="H36" s="156">
        <v>0</v>
      </c>
      <c r="I36" s="156">
        <v>0</v>
      </c>
      <c r="J36" s="156">
        <v>0</v>
      </c>
      <c r="K36" s="156">
        <v>0</v>
      </c>
      <c r="L36" s="156">
        <f t="shared" si="0"/>
        <v>0.63</v>
      </c>
      <c r="M36" s="138" t="s">
        <v>112</v>
      </c>
      <c r="N36" s="139" t="s">
        <v>111</v>
      </c>
      <c r="Q36" s="97"/>
    </row>
    <row r="37" spans="1:17" ht="31.8" thickTop="1" thickBot="1" x14ac:dyDescent="0.3">
      <c r="A37" s="134" t="s">
        <v>113</v>
      </c>
      <c r="B37" s="140" t="s">
        <v>114</v>
      </c>
      <c r="C37" s="154">
        <v>0</v>
      </c>
      <c r="D37" s="154">
        <v>0</v>
      </c>
      <c r="E37" s="154">
        <v>0</v>
      </c>
      <c r="F37" s="154">
        <v>0</v>
      </c>
      <c r="G37" s="154">
        <v>0.3</v>
      </c>
      <c r="H37" s="154">
        <v>0</v>
      </c>
      <c r="I37" s="154">
        <v>0</v>
      </c>
      <c r="J37" s="154">
        <v>0</v>
      </c>
      <c r="K37" s="154">
        <v>0</v>
      </c>
      <c r="L37" s="154">
        <f>SUM(C37:K37)</f>
        <v>0.3</v>
      </c>
      <c r="M37" s="141" t="s">
        <v>115</v>
      </c>
      <c r="N37" s="142" t="s">
        <v>113</v>
      </c>
      <c r="Q37" s="97"/>
    </row>
    <row r="38" spans="1:17" ht="15" thickTop="1" thickBot="1" x14ac:dyDescent="0.3">
      <c r="A38" s="133" t="s">
        <v>116</v>
      </c>
      <c r="B38" s="137" t="s">
        <v>117</v>
      </c>
      <c r="C38" s="158">
        <v>2368.7346943700004</v>
      </c>
      <c r="D38" s="158">
        <v>875.26884671999994</v>
      </c>
      <c r="E38" s="158">
        <v>2996.5934109299997</v>
      </c>
      <c r="F38" s="158">
        <v>634.81949379000002</v>
      </c>
      <c r="G38" s="158">
        <v>10761.40662376</v>
      </c>
      <c r="H38" s="158">
        <v>1190.89836193</v>
      </c>
      <c r="I38" s="158">
        <v>1248.5179265100001</v>
      </c>
      <c r="J38" s="158">
        <v>740.00127724000004</v>
      </c>
      <c r="K38" s="158">
        <v>1298.79387163</v>
      </c>
      <c r="L38" s="158">
        <f>SUM(C38:K38)</f>
        <v>22115.034506880005</v>
      </c>
      <c r="M38" s="138" t="s">
        <v>236</v>
      </c>
      <c r="N38" s="139" t="s">
        <v>116</v>
      </c>
      <c r="Q38" s="97"/>
    </row>
    <row r="39" spans="1:17" ht="15" thickTop="1" thickBot="1" x14ac:dyDescent="0.3">
      <c r="A39" s="134" t="s">
        <v>118</v>
      </c>
      <c r="B39" s="140" t="s">
        <v>119</v>
      </c>
      <c r="C39" s="154">
        <v>1135.47261058</v>
      </c>
      <c r="D39" s="154">
        <v>0</v>
      </c>
      <c r="E39" s="154">
        <v>355.9426828</v>
      </c>
      <c r="F39" s="154">
        <v>60.008113019999996</v>
      </c>
      <c r="G39" s="154">
        <v>2406.7107861700001</v>
      </c>
      <c r="H39" s="154">
        <v>22.03222478</v>
      </c>
      <c r="I39" s="154">
        <v>2.5551400000000002</v>
      </c>
      <c r="J39" s="154">
        <v>5.9218460000000004</v>
      </c>
      <c r="K39" s="154">
        <v>8.5493378700000004</v>
      </c>
      <c r="L39" s="154">
        <f>SUM(C39:K39)</f>
        <v>3997.1927412200002</v>
      </c>
      <c r="M39" s="141" t="s">
        <v>120</v>
      </c>
      <c r="N39" s="142" t="s">
        <v>118</v>
      </c>
      <c r="Q39" s="97"/>
    </row>
    <row r="40" spans="1:17" ht="15" thickTop="1" thickBot="1" x14ac:dyDescent="0.3">
      <c r="A40" s="133" t="s">
        <v>121</v>
      </c>
      <c r="B40" s="137" t="s">
        <v>122</v>
      </c>
      <c r="C40" s="156">
        <v>328.29863714999999</v>
      </c>
      <c r="D40" s="156">
        <v>106.28283703000001</v>
      </c>
      <c r="E40" s="156">
        <v>288.56298323999999</v>
      </c>
      <c r="F40" s="156">
        <v>0</v>
      </c>
      <c r="G40" s="156">
        <v>1034.8190983100001</v>
      </c>
      <c r="H40" s="156">
        <v>279.02946700000001</v>
      </c>
      <c r="I40" s="156">
        <v>0</v>
      </c>
      <c r="J40" s="156">
        <v>124.21452024000001</v>
      </c>
      <c r="K40" s="156">
        <v>301.92070289999998</v>
      </c>
      <c r="L40" s="154">
        <f t="shared" ref="L40:L47" si="1">SUM(C40:K40)</f>
        <v>2463.1282458700002</v>
      </c>
      <c r="M40" s="138" t="s">
        <v>123</v>
      </c>
      <c r="N40" s="139" t="s">
        <v>121</v>
      </c>
      <c r="Q40" s="97"/>
    </row>
    <row r="41" spans="1:17" ht="15" thickTop="1" thickBot="1" x14ac:dyDescent="0.3">
      <c r="A41" s="134" t="s">
        <v>124</v>
      </c>
      <c r="B41" s="140" t="s">
        <v>125</v>
      </c>
      <c r="C41" s="154">
        <v>1.8707585300000003</v>
      </c>
      <c r="D41" s="154">
        <v>0</v>
      </c>
      <c r="E41" s="154">
        <v>0</v>
      </c>
      <c r="F41" s="154">
        <v>0</v>
      </c>
      <c r="G41" s="154">
        <v>0</v>
      </c>
      <c r="H41" s="154">
        <v>0</v>
      </c>
      <c r="I41" s="154">
        <v>0</v>
      </c>
      <c r="J41" s="154">
        <v>0</v>
      </c>
      <c r="K41" s="154">
        <v>0</v>
      </c>
      <c r="L41" s="154">
        <f t="shared" si="1"/>
        <v>1.8707585300000003</v>
      </c>
      <c r="M41" s="141" t="s">
        <v>248</v>
      </c>
      <c r="N41" s="142" t="s">
        <v>124</v>
      </c>
      <c r="Q41" s="97"/>
    </row>
    <row r="42" spans="1:17" ht="15" thickTop="1" thickBot="1" x14ac:dyDescent="0.3">
      <c r="A42" s="133" t="s">
        <v>126</v>
      </c>
      <c r="B42" s="137" t="s">
        <v>127</v>
      </c>
      <c r="C42" s="156">
        <v>27.318953739999998</v>
      </c>
      <c r="D42" s="156">
        <v>1.7924076299999998</v>
      </c>
      <c r="E42" s="156">
        <v>2.1901199999999999E-2</v>
      </c>
      <c r="F42" s="156">
        <v>0</v>
      </c>
      <c r="G42" s="156">
        <v>0</v>
      </c>
      <c r="H42" s="156">
        <v>1.0950599999999999E-3</v>
      </c>
      <c r="I42" s="156">
        <v>0</v>
      </c>
      <c r="J42" s="156">
        <v>0</v>
      </c>
      <c r="K42" s="156">
        <v>0</v>
      </c>
      <c r="L42" s="154">
        <f t="shared" si="1"/>
        <v>29.134357629999997</v>
      </c>
      <c r="M42" s="138" t="s">
        <v>128</v>
      </c>
      <c r="N42" s="139" t="s">
        <v>126</v>
      </c>
      <c r="Q42" s="97"/>
    </row>
    <row r="43" spans="1:17" ht="21.6" thickTop="1" thickBot="1" x14ac:dyDescent="0.3">
      <c r="A43" s="134" t="s">
        <v>129</v>
      </c>
      <c r="B43" s="140" t="s">
        <v>130</v>
      </c>
      <c r="C43" s="154">
        <v>53.691735460000004</v>
      </c>
      <c r="D43" s="154">
        <v>3.8252039999999998</v>
      </c>
      <c r="E43" s="154">
        <v>3.6501999999999997E-4</v>
      </c>
      <c r="F43" s="154">
        <v>0</v>
      </c>
      <c r="G43" s="154">
        <v>0</v>
      </c>
      <c r="H43" s="154">
        <v>0</v>
      </c>
      <c r="I43" s="154">
        <v>0</v>
      </c>
      <c r="J43" s="154">
        <v>0</v>
      </c>
      <c r="K43" s="154">
        <v>0</v>
      </c>
      <c r="L43" s="154">
        <f t="shared" si="1"/>
        <v>57.51730448</v>
      </c>
      <c r="M43" s="141" t="s">
        <v>287</v>
      </c>
      <c r="N43" s="142" t="s">
        <v>129</v>
      </c>
      <c r="Q43" s="97"/>
    </row>
    <row r="44" spans="1:17" ht="15" thickTop="1" thickBot="1" x14ac:dyDescent="0.3">
      <c r="A44" s="133" t="s">
        <v>131</v>
      </c>
      <c r="B44" s="137" t="s">
        <v>132</v>
      </c>
      <c r="C44" s="156">
        <v>2.000575</v>
      </c>
      <c r="D44" s="156">
        <v>36.804859</v>
      </c>
      <c r="E44" s="156">
        <v>0</v>
      </c>
      <c r="F44" s="156">
        <v>484.46391999999997</v>
      </c>
      <c r="G44" s="156">
        <v>1311.3146306800002</v>
      </c>
      <c r="H44" s="156">
        <v>884.023414</v>
      </c>
      <c r="I44" s="156">
        <v>1005.463135</v>
      </c>
      <c r="J44" s="156">
        <v>496.46597000000003</v>
      </c>
      <c r="K44" s="156">
        <v>262.12436374999999</v>
      </c>
      <c r="L44" s="154">
        <f t="shared" si="1"/>
        <v>4482.6608674300005</v>
      </c>
      <c r="M44" s="138" t="s">
        <v>133</v>
      </c>
      <c r="N44" s="139" t="s">
        <v>131</v>
      </c>
      <c r="Q44" s="97"/>
    </row>
    <row r="45" spans="1:17" ht="15" thickTop="1" thickBot="1" x14ac:dyDescent="0.3">
      <c r="A45" s="134" t="s">
        <v>134</v>
      </c>
      <c r="B45" s="140" t="s">
        <v>135</v>
      </c>
      <c r="C45" s="154">
        <v>619.48855012000001</v>
      </c>
      <c r="D45" s="154">
        <v>661.61212678999982</v>
      </c>
      <c r="E45" s="154">
        <v>2319.5124889899998</v>
      </c>
      <c r="F45" s="154">
        <v>90.064027999999993</v>
      </c>
      <c r="G45" s="154">
        <v>5695.4166189499992</v>
      </c>
      <c r="H45" s="154">
        <v>2.2920440000000002</v>
      </c>
      <c r="I45" s="154">
        <v>219.591241</v>
      </c>
      <c r="J45" s="154">
        <v>113.39894099999999</v>
      </c>
      <c r="K45" s="154">
        <v>635.55986044000008</v>
      </c>
      <c r="L45" s="154">
        <f t="shared" si="1"/>
        <v>10356.935899289998</v>
      </c>
      <c r="M45" s="141" t="s">
        <v>136</v>
      </c>
      <c r="N45" s="142" t="s">
        <v>134</v>
      </c>
      <c r="Q45" s="97"/>
    </row>
    <row r="46" spans="1:17" ht="15" thickTop="1" thickBot="1" x14ac:dyDescent="0.3">
      <c r="A46" s="68" t="s">
        <v>137</v>
      </c>
      <c r="B46" s="69" t="s">
        <v>138</v>
      </c>
      <c r="C46" s="157">
        <v>30.836037239999996</v>
      </c>
      <c r="D46" s="157">
        <v>49.61545383</v>
      </c>
      <c r="E46" s="157">
        <v>19.774424789999991</v>
      </c>
      <c r="F46" s="157">
        <v>0.28343277</v>
      </c>
      <c r="G46" s="157">
        <v>2.6763259999999997E-2</v>
      </c>
      <c r="H46" s="157">
        <v>0</v>
      </c>
      <c r="I46" s="157">
        <v>1.4139847700000001</v>
      </c>
      <c r="J46" s="157">
        <v>0</v>
      </c>
      <c r="K46" s="157">
        <v>5.4963029999999996E-2</v>
      </c>
      <c r="L46" s="154">
        <f t="shared" si="1"/>
        <v>102.00505968999998</v>
      </c>
      <c r="M46" s="70" t="s">
        <v>139</v>
      </c>
      <c r="N46" s="71" t="s">
        <v>137</v>
      </c>
      <c r="Q46" s="97"/>
    </row>
    <row r="47" spans="1:17" ht="15" thickTop="1" thickBot="1" x14ac:dyDescent="0.3">
      <c r="A47" s="98" t="s">
        <v>140</v>
      </c>
      <c r="B47" s="115" t="s">
        <v>141</v>
      </c>
      <c r="C47" s="162">
        <v>169.75683655</v>
      </c>
      <c r="D47" s="162">
        <v>15.335958440000001</v>
      </c>
      <c r="E47" s="162">
        <v>12.778564889999997</v>
      </c>
      <c r="F47" s="162">
        <v>0</v>
      </c>
      <c r="G47" s="162">
        <v>313.11872639000006</v>
      </c>
      <c r="H47" s="162">
        <v>3.5201170899999998</v>
      </c>
      <c r="I47" s="162">
        <v>19.494425740000001</v>
      </c>
      <c r="J47" s="162">
        <v>0</v>
      </c>
      <c r="K47" s="162">
        <v>90.584643639999982</v>
      </c>
      <c r="L47" s="154">
        <f t="shared" si="1"/>
        <v>624.58927274000007</v>
      </c>
      <c r="M47" s="116" t="s">
        <v>142</v>
      </c>
      <c r="N47" s="117" t="s">
        <v>140</v>
      </c>
      <c r="Q47" s="97"/>
    </row>
    <row r="48" spans="1:17" ht="27.6" thickTop="1" thickBot="1" x14ac:dyDescent="0.3">
      <c r="A48" s="134" t="s">
        <v>143</v>
      </c>
      <c r="B48" s="140" t="s">
        <v>144</v>
      </c>
      <c r="C48" s="155">
        <v>2015.72402158</v>
      </c>
      <c r="D48" s="155">
        <v>146.18711938000001</v>
      </c>
      <c r="E48" s="155">
        <v>57.582146669999986</v>
      </c>
      <c r="F48" s="155">
        <v>5.5195786700000005</v>
      </c>
      <c r="G48" s="155">
        <v>2669.71841288</v>
      </c>
      <c r="H48" s="155">
        <v>828.87251938999998</v>
      </c>
      <c r="I48" s="155">
        <v>134.01459</v>
      </c>
      <c r="J48" s="155">
        <v>175.68880999999999</v>
      </c>
      <c r="K48" s="155">
        <v>41.391450480000003</v>
      </c>
      <c r="L48" s="155">
        <f>SUM(C48:K48)</f>
        <v>6074.6986490499985</v>
      </c>
      <c r="M48" s="141" t="s">
        <v>145</v>
      </c>
      <c r="N48" s="142" t="s">
        <v>143</v>
      </c>
      <c r="Q48" s="97"/>
    </row>
    <row r="49" spans="1:17" ht="27.6" thickTop="1" thickBot="1" x14ac:dyDescent="0.3">
      <c r="A49" s="133" t="s">
        <v>146</v>
      </c>
      <c r="B49" s="137" t="s">
        <v>147</v>
      </c>
      <c r="C49" s="156">
        <v>0</v>
      </c>
      <c r="D49" s="156">
        <v>0</v>
      </c>
      <c r="E49" s="156">
        <v>0</v>
      </c>
      <c r="F49" s="156">
        <v>0</v>
      </c>
      <c r="G49" s="156">
        <v>0</v>
      </c>
      <c r="H49" s="156">
        <v>0</v>
      </c>
      <c r="I49" s="156">
        <v>0</v>
      </c>
      <c r="J49" s="156">
        <v>0</v>
      </c>
      <c r="K49" s="156">
        <v>0</v>
      </c>
      <c r="L49" s="156">
        <f t="shared" si="0"/>
        <v>0</v>
      </c>
      <c r="M49" s="138" t="s">
        <v>300</v>
      </c>
      <c r="N49" s="139" t="s">
        <v>146</v>
      </c>
      <c r="Q49" s="97"/>
    </row>
    <row r="50" spans="1:17" ht="15" thickTop="1" thickBot="1" x14ac:dyDescent="0.3">
      <c r="A50" s="134" t="s">
        <v>149</v>
      </c>
      <c r="B50" s="140" t="s">
        <v>150</v>
      </c>
      <c r="C50" s="154">
        <v>2.3127669999999999E-2</v>
      </c>
      <c r="D50" s="154">
        <v>0</v>
      </c>
      <c r="E50" s="154">
        <v>0</v>
      </c>
      <c r="F50" s="154">
        <v>0</v>
      </c>
      <c r="G50" s="154">
        <v>0</v>
      </c>
      <c r="H50" s="154">
        <v>0</v>
      </c>
      <c r="I50" s="154">
        <v>0</v>
      </c>
      <c r="J50" s="154">
        <v>0</v>
      </c>
      <c r="K50" s="154">
        <v>0</v>
      </c>
      <c r="L50" s="154">
        <f t="shared" si="0"/>
        <v>2.3127669999999999E-2</v>
      </c>
      <c r="M50" s="141" t="s">
        <v>151</v>
      </c>
      <c r="N50" s="142" t="s">
        <v>149</v>
      </c>
      <c r="Q50" s="97"/>
    </row>
    <row r="51" spans="1:17" ht="21.6" thickTop="1" thickBot="1" x14ac:dyDescent="0.3">
      <c r="A51" s="133" t="s">
        <v>152</v>
      </c>
      <c r="B51" s="137" t="s">
        <v>153</v>
      </c>
      <c r="C51" s="156">
        <v>0.27661395</v>
      </c>
      <c r="D51" s="156">
        <v>3.0000000000000001E-3</v>
      </c>
      <c r="E51" s="156">
        <v>4.3801999999999996E-4</v>
      </c>
      <c r="F51" s="156">
        <v>0</v>
      </c>
      <c r="G51" s="156">
        <v>2.3985869999999999E-2</v>
      </c>
      <c r="H51" s="156">
        <v>4.9044089999999999E-2</v>
      </c>
      <c r="I51" s="156">
        <v>0</v>
      </c>
      <c r="J51" s="156">
        <v>0</v>
      </c>
      <c r="K51" s="156">
        <v>0</v>
      </c>
      <c r="L51" s="156">
        <f t="shared" si="0"/>
        <v>0.35308192999999999</v>
      </c>
      <c r="M51" s="138" t="s">
        <v>154</v>
      </c>
      <c r="N51" s="139" t="s">
        <v>152</v>
      </c>
      <c r="Q51" s="97"/>
    </row>
    <row r="52" spans="1:17" ht="21.6" thickTop="1" thickBot="1" x14ac:dyDescent="0.3">
      <c r="A52" s="134" t="s">
        <v>155</v>
      </c>
      <c r="B52" s="140" t="s">
        <v>156</v>
      </c>
      <c r="C52" s="154">
        <v>29.324844389999996</v>
      </c>
      <c r="D52" s="154">
        <v>1.6350730000000001E-2</v>
      </c>
      <c r="E52" s="154">
        <v>3.2095100000000001E-2</v>
      </c>
      <c r="F52" s="154">
        <v>1.0749999999999999E-2</v>
      </c>
      <c r="G52" s="154">
        <v>0.61949982999999997</v>
      </c>
      <c r="H52" s="154">
        <v>7.6243000000000005E-3</v>
      </c>
      <c r="I52" s="154">
        <v>2.1999999999999999E-2</v>
      </c>
      <c r="J52" s="154">
        <v>5.0000000000000001E-4</v>
      </c>
      <c r="K52" s="154">
        <v>2.0750000000000001E-2</v>
      </c>
      <c r="L52" s="154">
        <f t="shared" si="0"/>
        <v>30.054414349999991</v>
      </c>
      <c r="M52" s="141" t="s">
        <v>157</v>
      </c>
      <c r="N52" s="142" t="s">
        <v>155</v>
      </c>
      <c r="Q52" s="97"/>
    </row>
    <row r="53" spans="1:17" ht="27.6" thickTop="1" thickBot="1" x14ac:dyDescent="0.3">
      <c r="A53" s="133" t="s">
        <v>158</v>
      </c>
      <c r="B53" s="137" t="s">
        <v>159</v>
      </c>
      <c r="C53" s="156">
        <v>11.471727049999997</v>
      </c>
      <c r="D53" s="156">
        <v>17.531394780000007</v>
      </c>
      <c r="E53" s="156">
        <v>0.29566254999999997</v>
      </c>
      <c r="F53" s="156">
        <v>1.4600799999999999E-3</v>
      </c>
      <c r="G53" s="156">
        <v>0.49803335000000004</v>
      </c>
      <c r="H53" s="156">
        <v>0</v>
      </c>
      <c r="I53" s="156">
        <v>0</v>
      </c>
      <c r="J53" s="156">
        <v>0</v>
      </c>
      <c r="K53" s="156">
        <v>0</v>
      </c>
      <c r="L53" s="156">
        <f t="shared" si="0"/>
        <v>29.798277810000005</v>
      </c>
      <c r="M53" s="138" t="s">
        <v>160</v>
      </c>
      <c r="N53" s="139" t="s">
        <v>158</v>
      </c>
      <c r="Q53" s="97"/>
    </row>
    <row r="54" spans="1:17" ht="27.6" thickTop="1" thickBot="1" x14ac:dyDescent="0.3">
      <c r="A54" s="134" t="s">
        <v>161</v>
      </c>
      <c r="B54" s="140" t="s">
        <v>162</v>
      </c>
      <c r="C54" s="154">
        <v>19.240421779999998</v>
      </c>
      <c r="D54" s="154">
        <v>7.951722E-2</v>
      </c>
      <c r="E54" s="154">
        <v>0.31664671999999999</v>
      </c>
      <c r="F54" s="154">
        <v>7.3003999999999994E-4</v>
      </c>
      <c r="G54" s="154">
        <v>1.9147689999999998E-2</v>
      </c>
      <c r="H54" s="154">
        <v>0</v>
      </c>
      <c r="I54" s="154">
        <v>0</v>
      </c>
      <c r="J54" s="154">
        <v>0</v>
      </c>
      <c r="K54" s="154">
        <v>3.0000000000000001E-3</v>
      </c>
      <c r="L54" s="154">
        <f t="shared" si="0"/>
        <v>19.659463450000001</v>
      </c>
      <c r="M54" s="141" t="s">
        <v>299</v>
      </c>
      <c r="N54" s="142" t="s">
        <v>161</v>
      </c>
      <c r="Q54" s="97"/>
    </row>
    <row r="55" spans="1:17" ht="15" thickTop="1" thickBot="1" x14ac:dyDescent="0.3">
      <c r="A55" s="133" t="s">
        <v>164</v>
      </c>
      <c r="B55" s="137" t="s">
        <v>165</v>
      </c>
      <c r="C55" s="156">
        <v>1619.7570031599992</v>
      </c>
      <c r="D55" s="156">
        <v>54.14634929999999</v>
      </c>
      <c r="E55" s="156">
        <v>3.5689499999999999E-2</v>
      </c>
      <c r="F55" s="156">
        <v>0</v>
      </c>
      <c r="G55" s="156">
        <v>126.97471709</v>
      </c>
      <c r="H55" s="156">
        <v>0</v>
      </c>
      <c r="I55" s="156">
        <v>0</v>
      </c>
      <c r="J55" s="156">
        <v>0</v>
      </c>
      <c r="K55" s="156">
        <v>0.25599948</v>
      </c>
      <c r="L55" s="156">
        <f t="shared" si="0"/>
        <v>1801.1697585299989</v>
      </c>
      <c r="M55" s="138" t="s">
        <v>166</v>
      </c>
      <c r="N55" s="139" t="s">
        <v>164</v>
      </c>
      <c r="Q55" s="97"/>
    </row>
    <row r="56" spans="1:17" ht="15" thickTop="1" thickBot="1" x14ac:dyDescent="0.3">
      <c r="A56" s="134" t="s">
        <v>167</v>
      </c>
      <c r="B56" s="140" t="s">
        <v>168</v>
      </c>
      <c r="C56" s="154">
        <v>299.60202073999989</v>
      </c>
      <c r="D56" s="154">
        <v>73.76100455000001</v>
      </c>
      <c r="E56" s="154">
        <v>56.893449359999991</v>
      </c>
      <c r="F56" s="154">
        <v>4.6595096000000007</v>
      </c>
      <c r="G56" s="154">
        <v>2541.55621475</v>
      </c>
      <c r="H56" s="154">
        <v>828.81485099999998</v>
      </c>
      <c r="I56" s="154">
        <v>133.99059</v>
      </c>
      <c r="J56" s="154">
        <v>175.68831</v>
      </c>
      <c r="K56" s="154">
        <v>41.108701000000003</v>
      </c>
      <c r="L56" s="154">
        <f t="shared" si="0"/>
        <v>4156.0746509999999</v>
      </c>
      <c r="M56" s="141" t="s">
        <v>169</v>
      </c>
      <c r="N56" s="142" t="s">
        <v>167</v>
      </c>
      <c r="Q56" s="97"/>
    </row>
    <row r="57" spans="1:17" ht="15" thickTop="1" thickBot="1" x14ac:dyDescent="0.3">
      <c r="A57" s="133" t="s">
        <v>170</v>
      </c>
      <c r="B57" s="137" t="s">
        <v>171</v>
      </c>
      <c r="C57" s="156">
        <v>36.028262840000004</v>
      </c>
      <c r="D57" s="156">
        <v>0.64950280000000005</v>
      </c>
      <c r="E57" s="156">
        <v>8.1654199999999996E-3</v>
      </c>
      <c r="F57" s="156">
        <v>0.84712894999999999</v>
      </c>
      <c r="G57" s="156">
        <v>2.6814299999999999E-2</v>
      </c>
      <c r="H57" s="156">
        <v>1E-3</v>
      </c>
      <c r="I57" s="156">
        <v>2E-3</v>
      </c>
      <c r="J57" s="156">
        <v>0</v>
      </c>
      <c r="K57" s="156">
        <v>3.0000000000000001E-3</v>
      </c>
      <c r="L57" s="156">
        <f t="shared" si="0"/>
        <v>37.565874309999998</v>
      </c>
      <c r="M57" s="138" t="s">
        <v>172</v>
      </c>
      <c r="N57" s="139" t="s">
        <v>170</v>
      </c>
      <c r="Q57" s="97"/>
    </row>
    <row r="58" spans="1:17" ht="15" thickTop="1" thickBot="1" x14ac:dyDescent="0.3">
      <c r="A58" s="134" t="s">
        <v>173</v>
      </c>
      <c r="B58" s="140" t="s">
        <v>174</v>
      </c>
      <c r="C58" s="155">
        <v>434.28720170900004</v>
      </c>
      <c r="D58" s="155">
        <v>44.967734769999993</v>
      </c>
      <c r="E58" s="155">
        <v>2.4502583699999998</v>
      </c>
      <c r="F58" s="155">
        <v>5.7359999999999998E-3</v>
      </c>
      <c r="G58" s="155">
        <v>5.9331702899999996</v>
      </c>
      <c r="H58" s="155">
        <v>1.7686642899999998</v>
      </c>
      <c r="I58" s="155">
        <v>1.5E-3</v>
      </c>
      <c r="J58" s="155">
        <v>0</v>
      </c>
      <c r="K58" s="155">
        <v>5.9897500000000003E-3</v>
      </c>
      <c r="L58" s="155">
        <f>SUM(C58:K58)</f>
        <v>489.42025517900009</v>
      </c>
      <c r="M58" s="141" t="s">
        <v>175</v>
      </c>
      <c r="N58" s="142" t="s">
        <v>173</v>
      </c>
      <c r="Q58" s="97"/>
    </row>
    <row r="59" spans="1:17" ht="21.6" thickTop="1" thickBot="1" x14ac:dyDescent="0.3">
      <c r="A59" s="133" t="s">
        <v>176</v>
      </c>
      <c r="B59" s="137" t="s">
        <v>177</v>
      </c>
      <c r="C59" s="156">
        <v>1.2582860500000002</v>
      </c>
      <c r="D59" s="156">
        <v>0</v>
      </c>
      <c r="E59" s="156">
        <v>0</v>
      </c>
      <c r="F59" s="156">
        <v>0</v>
      </c>
      <c r="G59" s="156">
        <v>0</v>
      </c>
      <c r="H59" s="156">
        <v>0</v>
      </c>
      <c r="I59" s="156">
        <v>0</v>
      </c>
      <c r="J59" s="156">
        <v>0</v>
      </c>
      <c r="K59" s="156">
        <v>0</v>
      </c>
      <c r="L59" s="156">
        <f t="shared" si="0"/>
        <v>1.2582860500000002</v>
      </c>
      <c r="M59" s="138" t="s">
        <v>178</v>
      </c>
      <c r="N59" s="139" t="s">
        <v>176</v>
      </c>
      <c r="Q59" s="97"/>
    </row>
    <row r="60" spans="1:17" ht="21.6" thickTop="1" thickBot="1" x14ac:dyDescent="0.3">
      <c r="A60" s="134" t="s">
        <v>179</v>
      </c>
      <c r="B60" s="140" t="s">
        <v>180</v>
      </c>
      <c r="C60" s="154">
        <v>1.23309</v>
      </c>
      <c r="D60" s="154">
        <v>2.1763680000000001E-2</v>
      </c>
      <c r="E60" s="154">
        <v>1.9536584399999999</v>
      </c>
      <c r="F60" s="154">
        <v>0</v>
      </c>
      <c r="G60" s="154">
        <v>8.5013160000000004E-2</v>
      </c>
      <c r="H60" s="154">
        <v>0.9910293</v>
      </c>
      <c r="I60" s="154">
        <v>0</v>
      </c>
      <c r="J60" s="154">
        <v>0</v>
      </c>
      <c r="K60" s="154">
        <v>0</v>
      </c>
      <c r="L60" s="154">
        <f t="shared" si="0"/>
        <v>4.28455458</v>
      </c>
      <c r="M60" s="141" t="s">
        <v>181</v>
      </c>
      <c r="N60" s="142" t="s">
        <v>179</v>
      </c>
      <c r="Q60" s="97"/>
    </row>
    <row r="61" spans="1:17" ht="15" thickTop="1" thickBot="1" x14ac:dyDescent="0.3">
      <c r="A61" s="133" t="s">
        <v>182</v>
      </c>
      <c r="B61" s="137" t="s">
        <v>183</v>
      </c>
      <c r="C61" s="156">
        <v>0</v>
      </c>
      <c r="D61" s="156">
        <v>0</v>
      </c>
      <c r="E61" s="156">
        <v>0</v>
      </c>
      <c r="F61" s="156">
        <v>0</v>
      </c>
      <c r="G61" s="156">
        <v>0</v>
      </c>
      <c r="H61" s="156">
        <v>0</v>
      </c>
      <c r="I61" s="156">
        <v>0</v>
      </c>
      <c r="J61" s="156">
        <v>0</v>
      </c>
      <c r="K61" s="156">
        <v>0</v>
      </c>
      <c r="L61" s="156">
        <f t="shared" si="0"/>
        <v>0</v>
      </c>
      <c r="M61" s="138" t="s">
        <v>184</v>
      </c>
      <c r="N61" s="139" t="s">
        <v>182</v>
      </c>
      <c r="Q61" s="97"/>
    </row>
    <row r="62" spans="1:17" ht="31.2" thickTop="1" x14ac:dyDescent="0.25">
      <c r="A62" s="74" t="s">
        <v>185</v>
      </c>
      <c r="B62" s="75" t="s">
        <v>186</v>
      </c>
      <c r="C62" s="159">
        <v>281.91516948200001</v>
      </c>
      <c r="D62" s="159">
        <v>44.945971089999993</v>
      </c>
      <c r="E62" s="159">
        <v>3.6501999999999997E-4</v>
      </c>
      <c r="F62" s="159">
        <v>0</v>
      </c>
      <c r="G62" s="159">
        <v>5.8049598699999994</v>
      </c>
      <c r="H62" s="159">
        <v>0.75217865000000006</v>
      </c>
      <c r="I62" s="159">
        <v>0</v>
      </c>
      <c r="J62" s="159">
        <v>0</v>
      </c>
      <c r="K62" s="159">
        <v>4.4897499999999998E-3</v>
      </c>
      <c r="L62" s="159">
        <f t="shared" si="0"/>
        <v>333.42313386200004</v>
      </c>
      <c r="M62" s="76" t="s">
        <v>187</v>
      </c>
      <c r="N62" s="77" t="s">
        <v>185</v>
      </c>
      <c r="Q62" s="97"/>
    </row>
    <row r="63" spans="1:17" ht="21" thickBot="1" x14ac:dyDescent="0.3">
      <c r="A63" s="98" t="s">
        <v>188</v>
      </c>
      <c r="B63" s="115" t="s">
        <v>189</v>
      </c>
      <c r="C63" s="162">
        <v>0</v>
      </c>
      <c r="D63" s="162">
        <v>0</v>
      </c>
      <c r="E63" s="162">
        <v>0</v>
      </c>
      <c r="F63" s="162">
        <v>0</v>
      </c>
      <c r="G63" s="162">
        <v>0</v>
      </c>
      <c r="H63" s="162">
        <v>9.8555400000000012E-3</v>
      </c>
      <c r="I63" s="162">
        <v>5.0000000000000001E-4</v>
      </c>
      <c r="J63" s="162">
        <v>0</v>
      </c>
      <c r="K63" s="162">
        <v>1.5E-3</v>
      </c>
      <c r="L63" s="162">
        <f t="shared" si="0"/>
        <v>1.1855540000000001E-2</v>
      </c>
      <c r="M63" s="116" t="s">
        <v>298</v>
      </c>
      <c r="N63" s="117" t="s">
        <v>188</v>
      </c>
      <c r="Q63" s="97"/>
    </row>
    <row r="64" spans="1:17" ht="27.6" thickTop="1" thickBot="1" x14ac:dyDescent="0.3">
      <c r="A64" s="134" t="s">
        <v>190</v>
      </c>
      <c r="B64" s="140" t="s">
        <v>191</v>
      </c>
      <c r="C64" s="154">
        <v>0</v>
      </c>
      <c r="D64" s="154">
        <v>0</v>
      </c>
      <c r="E64" s="154">
        <v>0</v>
      </c>
      <c r="F64" s="154">
        <v>0</v>
      </c>
      <c r="G64" s="154">
        <v>0</v>
      </c>
      <c r="H64" s="154">
        <v>0</v>
      </c>
      <c r="I64" s="154">
        <v>0</v>
      </c>
      <c r="J64" s="154">
        <v>0</v>
      </c>
      <c r="K64" s="154">
        <v>0</v>
      </c>
      <c r="L64" s="154">
        <f t="shared" si="0"/>
        <v>0</v>
      </c>
      <c r="M64" s="141" t="s">
        <v>192</v>
      </c>
      <c r="N64" s="142" t="s">
        <v>190</v>
      </c>
      <c r="Q64" s="97"/>
    </row>
    <row r="65" spans="1:17" ht="27.6" thickTop="1" thickBot="1" x14ac:dyDescent="0.3">
      <c r="A65" s="133" t="s">
        <v>193</v>
      </c>
      <c r="B65" s="137" t="s">
        <v>194</v>
      </c>
      <c r="C65" s="156">
        <v>148.59127517700006</v>
      </c>
      <c r="D65" s="156">
        <v>0</v>
      </c>
      <c r="E65" s="156">
        <v>0.49623491000000003</v>
      </c>
      <c r="F65" s="156">
        <v>5.7359999999999998E-3</v>
      </c>
      <c r="G65" s="156">
        <v>2.832927E-2</v>
      </c>
      <c r="H65" s="156">
        <v>1E-3</v>
      </c>
      <c r="I65" s="156">
        <v>1E-3</v>
      </c>
      <c r="J65" s="156">
        <v>0</v>
      </c>
      <c r="K65" s="156">
        <v>0</v>
      </c>
      <c r="L65" s="156">
        <f t="shared" si="0"/>
        <v>149.12357535700008</v>
      </c>
      <c r="M65" s="138" t="s">
        <v>195</v>
      </c>
      <c r="N65" s="139" t="s">
        <v>193</v>
      </c>
      <c r="Q65" s="97"/>
    </row>
    <row r="66" spans="1:17" ht="21.6" thickTop="1" thickBot="1" x14ac:dyDescent="0.3">
      <c r="A66" s="134" t="s">
        <v>196</v>
      </c>
      <c r="B66" s="140" t="s">
        <v>197</v>
      </c>
      <c r="C66" s="154">
        <v>9.3781000000000003E-2</v>
      </c>
      <c r="D66" s="154">
        <v>0</v>
      </c>
      <c r="E66" s="154">
        <v>0</v>
      </c>
      <c r="F66" s="154">
        <v>0</v>
      </c>
      <c r="G66" s="154">
        <v>0</v>
      </c>
      <c r="H66" s="154">
        <v>0</v>
      </c>
      <c r="I66" s="154">
        <v>0</v>
      </c>
      <c r="J66" s="154">
        <v>0</v>
      </c>
      <c r="K66" s="154">
        <v>0</v>
      </c>
      <c r="L66" s="154">
        <f t="shared" si="0"/>
        <v>9.3781000000000003E-2</v>
      </c>
      <c r="M66" s="141" t="s">
        <v>198</v>
      </c>
      <c r="N66" s="142" t="s">
        <v>196</v>
      </c>
      <c r="Q66" s="97"/>
    </row>
    <row r="67" spans="1:17" ht="15" thickTop="1" thickBot="1" x14ac:dyDescent="0.3">
      <c r="A67" s="133" t="s">
        <v>199</v>
      </c>
      <c r="B67" s="137" t="s">
        <v>200</v>
      </c>
      <c r="C67" s="156">
        <v>1.1956</v>
      </c>
      <c r="D67" s="156">
        <v>0</v>
      </c>
      <c r="E67" s="156">
        <v>0</v>
      </c>
      <c r="F67" s="156">
        <v>0</v>
      </c>
      <c r="G67" s="156">
        <v>1.4867989999999999E-2</v>
      </c>
      <c r="H67" s="156">
        <v>1.4600799999999999E-2</v>
      </c>
      <c r="I67" s="156">
        <v>0</v>
      </c>
      <c r="J67" s="156">
        <v>0</v>
      </c>
      <c r="K67" s="156">
        <v>0</v>
      </c>
      <c r="L67" s="156">
        <f t="shared" si="0"/>
        <v>1.2250687899999999</v>
      </c>
      <c r="M67" s="138" t="s">
        <v>201</v>
      </c>
      <c r="N67" s="139" t="s">
        <v>199</v>
      </c>
      <c r="Q67" s="97"/>
    </row>
    <row r="68" spans="1:17" ht="15" thickTop="1" thickBot="1" x14ac:dyDescent="0.3">
      <c r="A68" s="134" t="s">
        <v>202</v>
      </c>
      <c r="B68" s="140" t="s">
        <v>23</v>
      </c>
      <c r="C68" s="366">
        <v>55.750347992000002</v>
      </c>
      <c r="D68" s="155">
        <v>3.9711045900000017</v>
      </c>
      <c r="E68" s="155">
        <v>12.895755509999995</v>
      </c>
      <c r="F68" s="155">
        <v>18.981146910000003</v>
      </c>
      <c r="G68" s="155">
        <v>0.25132994999999997</v>
      </c>
      <c r="H68" s="155">
        <v>6.8400361899999993</v>
      </c>
      <c r="I68" s="155">
        <v>1.5602068900000001</v>
      </c>
      <c r="J68" s="155">
        <v>1.186974E-2</v>
      </c>
      <c r="K68" s="155">
        <v>0.64598015999999991</v>
      </c>
      <c r="L68" s="155">
        <f>SUM(C68:K68)</f>
        <v>100.90777793199999</v>
      </c>
      <c r="M68" s="141" t="s">
        <v>203</v>
      </c>
      <c r="N68" s="142" t="s">
        <v>202</v>
      </c>
      <c r="Q68" s="97"/>
    </row>
    <row r="69" spans="1:17" ht="27.6" thickTop="1" thickBot="1" x14ac:dyDescent="0.3">
      <c r="A69" s="133" t="s">
        <v>204</v>
      </c>
      <c r="B69" s="137" t="s">
        <v>205</v>
      </c>
      <c r="C69" s="156">
        <v>1.5488120000000001</v>
      </c>
      <c r="D69" s="156">
        <v>3.1026700000000001E-2</v>
      </c>
      <c r="E69" s="156">
        <v>0.42602213</v>
      </c>
      <c r="F69" s="156">
        <v>0</v>
      </c>
      <c r="G69" s="156">
        <v>0</v>
      </c>
      <c r="H69" s="156">
        <v>0</v>
      </c>
      <c r="I69" s="156">
        <v>0</v>
      </c>
      <c r="J69" s="156">
        <v>0</v>
      </c>
      <c r="K69" s="156">
        <v>0</v>
      </c>
      <c r="L69" s="156">
        <f t="shared" si="0"/>
        <v>2.00586083</v>
      </c>
      <c r="M69" s="138" t="s">
        <v>206</v>
      </c>
      <c r="N69" s="139" t="s">
        <v>204</v>
      </c>
      <c r="Q69" s="97"/>
    </row>
    <row r="70" spans="1:17" ht="15" thickTop="1" thickBot="1" x14ac:dyDescent="0.3">
      <c r="A70" s="134" t="s">
        <v>207</v>
      </c>
      <c r="B70" s="140" t="s">
        <v>208</v>
      </c>
      <c r="C70" s="154">
        <v>0.12350158999999999</v>
      </c>
      <c r="D70" s="154">
        <v>3.0473000000000002E-3</v>
      </c>
      <c r="E70" s="154">
        <v>3.6501999999999997E-4</v>
      </c>
      <c r="F70" s="154">
        <v>0</v>
      </c>
      <c r="G70" s="154">
        <v>4.532431E-2</v>
      </c>
      <c r="H70" s="154">
        <v>0</v>
      </c>
      <c r="I70" s="154">
        <v>0</v>
      </c>
      <c r="J70" s="154">
        <v>0</v>
      </c>
      <c r="K70" s="154">
        <v>4.2868000000000002E-4</v>
      </c>
      <c r="L70" s="154">
        <f t="shared" si="0"/>
        <v>0.17266689999999998</v>
      </c>
      <c r="M70" s="141" t="s">
        <v>249</v>
      </c>
      <c r="N70" s="142" t="s">
        <v>207</v>
      </c>
      <c r="Q70" s="97"/>
    </row>
    <row r="71" spans="1:17" ht="21.6" thickTop="1" thickBot="1" x14ac:dyDescent="0.3">
      <c r="A71" s="133" t="s">
        <v>209</v>
      </c>
      <c r="B71" s="137" t="s">
        <v>250</v>
      </c>
      <c r="C71" s="156">
        <v>4.6743699999999997E-3</v>
      </c>
      <c r="D71" s="156">
        <v>0</v>
      </c>
      <c r="E71" s="156">
        <v>0</v>
      </c>
      <c r="F71" s="156">
        <v>0</v>
      </c>
      <c r="G71" s="156">
        <v>0</v>
      </c>
      <c r="H71" s="156">
        <v>0</v>
      </c>
      <c r="I71" s="156">
        <v>0</v>
      </c>
      <c r="J71" s="156">
        <v>0</v>
      </c>
      <c r="K71" s="156">
        <v>0</v>
      </c>
      <c r="L71" s="156">
        <f t="shared" si="0"/>
        <v>4.6743699999999997E-3</v>
      </c>
      <c r="M71" s="138" t="s">
        <v>210</v>
      </c>
      <c r="N71" s="139" t="s">
        <v>209</v>
      </c>
      <c r="Q71" s="97"/>
    </row>
    <row r="72" spans="1:17" ht="21.6" thickTop="1" thickBot="1" x14ac:dyDescent="0.3">
      <c r="A72" s="134" t="s">
        <v>211</v>
      </c>
      <c r="B72" s="140" t="s">
        <v>212</v>
      </c>
      <c r="C72" s="154">
        <v>4.6128066799999994</v>
      </c>
      <c r="D72" s="154">
        <v>1.8250999999999999E-3</v>
      </c>
      <c r="E72" s="154">
        <v>0</v>
      </c>
      <c r="F72" s="154">
        <v>0</v>
      </c>
      <c r="G72" s="154">
        <v>0</v>
      </c>
      <c r="H72" s="154">
        <v>2.149968E-2</v>
      </c>
      <c r="I72" s="154">
        <v>0</v>
      </c>
      <c r="J72" s="154">
        <v>0</v>
      </c>
      <c r="K72" s="154">
        <v>0.01</v>
      </c>
      <c r="L72" s="154">
        <f t="shared" si="0"/>
        <v>4.6461314599999985</v>
      </c>
      <c r="M72" s="141" t="s">
        <v>213</v>
      </c>
      <c r="N72" s="142" t="s">
        <v>211</v>
      </c>
      <c r="Q72" s="97"/>
    </row>
    <row r="73" spans="1:17" ht="15" thickTop="1" thickBot="1" x14ac:dyDescent="0.3">
      <c r="A73" s="133" t="s">
        <v>214</v>
      </c>
      <c r="B73" s="137" t="s">
        <v>215</v>
      </c>
      <c r="C73" s="156">
        <v>3.5786410000000002</v>
      </c>
      <c r="D73" s="156">
        <v>0</v>
      </c>
      <c r="E73" s="156">
        <v>0</v>
      </c>
      <c r="F73" s="156">
        <v>0</v>
      </c>
      <c r="G73" s="156">
        <v>0</v>
      </c>
      <c r="H73" s="156">
        <v>3.6501999999999997E-3</v>
      </c>
      <c r="I73" s="156">
        <v>0</v>
      </c>
      <c r="J73" s="156">
        <v>0</v>
      </c>
      <c r="K73" s="156">
        <v>0</v>
      </c>
      <c r="L73" s="156">
        <f t="shared" ref="L73:L77" si="2">SUM(C73:K73)</f>
        <v>3.5822912000000002</v>
      </c>
      <c r="M73" s="138" t="s">
        <v>216</v>
      </c>
      <c r="N73" s="139" t="s">
        <v>214</v>
      </c>
      <c r="Q73" s="97"/>
    </row>
    <row r="74" spans="1:17" ht="21.6" thickTop="1" thickBot="1" x14ac:dyDescent="0.3">
      <c r="A74" s="134">
        <v>87</v>
      </c>
      <c r="B74" s="140" t="s">
        <v>217</v>
      </c>
      <c r="C74" s="154">
        <v>5.1509946919999985</v>
      </c>
      <c r="D74" s="154">
        <v>0.73841387999999997</v>
      </c>
      <c r="E74" s="154">
        <v>0.92305164000000006</v>
      </c>
      <c r="F74" s="154">
        <v>0</v>
      </c>
      <c r="G74" s="154">
        <v>0</v>
      </c>
      <c r="H74" s="154">
        <v>0</v>
      </c>
      <c r="I74" s="154">
        <v>1.3379960800000001</v>
      </c>
      <c r="J74" s="154">
        <v>0</v>
      </c>
      <c r="K74" s="154">
        <v>0</v>
      </c>
      <c r="L74" s="154">
        <f t="shared" si="2"/>
        <v>8.1504562919999994</v>
      </c>
      <c r="M74" s="141" t="s">
        <v>218</v>
      </c>
      <c r="N74" s="142" t="s">
        <v>219</v>
      </c>
      <c r="Q74" s="97"/>
    </row>
    <row r="75" spans="1:17" ht="31.8" thickTop="1" thickBot="1" x14ac:dyDescent="0.3">
      <c r="A75" s="133">
        <v>88</v>
      </c>
      <c r="B75" s="137" t="s">
        <v>220</v>
      </c>
      <c r="C75" s="156">
        <v>0</v>
      </c>
      <c r="D75" s="156">
        <v>0</v>
      </c>
      <c r="E75" s="156">
        <v>0</v>
      </c>
      <c r="F75" s="156">
        <v>0.37698904</v>
      </c>
      <c r="G75" s="156">
        <v>0</v>
      </c>
      <c r="H75" s="156">
        <v>0</v>
      </c>
      <c r="I75" s="156">
        <v>0</v>
      </c>
      <c r="J75" s="156">
        <v>0</v>
      </c>
      <c r="K75" s="156">
        <v>0</v>
      </c>
      <c r="L75" s="156">
        <f t="shared" si="2"/>
        <v>0.37698904</v>
      </c>
      <c r="M75" s="138" t="s">
        <v>297</v>
      </c>
      <c r="N75" s="139" t="s">
        <v>222</v>
      </c>
      <c r="Q75" s="97"/>
    </row>
    <row r="76" spans="1:17" ht="21.6" thickTop="1" thickBot="1" x14ac:dyDescent="0.3">
      <c r="A76" s="134">
        <v>89</v>
      </c>
      <c r="B76" s="140" t="s">
        <v>223</v>
      </c>
      <c r="C76" s="154">
        <v>40.730917660000003</v>
      </c>
      <c r="D76" s="154">
        <v>3.1967916100000013</v>
      </c>
      <c r="E76" s="154">
        <v>11.546316719999995</v>
      </c>
      <c r="F76" s="154">
        <v>18.604157870000002</v>
      </c>
      <c r="G76" s="154">
        <v>0.20600563999999999</v>
      </c>
      <c r="H76" s="154">
        <v>6.8148863099999994</v>
      </c>
      <c r="I76" s="154">
        <v>0.22221081000000001</v>
      </c>
      <c r="J76" s="154">
        <v>1.186974E-2</v>
      </c>
      <c r="K76" s="154">
        <v>0.63555147999999995</v>
      </c>
      <c r="L76" s="154">
        <f t="shared" si="2"/>
        <v>81.968707840000008</v>
      </c>
      <c r="M76" s="141" t="s">
        <v>251</v>
      </c>
      <c r="N76" s="142" t="s">
        <v>224</v>
      </c>
      <c r="Q76" s="97"/>
    </row>
    <row r="77" spans="1:17" ht="21" thickTop="1" x14ac:dyDescent="0.25">
      <c r="A77" s="60" t="s">
        <v>225</v>
      </c>
      <c r="B77" s="61" t="s">
        <v>26</v>
      </c>
      <c r="C77" s="160">
        <v>2.4425450000000001E-2</v>
      </c>
      <c r="D77" s="160">
        <v>0</v>
      </c>
      <c r="E77" s="160">
        <v>6.3329869999999996E-2</v>
      </c>
      <c r="F77" s="160">
        <v>1E-3</v>
      </c>
      <c r="G77" s="160">
        <v>4.6914560000000001E-2</v>
      </c>
      <c r="H77" s="160">
        <v>0</v>
      </c>
      <c r="I77" s="160">
        <v>0</v>
      </c>
      <c r="J77" s="160">
        <v>0</v>
      </c>
      <c r="K77" s="160">
        <v>2.2081200000000002E-2</v>
      </c>
      <c r="L77" s="388">
        <f t="shared" si="2"/>
        <v>0.15775107999999999</v>
      </c>
      <c r="M77" s="62" t="s">
        <v>257</v>
      </c>
      <c r="N77" s="63" t="s">
        <v>225</v>
      </c>
      <c r="Q77" s="97"/>
    </row>
    <row r="78" spans="1:17" ht="24.75" customHeight="1" x14ac:dyDescent="0.25">
      <c r="A78" s="459" t="s">
        <v>30</v>
      </c>
      <c r="B78" s="459" t="s">
        <v>226</v>
      </c>
      <c r="C78" s="169">
        <f>C17+C20+C30+C34+C38+C48+C58+C68+C77+'58'!C6</f>
        <v>15514.406423990995</v>
      </c>
      <c r="D78" s="169">
        <f>D17+D20+D30+D34+D38+D48+D58+D68+D77+'58'!D6</f>
        <v>5364.4755044900003</v>
      </c>
      <c r="E78" s="169">
        <f>E17+E20+E30+E34+E38+E48+E58+E68+E77+'58'!E6</f>
        <v>18184.477625880001</v>
      </c>
      <c r="F78" s="169">
        <f>F17+F20+F30+F34+F38+F48+F58+F68+F77+'58'!F6</f>
        <v>713.93776636999996</v>
      </c>
      <c r="G78" s="169">
        <f>G17+G20+G30+G34+G38+G48+G58+G68+G77+'58'!G6</f>
        <v>150467.80124109998</v>
      </c>
      <c r="H78" s="169">
        <f>H17+H20+H30+H34+H38+H48+H58+H68+H77+'58'!H6</f>
        <v>2252.6580368</v>
      </c>
      <c r="I78" s="169">
        <f>I17+I20+I30+I34+I38+I48+I58+I68+I77+'58'!I6</f>
        <v>2458.4527594999995</v>
      </c>
      <c r="J78" s="169">
        <f>J17+J20+J30+J34+J38+J48+J58+J68+J77+'58'!J6</f>
        <v>1442.9304469799999</v>
      </c>
      <c r="K78" s="169">
        <f>K17+K20+K30+K34+K38+K48+K58+K68+K77+'58'!K6</f>
        <v>3636.2970261499995</v>
      </c>
      <c r="L78" s="169">
        <f>L17+L20+L30+L34+L38+L48+L58+L68+L77+'58'!L6</f>
        <v>200035.43683126103</v>
      </c>
      <c r="M78" s="460" t="s">
        <v>296</v>
      </c>
      <c r="N78" s="460"/>
      <c r="Q78" s="97"/>
    </row>
    <row r="79" spans="1:17" x14ac:dyDescent="0.25">
      <c r="A79" s="151" t="s">
        <v>292</v>
      </c>
      <c r="B79" s="151"/>
      <c r="G79" s="2"/>
      <c r="N79" s="4" t="s">
        <v>523</v>
      </c>
    </row>
    <row r="80" spans="1:17" x14ac:dyDescent="0.25">
      <c r="A80" s="457" t="s">
        <v>528</v>
      </c>
      <c r="B80" s="457"/>
      <c r="C80" s="259"/>
      <c r="D80" s="200"/>
      <c r="E80" s="204"/>
      <c r="F80" s="204"/>
      <c r="G80" s="204"/>
      <c r="H80" s="204"/>
      <c r="I80" s="204"/>
      <c r="J80" s="204"/>
      <c r="K80" s="204"/>
      <c r="L80" s="204"/>
      <c r="M80" s="458" t="s">
        <v>529</v>
      </c>
      <c r="N80" s="458"/>
    </row>
    <row r="81" spans="2:24" x14ac:dyDescent="0.25">
      <c r="C81" s="369"/>
      <c r="D81" s="369"/>
      <c r="E81" s="369"/>
      <c r="F81" s="369"/>
      <c r="G81" s="369"/>
      <c r="H81" s="369"/>
      <c r="I81" s="369"/>
      <c r="J81" s="369"/>
      <c r="K81" s="369"/>
      <c r="L81" s="370"/>
    </row>
    <row r="82" spans="2:24" x14ac:dyDescent="0.25">
      <c r="C82" s="369"/>
      <c r="D82" s="369"/>
      <c r="E82" s="369"/>
      <c r="F82" s="369"/>
      <c r="G82" s="369"/>
      <c r="H82" s="369"/>
      <c r="I82" s="369"/>
      <c r="J82" s="369"/>
      <c r="K82" s="369"/>
      <c r="L82" s="370"/>
    </row>
    <row r="83" spans="2:24" ht="21" x14ac:dyDescent="0.25">
      <c r="C83" s="369"/>
      <c r="D83" s="369"/>
      <c r="E83" s="369"/>
      <c r="F83" s="369"/>
      <c r="G83" s="369"/>
      <c r="H83" s="369"/>
      <c r="I83" s="369"/>
      <c r="J83" s="369"/>
      <c r="K83" s="369"/>
      <c r="L83" s="376"/>
      <c r="M83" s="249"/>
      <c r="N83" s="249"/>
      <c r="O83" s="249"/>
      <c r="P83" s="249"/>
      <c r="Q83" s="249"/>
      <c r="R83" s="249"/>
      <c r="S83" s="249"/>
      <c r="T83" s="249"/>
      <c r="U83" s="249"/>
      <c r="V83" s="249"/>
      <c r="W83" s="249"/>
      <c r="X83" s="249"/>
    </row>
    <row r="84" spans="2:24" x14ac:dyDescent="0.25">
      <c r="C84" s="105"/>
      <c r="D84" s="105"/>
      <c r="E84" s="105"/>
      <c r="F84" s="105"/>
      <c r="G84" s="105"/>
      <c r="H84" s="105"/>
      <c r="I84" s="105"/>
      <c r="J84" s="105"/>
      <c r="K84" s="105"/>
      <c r="L84" s="376"/>
    </row>
    <row r="85" spans="2:24" x14ac:dyDescent="0.25">
      <c r="B85" s="377"/>
      <c r="C85" s="369"/>
      <c r="D85" s="369"/>
      <c r="E85" s="369"/>
      <c r="F85" s="369"/>
      <c r="G85" s="369"/>
      <c r="H85" s="369"/>
      <c r="I85" s="369"/>
      <c r="J85" s="369"/>
      <c r="K85" s="369"/>
      <c r="L85" s="376"/>
    </row>
    <row r="86" spans="2:24" x14ac:dyDescent="0.25">
      <c r="C86" s="369"/>
      <c r="D86" s="369"/>
      <c r="E86" s="369"/>
      <c r="F86" s="369"/>
      <c r="G86" s="369"/>
      <c r="H86" s="369"/>
      <c r="I86" s="369"/>
      <c r="J86" s="369"/>
      <c r="K86" s="369"/>
      <c r="L86" s="370"/>
    </row>
    <row r="87" spans="2:24" x14ac:dyDescent="0.25">
      <c r="C87" s="369"/>
      <c r="D87" s="369"/>
      <c r="E87" s="369"/>
      <c r="F87" s="369"/>
      <c r="G87" s="369"/>
      <c r="H87" s="369"/>
      <c r="I87" s="369"/>
      <c r="J87" s="369"/>
      <c r="K87" s="369"/>
      <c r="L87" s="370"/>
    </row>
    <row r="88" spans="2:24" x14ac:dyDescent="0.25">
      <c r="C88" s="369"/>
      <c r="D88" s="369"/>
      <c r="E88" s="369"/>
      <c r="F88" s="369"/>
      <c r="G88" s="369"/>
      <c r="H88" s="369"/>
      <c r="I88" s="369"/>
      <c r="J88" s="369"/>
      <c r="K88" s="369"/>
      <c r="L88" s="370"/>
    </row>
    <row r="89" spans="2:24" x14ac:dyDescent="0.25">
      <c r="C89" s="369"/>
      <c r="D89" s="369"/>
      <c r="E89" s="369"/>
      <c r="F89" s="369"/>
      <c r="G89" s="369"/>
      <c r="H89" s="369"/>
      <c r="I89" s="369"/>
      <c r="J89" s="369"/>
      <c r="K89" s="369"/>
      <c r="L89" s="370"/>
    </row>
    <row r="90" spans="2:24" x14ac:dyDescent="0.25">
      <c r="C90" s="369"/>
      <c r="D90" s="369"/>
      <c r="E90" s="369"/>
      <c r="F90" s="369"/>
      <c r="G90" s="369"/>
      <c r="H90" s="369"/>
      <c r="I90" s="369"/>
      <c r="J90" s="369"/>
      <c r="K90" s="369"/>
      <c r="L90" s="370"/>
    </row>
    <row r="91" spans="2:24" x14ac:dyDescent="0.25">
      <c r="C91" s="371"/>
      <c r="D91" s="371"/>
      <c r="E91" s="371"/>
      <c r="F91" s="371"/>
      <c r="G91" s="371"/>
      <c r="H91" s="371"/>
      <c r="I91" s="371"/>
      <c r="J91" s="371"/>
      <c r="K91" s="371"/>
      <c r="L91" s="370"/>
    </row>
    <row r="92" spans="2:24" x14ac:dyDescent="0.25">
      <c r="K92" s="370"/>
    </row>
    <row r="93" spans="2:24" x14ac:dyDescent="0.25">
      <c r="K93" s="370"/>
      <c r="L93" s="372"/>
    </row>
    <row r="94" spans="2:24" x14ac:dyDescent="0.25">
      <c r="K94" s="370"/>
      <c r="L94" s="372"/>
    </row>
    <row r="95" spans="2:24" x14ac:dyDescent="0.25">
      <c r="K95" s="370"/>
      <c r="L95" s="372"/>
    </row>
    <row r="96" spans="2:24" x14ac:dyDescent="0.25">
      <c r="K96" s="370"/>
      <c r="L96" s="373"/>
    </row>
    <row r="97" spans="3:12" x14ac:dyDescent="0.25">
      <c r="K97" s="370"/>
      <c r="L97" s="374"/>
    </row>
    <row r="98" spans="3:12" x14ac:dyDescent="0.25">
      <c r="K98" s="370"/>
      <c r="L98" s="375"/>
    </row>
    <row r="99" spans="3:12" x14ac:dyDescent="0.25">
      <c r="K99" s="370"/>
      <c r="L99" s="375"/>
    </row>
    <row r="100" spans="3:12" x14ac:dyDescent="0.25">
      <c r="K100" s="370"/>
      <c r="L100" s="375"/>
    </row>
    <row r="101" spans="3:12" x14ac:dyDescent="0.25">
      <c r="K101" s="370"/>
      <c r="L101" s="375"/>
    </row>
    <row r="102" spans="3:12" x14ac:dyDescent="0.25">
      <c r="K102" s="370"/>
      <c r="L102" s="375"/>
    </row>
    <row r="103" spans="3:12" x14ac:dyDescent="0.25">
      <c r="C103" s="370"/>
      <c r="D103" s="370"/>
      <c r="E103" s="370"/>
      <c r="F103" s="370"/>
      <c r="G103" s="370"/>
      <c r="H103" s="370"/>
      <c r="I103" s="370"/>
      <c r="J103" s="370"/>
      <c r="K103" s="370"/>
      <c r="L103" s="370"/>
    </row>
    <row r="104" spans="3:12" x14ac:dyDescent="0.25">
      <c r="C104" s="105"/>
      <c r="D104" s="105"/>
      <c r="E104" s="105"/>
      <c r="F104" s="105"/>
      <c r="G104" s="105"/>
      <c r="H104" s="105"/>
      <c r="I104" s="105"/>
      <c r="J104" s="105"/>
      <c r="K104" s="105"/>
      <c r="L104" s="370"/>
    </row>
    <row r="105" spans="3:12" x14ac:dyDescent="0.25">
      <c r="C105" s="370"/>
      <c r="D105" s="370"/>
      <c r="E105" s="370"/>
      <c r="F105" s="370"/>
      <c r="G105" s="370"/>
      <c r="H105" s="370"/>
      <c r="I105" s="370"/>
      <c r="J105" s="370"/>
      <c r="K105" s="370"/>
      <c r="L105" s="370"/>
    </row>
  </sheetData>
  <mergeCells count="10">
    <mergeCell ref="A80:B80"/>
    <mergeCell ref="M80:N80"/>
    <mergeCell ref="A78:B78"/>
    <mergeCell ref="M78:N78"/>
    <mergeCell ref="A1:N1"/>
    <mergeCell ref="A2:N2"/>
    <mergeCell ref="A3:N3"/>
    <mergeCell ref="D4:K4"/>
    <mergeCell ref="A5:B5"/>
    <mergeCell ref="M5:N5"/>
  </mergeCells>
  <printOptions horizontalCentered="1" verticalCentered="1"/>
  <pageMargins left="0" right="0" top="0" bottom="0" header="0.51181102362204722" footer="0.51181102362204722"/>
  <pageSetup paperSize="9" scale="76" fitToHeight="0" orientation="landscape" r:id="rId1"/>
  <headerFooter alignWithMargins="0"/>
  <rowBreaks count="4" manualBreakCount="4">
    <brk id="16" max="13" man="1"/>
    <brk id="29" max="13" man="1"/>
    <brk id="46" max="13" man="1"/>
    <brk id="62" max="1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17"/>
  <sheetViews>
    <sheetView rightToLeft="1" view="pageBreakPreview" zoomScaleSheetLayoutView="100" workbookViewId="0">
      <selection activeCell="L11" sqref="L11"/>
    </sheetView>
  </sheetViews>
  <sheetFormatPr defaultRowHeight="13.8" x14ac:dyDescent="0.25"/>
  <cols>
    <col min="1" max="1" width="23" style="4" customWidth="1"/>
    <col min="2" max="11" width="9.77734375" style="12" customWidth="1"/>
    <col min="12" max="12" width="23" style="4" customWidth="1"/>
    <col min="13" max="256" width="9.109375" style="4"/>
    <col min="257" max="257" width="23" style="4" customWidth="1"/>
    <col min="258" max="267" width="8.6640625" style="4" customWidth="1"/>
    <col min="268" max="268" width="23" style="4" customWidth="1"/>
    <col min="269" max="512" width="9.109375" style="4"/>
    <col min="513" max="513" width="23" style="4" customWidth="1"/>
    <col min="514" max="523" width="8.6640625" style="4" customWidth="1"/>
    <col min="524" max="524" width="23" style="4" customWidth="1"/>
    <col min="525" max="768" width="9.109375" style="4"/>
    <col min="769" max="769" width="23" style="4" customWidth="1"/>
    <col min="770" max="779" width="8.6640625" style="4" customWidth="1"/>
    <col min="780" max="780" width="23" style="4" customWidth="1"/>
    <col min="781" max="1024" width="9.109375" style="4"/>
    <col min="1025" max="1025" width="23" style="4" customWidth="1"/>
    <col min="1026" max="1035" width="8.6640625" style="4" customWidth="1"/>
    <col min="1036" max="1036" width="23" style="4" customWidth="1"/>
    <col min="1037" max="1280" width="9.109375" style="4"/>
    <col min="1281" max="1281" width="23" style="4" customWidth="1"/>
    <col min="1282" max="1291" width="8.6640625" style="4" customWidth="1"/>
    <col min="1292" max="1292" width="23" style="4" customWidth="1"/>
    <col min="1293" max="1536" width="9.109375" style="4"/>
    <col min="1537" max="1537" width="23" style="4" customWidth="1"/>
    <col min="1538" max="1547" width="8.6640625" style="4" customWidth="1"/>
    <col min="1548" max="1548" width="23" style="4" customWidth="1"/>
    <col min="1549" max="1792" width="9.109375" style="4"/>
    <col min="1793" max="1793" width="23" style="4" customWidth="1"/>
    <col min="1794" max="1803" width="8.6640625" style="4" customWidth="1"/>
    <col min="1804" max="1804" width="23" style="4" customWidth="1"/>
    <col min="1805" max="2048" width="9.109375" style="4"/>
    <col min="2049" max="2049" width="23" style="4" customWidth="1"/>
    <col min="2050" max="2059" width="8.6640625" style="4" customWidth="1"/>
    <col min="2060" max="2060" width="23" style="4" customWidth="1"/>
    <col min="2061" max="2304" width="9.109375" style="4"/>
    <col min="2305" max="2305" width="23" style="4" customWidth="1"/>
    <col min="2306" max="2315" width="8.6640625" style="4" customWidth="1"/>
    <col min="2316" max="2316" width="23" style="4" customWidth="1"/>
    <col min="2317" max="2560" width="9.109375" style="4"/>
    <col min="2561" max="2561" width="23" style="4" customWidth="1"/>
    <col min="2562" max="2571" width="8.6640625" style="4" customWidth="1"/>
    <col min="2572" max="2572" width="23" style="4" customWidth="1"/>
    <col min="2573" max="2816" width="9.109375" style="4"/>
    <col min="2817" max="2817" width="23" style="4" customWidth="1"/>
    <col min="2818" max="2827" width="8.6640625" style="4" customWidth="1"/>
    <col min="2828" max="2828" width="23" style="4" customWidth="1"/>
    <col min="2829" max="3072" width="9.109375" style="4"/>
    <col min="3073" max="3073" width="23" style="4" customWidth="1"/>
    <col min="3074" max="3083" width="8.6640625" style="4" customWidth="1"/>
    <col min="3084" max="3084" width="23" style="4" customWidth="1"/>
    <col min="3085" max="3328" width="9.109375" style="4"/>
    <col min="3329" max="3329" width="23" style="4" customWidth="1"/>
    <col min="3330" max="3339" width="8.6640625" style="4" customWidth="1"/>
    <col min="3340" max="3340" width="23" style="4" customWidth="1"/>
    <col min="3341" max="3584" width="9.109375" style="4"/>
    <col min="3585" max="3585" width="23" style="4" customWidth="1"/>
    <col min="3586" max="3595" width="8.6640625" style="4" customWidth="1"/>
    <col min="3596" max="3596" width="23" style="4" customWidth="1"/>
    <col min="3597" max="3840" width="9.109375" style="4"/>
    <col min="3841" max="3841" width="23" style="4" customWidth="1"/>
    <col min="3842" max="3851" width="8.6640625" style="4" customWidth="1"/>
    <col min="3852" max="3852" width="23" style="4" customWidth="1"/>
    <col min="3853" max="4096" width="9.109375" style="4"/>
    <col min="4097" max="4097" width="23" style="4" customWidth="1"/>
    <col min="4098" max="4107" width="8.6640625" style="4" customWidth="1"/>
    <col min="4108" max="4108" width="23" style="4" customWidth="1"/>
    <col min="4109" max="4352" width="9.109375" style="4"/>
    <col min="4353" max="4353" width="23" style="4" customWidth="1"/>
    <col min="4354" max="4363" width="8.6640625" style="4" customWidth="1"/>
    <col min="4364" max="4364" width="23" style="4" customWidth="1"/>
    <col min="4365" max="4608" width="9.109375" style="4"/>
    <col min="4609" max="4609" width="23" style="4" customWidth="1"/>
    <col min="4610" max="4619" width="8.6640625" style="4" customWidth="1"/>
    <col min="4620" max="4620" width="23" style="4" customWidth="1"/>
    <col min="4621" max="4864" width="9.109375" style="4"/>
    <col min="4865" max="4865" width="23" style="4" customWidth="1"/>
    <col min="4866" max="4875" width="8.6640625" style="4" customWidth="1"/>
    <col min="4876" max="4876" width="23" style="4" customWidth="1"/>
    <col min="4877" max="5120" width="9.109375" style="4"/>
    <col min="5121" max="5121" width="23" style="4" customWidth="1"/>
    <col min="5122" max="5131" width="8.6640625" style="4" customWidth="1"/>
    <col min="5132" max="5132" width="23" style="4" customWidth="1"/>
    <col min="5133" max="5376" width="9.109375" style="4"/>
    <col min="5377" max="5377" width="23" style="4" customWidth="1"/>
    <col min="5378" max="5387" width="8.6640625" style="4" customWidth="1"/>
    <col min="5388" max="5388" width="23" style="4" customWidth="1"/>
    <col min="5389" max="5632" width="9.109375" style="4"/>
    <col min="5633" max="5633" width="23" style="4" customWidth="1"/>
    <col min="5634" max="5643" width="8.6640625" style="4" customWidth="1"/>
    <col min="5644" max="5644" width="23" style="4" customWidth="1"/>
    <col min="5645" max="5888" width="9.109375" style="4"/>
    <col min="5889" max="5889" width="23" style="4" customWidth="1"/>
    <col min="5890" max="5899" width="8.6640625" style="4" customWidth="1"/>
    <col min="5900" max="5900" width="23" style="4" customWidth="1"/>
    <col min="5901" max="6144" width="9.109375" style="4"/>
    <col min="6145" max="6145" width="23" style="4" customWidth="1"/>
    <col min="6146" max="6155" width="8.6640625" style="4" customWidth="1"/>
    <col min="6156" max="6156" width="23" style="4" customWidth="1"/>
    <col min="6157" max="6400" width="9.109375" style="4"/>
    <col min="6401" max="6401" width="23" style="4" customWidth="1"/>
    <col min="6402" max="6411" width="8.6640625" style="4" customWidth="1"/>
    <col min="6412" max="6412" width="23" style="4" customWidth="1"/>
    <col min="6413" max="6656" width="9.109375" style="4"/>
    <col min="6657" max="6657" width="23" style="4" customWidth="1"/>
    <col min="6658" max="6667" width="8.6640625" style="4" customWidth="1"/>
    <col min="6668" max="6668" width="23" style="4" customWidth="1"/>
    <col min="6669" max="6912" width="9.109375" style="4"/>
    <col min="6913" max="6913" width="23" style="4" customWidth="1"/>
    <col min="6914" max="6923" width="8.6640625" style="4" customWidth="1"/>
    <col min="6924" max="6924" width="23" style="4" customWidth="1"/>
    <col min="6925" max="7168" width="9.109375" style="4"/>
    <col min="7169" max="7169" width="23" style="4" customWidth="1"/>
    <col min="7170" max="7179" width="8.6640625" style="4" customWidth="1"/>
    <col min="7180" max="7180" width="23" style="4" customWidth="1"/>
    <col min="7181" max="7424" width="9.109375" style="4"/>
    <col min="7425" max="7425" width="23" style="4" customWidth="1"/>
    <col min="7426" max="7435" width="8.6640625" style="4" customWidth="1"/>
    <col min="7436" max="7436" width="23" style="4" customWidth="1"/>
    <col min="7437" max="7680" width="9.109375" style="4"/>
    <col min="7681" max="7681" width="23" style="4" customWidth="1"/>
    <col min="7682" max="7691" width="8.6640625" style="4" customWidth="1"/>
    <col min="7692" max="7692" width="23" style="4" customWidth="1"/>
    <col min="7693" max="7936" width="9.109375" style="4"/>
    <col min="7937" max="7937" width="23" style="4" customWidth="1"/>
    <col min="7938" max="7947" width="8.6640625" style="4" customWidth="1"/>
    <col min="7948" max="7948" width="23" style="4" customWidth="1"/>
    <col min="7949" max="8192" width="9.109375" style="4"/>
    <col min="8193" max="8193" width="23" style="4" customWidth="1"/>
    <col min="8194" max="8203" width="8.6640625" style="4" customWidth="1"/>
    <col min="8204" max="8204" width="23" style="4" customWidth="1"/>
    <col min="8205" max="8448" width="9.109375" style="4"/>
    <col min="8449" max="8449" width="23" style="4" customWidth="1"/>
    <col min="8450" max="8459" width="8.6640625" style="4" customWidth="1"/>
    <col min="8460" max="8460" width="23" style="4" customWidth="1"/>
    <col min="8461" max="8704" width="9.109375" style="4"/>
    <col min="8705" max="8705" width="23" style="4" customWidth="1"/>
    <col min="8706" max="8715" width="8.6640625" style="4" customWidth="1"/>
    <col min="8716" max="8716" width="23" style="4" customWidth="1"/>
    <col min="8717" max="8960" width="9.109375" style="4"/>
    <col min="8961" max="8961" width="23" style="4" customWidth="1"/>
    <col min="8962" max="8971" width="8.6640625" style="4" customWidth="1"/>
    <col min="8972" max="8972" width="23" style="4" customWidth="1"/>
    <col min="8973" max="9216" width="9.109375" style="4"/>
    <col min="9217" max="9217" width="23" style="4" customWidth="1"/>
    <col min="9218" max="9227" width="8.6640625" style="4" customWidth="1"/>
    <col min="9228" max="9228" width="23" style="4" customWidth="1"/>
    <col min="9229" max="9472" width="9.109375" style="4"/>
    <col min="9473" max="9473" width="23" style="4" customWidth="1"/>
    <col min="9474" max="9483" width="8.6640625" style="4" customWidth="1"/>
    <col min="9484" max="9484" width="23" style="4" customWidth="1"/>
    <col min="9485" max="9728" width="9.109375" style="4"/>
    <col min="9729" max="9729" width="23" style="4" customWidth="1"/>
    <col min="9730" max="9739" width="8.6640625" style="4" customWidth="1"/>
    <col min="9740" max="9740" width="23" style="4" customWidth="1"/>
    <col min="9741" max="9984" width="9.109375" style="4"/>
    <col min="9985" max="9985" width="23" style="4" customWidth="1"/>
    <col min="9986" max="9995" width="8.6640625" style="4" customWidth="1"/>
    <col min="9996" max="9996" width="23" style="4" customWidth="1"/>
    <col min="9997" max="10240" width="9.109375" style="4"/>
    <col min="10241" max="10241" width="23" style="4" customWidth="1"/>
    <col min="10242" max="10251" width="8.6640625" style="4" customWidth="1"/>
    <col min="10252" max="10252" width="23" style="4" customWidth="1"/>
    <col min="10253" max="10496" width="9.109375" style="4"/>
    <col min="10497" max="10497" width="23" style="4" customWidth="1"/>
    <col min="10498" max="10507" width="8.6640625" style="4" customWidth="1"/>
    <col min="10508" max="10508" width="23" style="4" customWidth="1"/>
    <col min="10509" max="10752" width="9.109375" style="4"/>
    <col min="10753" max="10753" width="23" style="4" customWidth="1"/>
    <col min="10754" max="10763" width="8.6640625" style="4" customWidth="1"/>
    <col min="10764" max="10764" width="23" style="4" customWidth="1"/>
    <col min="10765" max="11008" width="9.109375" style="4"/>
    <col min="11009" max="11009" width="23" style="4" customWidth="1"/>
    <col min="11010" max="11019" width="8.6640625" style="4" customWidth="1"/>
    <col min="11020" max="11020" width="23" style="4" customWidth="1"/>
    <col min="11021" max="11264" width="9.109375" style="4"/>
    <col min="11265" max="11265" width="23" style="4" customWidth="1"/>
    <col min="11266" max="11275" width="8.6640625" style="4" customWidth="1"/>
    <col min="11276" max="11276" width="23" style="4" customWidth="1"/>
    <col min="11277" max="11520" width="9.109375" style="4"/>
    <col min="11521" max="11521" width="23" style="4" customWidth="1"/>
    <col min="11522" max="11531" width="8.6640625" style="4" customWidth="1"/>
    <col min="11532" max="11532" width="23" style="4" customWidth="1"/>
    <col min="11533" max="11776" width="9.109375" style="4"/>
    <col min="11777" max="11777" width="23" style="4" customWidth="1"/>
    <col min="11778" max="11787" width="8.6640625" style="4" customWidth="1"/>
    <col min="11788" max="11788" width="23" style="4" customWidth="1"/>
    <col min="11789" max="12032" width="9.109375" style="4"/>
    <col min="12033" max="12033" width="23" style="4" customWidth="1"/>
    <col min="12034" max="12043" width="8.6640625" style="4" customWidth="1"/>
    <col min="12044" max="12044" width="23" style="4" customWidth="1"/>
    <col min="12045" max="12288" width="9.109375" style="4"/>
    <col min="12289" max="12289" width="23" style="4" customWidth="1"/>
    <col min="12290" max="12299" width="8.6640625" style="4" customWidth="1"/>
    <col min="12300" max="12300" width="23" style="4" customWidth="1"/>
    <col min="12301" max="12544" width="9.109375" style="4"/>
    <col min="12545" max="12545" width="23" style="4" customWidth="1"/>
    <col min="12546" max="12555" width="8.6640625" style="4" customWidth="1"/>
    <col min="12556" max="12556" width="23" style="4" customWidth="1"/>
    <col min="12557" max="12800" width="9.109375" style="4"/>
    <col min="12801" max="12801" width="23" style="4" customWidth="1"/>
    <col min="12802" max="12811" width="8.6640625" style="4" customWidth="1"/>
    <col min="12812" max="12812" width="23" style="4" customWidth="1"/>
    <col min="12813" max="13056" width="9.109375" style="4"/>
    <col min="13057" max="13057" width="23" style="4" customWidth="1"/>
    <col min="13058" max="13067" width="8.6640625" style="4" customWidth="1"/>
    <col min="13068" max="13068" width="23" style="4" customWidth="1"/>
    <col min="13069" max="13312" width="9.109375" style="4"/>
    <col min="13313" max="13313" width="23" style="4" customWidth="1"/>
    <col min="13314" max="13323" width="8.6640625" style="4" customWidth="1"/>
    <col min="13324" max="13324" width="23" style="4" customWidth="1"/>
    <col min="13325" max="13568" width="9.109375" style="4"/>
    <col min="13569" max="13569" width="23" style="4" customWidth="1"/>
    <col min="13570" max="13579" width="8.6640625" style="4" customWidth="1"/>
    <col min="13580" max="13580" width="23" style="4" customWidth="1"/>
    <col min="13581" max="13824" width="9.109375" style="4"/>
    <col min="13825" max="13825" width="23" style="4" customWidth="1"/>
    <col min="13826" max="13835" width="8.6640625" style="4" customWidth="1"/>
    <col min="13836" max="13836" width="23" style="4" customWidth="1"/>
    <col min="13837" max="14080" width="9.109375" style="4"/>
    <col min="14081" max="14081" width="23" style="4" customWidth="1"/>
    <col min="14082" max="14091" width="8.6640625" style="4" customWidth="1"/>
    <col min="14092" max="14092" width="23" style="4" customWidth="1"/>
    <col min="14093" max="14336" width="9.109375" style="4"/>
    <col min="14337" max="14337" width="23" style="4" customWidth="1"/>
    <col min="14338" max="14347" width="8.6640625" style="4" customWidth="1"/>
    <col min="14348" max="14348" width="23" style="4" customWidth="1"/>
    <col min="14349" max="14592" width="9.109375" style="4"/>
    <col min="14593" max="14593" width="23" style="4" customWidth="1"/>
    <col min="14594" max="14603" width="8.6640625" style="4" customWidth="1"/>
    <col min="14604" max="14604" width="23" style="4" customWidth="1"/>
    <col min="14605" max="14848" width="9.109375" style="4"/>
    <col min="14849" max="14849" width="23" style="4" customWidth="1"/>
    <col min="14850" max="14859" width="8.6640625" style="4" customWidth="1"/>
    <col min="14860" max="14860" width="23" style="4" customWidth="1"/>
    <col min="14861" max="15104" width="9.109375" style="4"/>
    <col min="15105" max="15105" width="23" style="4" customWidth="1"/>
    <col min="15106" max="15115" width="8.6640625" style="4" customWidth="1"/>
    <col min="15116" max="15116" width="23" style="4" customWidth="1"/>
    <col min="15117" max="15360" width="9.109375" style="4"/>
    <col min="15361" max="15361" width="23" style="4" customWidth="1"/>
    <col min="15362" max="15371" width="8.6640625" style="4" customWidth="1"/>
    <col min="15372" max="15372" width="23" style="4" customWidth="1"/>
    <col min="15373" max="15616" width="9.109375" style="4"/>
    <col min="15617" max="15617" width="23" style="4" customWidth="1"/>
    <col min="15618" max="15627" width="8.6640625" style="4" customWidth="1"/>
    <col min="15628" max="15628" width="23" style="4" customWidth="1"/>
    <col min="15629" max="15872" width="9.109375" style="4"/>
    <col min="15873" max="15873" width="23" style="4" customWidth="1"/>
    <col min="15874" max="15883" width="8.6640625" style="4" customWidth="1"/>
    <col min="15884" max="15884" width="23" style="4" customWidth="1"/>
    <col min="15885" max="16128" width="9.109375" style="4"/>
    <col min="16129" max="16129" width="23" style="4" customWidth="1"/>
    <col min="16130" max="16139" width="8.6640625" style="4" customWidth="1"/>
    <col min="16140" max="16140" width="23" style="4" customWidth="1"/>
    <col min="16141" max="16382" width="9.109375" style="4"/>
    <col min="16383" max="16383" width="9.109375" style="4" customWidth="1"/>
    <col min="16384" max="16384" width="9.109375" style="4"/>
  </cols>
  <sheetData>
    <row r="1" spans="1:14" s="107" customFormat="1" ht="23.25" customHeight="1" x14ac:dyDescent="0.25">
      <c r="A1" s="461"/>
      <c r="B1" s="462"/>
      <c r="C1" s="462"/>
      <c r="D1" s="462"/>
      <c r="E1" s="462"/>
      <c r="F1" s="462"/>
      <c r="G1" s="462"/>
      <c r="H1" s="462"/>
      <c r="I1" s="462"/>
      <c r="J1" s="462"/>
      <c r="K1" s="462"/>
      <c r="L1" s="462"/>
      <c r="M1" s="109"/>
      <c r="N1" s="109"/>
    </row>
    <row r="2" spans="1:14" s="1" customFormat="1" ht="20.100000000000001" customHeight="1" x14ac:dyDescent="0.25">
      <c r="A2" s="417" t="s">
        <v>253</v>
      </c>
      <c r="B2" s="417"/>
      <c r="C2" s="417"/>
      <c r="D2" s="417"/>
      <c r="E2" s="417"/>
      <c r="F2" s="417"/>
      <c r="G2" s="417"/>
      <c r="H2" s="417"/>
      <c r="I2" s="417"/>
      <c r="J2" s="417"/>
      <c r="K2" s="417"/>
      <c r="L2" s="417"/>
      <c r="M2" s="119"/>
      <c r="N2" s="119"/>
    </row>
    <row r="3" spans="1:14" s="99" customFormat="1" ht="20.100000000000001" customHeight="1" x14ac:dyDescent="0.25">
      <c r="A3" s="392" t="s">
        <v>516</v>
      </c>
      <c r="B3" s="392"/>
      <c r="C3" s="392"/>
      <c r="D3" s="392"/>
      <c r="E3" s="392"/>
      <c r="F3" s="392"/>
      <c r="G3" s="392"/>
      <c r="H3" s="392"/>
      <c r="I3" s="392"/>
      <c r="J3" s="392"/>
      <c r="K3" s="392"/>
      <c r="L3" s="392"/>
      <c r="M3" s="120"/>
      <c r="N3" s="120"/>
    </row>
    <row r="4" spans="1:14" s="8" customFormat="1" ht="20.100000000000001" customHeight="1" x14ac:dyDescent="0.25">
      <c r="A4" s="463" t="s">
        <v>238</v>
      </c>
      <c r="B4" s="463"/>
      <c r="C4" s="463"/>
      <c r="D4" s="463"/>
      <c r="E4" s="463"/>
      <c r="F4" s="463"/>
      <c r="G4" s="463"/>
      <c r="H4" s="463"/>
      <c r="I4" s="463"/>
      <c r="J4" s="463"/>
      <c r="K4" s="463"/>
      <c r="L4" s="463"/>
      <c r="M4" s="285"/>
      <c r="N4" s="285"/>
    </row>
    <row r="5" spans="1:14" s="8" customFormat="1" ht="20.100000000000001" customHeight="1" x14ac:dyDescent="0.25">
      <c r="A5" s="463" t="s">
        <v>516</v>
      </c>
      <c r="B5" s="463"/>
      <c r="C5" s="463"/>
      <c r="D5" s="463"/>
      <c r="E5" s="463"/>
      <c r="F5" s="463"/>
      <c r="G5" s="463"/>
      <c r="H5" s="463"/>
      <c r="I5" s="463"/>
      <c r="J5" s="463"/>
      <c r="K5" s="463"/>
      <c r="L5" s="463"/>
      <c r="M5" s="121"/>
      <c r="N5" s="121"/>
    </row>
    <row r="6" spans="1:14" s="100" customFormat="1" ht="21.9" customHeight="1" x14ac:dyDescent="0.25">
      <c r="A6" s="122" t="s">
        <v>553</v>
      </c>
      <c r="B6" s="112"/>
      <c r="C6" s="112"/>
      <c r="D6" s="291"/>
      <c r="E6" s="112"/>
      <c r="F6" s="112"/>
      <c r="G6" s="397" t="s">
        <v>552</v>
      </c>
      <c r="H6" s="397"/>
      <c r="I6" s="397"/>
      <c r="J6" s="397"/>
      <c r="K6" s="397"/>
      <c r="L6" s="397"/>
      <c r="N6" s="13"/>
    </row>
    <row r="7" spans="1:14" ht="20.25" customHeight="1" thickBot="1" x14ac:dyDescent="0.3">
      <c r="A7" s="464" t="s">
        <v>239</v>
      </c>
      <c r="B7" s="444" t="s">
        <v>291</v>
      </c>
      <c r="C7" s="466"/>
      <c r="D7" s="466"/>
      <c r="E7" s="466"/>
      <c r="F7" s="467"/>
      <c r="G7" s="444" t="s">
        <v>511</v>
      </c>
      <c r="H7" s="466"/>
      <c r="I7" s="466"/>
      <c r="J7" s="466"/>
      <c r="K7" s="467"/>
      <c r="L7" s="468" t="s">
        <v>512</v>
      </c>
    </row>
    <row r="8" spans="1:14" ht="41.25" customHeight="1" thickTop="1" x14ac:dyDescent="0.25">
      <c r="A8" s="465"/>
      <c r="B8" s="149">
        <v>2012</v>
      </c>
      <c r="C8" s="149">
        <v>2013</v>
      </c>
      <c r="D8" s="149">
        <v>2014</v>
      </c>
      <c r="E8" s="149">
        <v>2015</v>
      </c>
      <c r="F8" s="149">
        <v>2016</v>
      </c>
      <c r="G8" s="149">
        <v>2012</v>
      </c>
      <c r="H8" s="149">
        <v>2013</v>
      </c>
      <c r="I8" s="149">
        <v>2014</v>
      </c>
      <c r="J8" s="149">
        <v>2015</v>
      </c>
      <c r="K8" s="149">
        <v>2016</v>
      </c>
      <c r="L8" s="469"/>
    </row>
    <row r="9" spans="1:14" ht="35.1" customHeight="1" thickBot="1" x14ac:dyDescent="0.3">
      <c r="A9" s="43" t="s">
        <v>228</v>
      </c>
      <c r="B9" s="234">
        <v>99802.2</v>
      </c>
      <c r="C9" s="234">
        <v>95236.800000000003</v>
      </c>
      <c r="D9" s="234">
        <v>83877.2</v>
      </c>
      <c r="E9" s="234">
        <v>42814</v>
      </c>
      <c r="F9" s="234">
        <v>36379</v>
      </c>
      <c r="G9" s="269">
        <v>150</v>
      </c>
      <c r="H9" s="269">
        <v>174.44</v>
      </c>
      <c r="I9" s="269">
        <v>210</v>
      </c>
      <c r="J9" s="269">
        <v>585.63325753100003</v>
      </c>
      <c r="K9" s="269">
        <v>434</v>
      </c>
      <c r="L9" s="44" t="s">
        <v>504</v>
      </c>
    </row>
    <row r="10" spans="1:14" ht="35.1" customHeight="1" thickTop="1" thickBot="1" x14ac:dyDescent="0.3">
      <c r="A10" s="39" t="s">
        <v>229</v>
      </c>
      <c r="B10" s="235">
        <v>336673.2</v>
      </c>
      <c r="C10" s="235">
        <v>345486</v>
      </c>
      <c r="D10" s="235">
        <v>336745</v>
      </c>
      <c r="E10" s="235">
        <v>206660</v>
      </c>
      <c r="F10" s="235">
        <v>145946</v>
      </c>
      <c r="G10" s="270">
        <v>58.3</v>
      </c>
      <c r="H10" s="270">
        <v>82</v>
      </c>
      <c r="I10" s="270">
        <v>82</v>
      </c>
      <c r="J10" s="270">
        <v>59.920088665999984</v>
      </c>
      <c r="K10" s="270">
        <v>77</v>
      </c>
      <c r="L10" s="40" t="s">
        <v>503</v>
      </c>
    </row>
    <row r="11" spans="1:14" ht="35.1" customHeight="1" thickTop="1" x14ac:dyDescent="0.25">
      <c r="A11" s="79" t="s">
        <v>230</v>
      </c>
      <c r="B11" s="356">
        <v>42340.1</v>
      </c>
      <c r="C11" s="356">
        <v>38850.9</v>
      </c>
      <c r="D11" s="356">
        <v>33700</v>
      </c>
      <c r="E11" s="356">
        <v>22360</v>
      </c>
      <c r="F11" s="356">
        <v>17710</v>
      </c>
      <c r="G11" s="309">
        <v>4782.3</v>
      </c>
      <c r="H11" s="309">
        <v>5517</v>
      </c>
      <c r="I11" s="309">
        <v>6604</v>
      </c>
      <c r="J11" s="309">
        <v>8856</v>
      </c>
      <c r="K11" s="309">
        <v>8050</v>
      </c>
      <c r="L11" s="80" t="s">
        <v>502</v>
      </c>
    </row>
    <row r="12" spans="1:14" ht="35.1" customHeight="1" x14ac:dyDescent="0.25">
      <c r="A12" s="81" t="s">
        <v>259</v>
      </c>
      <c r="B12" s="357">
        <f t="shared" ref="B12:E12" si="0">SUM(B9:B11)</f>
        <v>478815.5</v>
      </c>
      <c r="C12" s="357">
        <f t="shared" si="0"/>
        <v>479573.7</v>
      </c>
      <c r="D12" s="357">
        <f t="shared" si="0"/>
        <v>454322.2</v>
      </c>
      <c r="E12" s="357">
        <f t="shared" si="0"/>
        <v>271834</v>
      </c>
      <c r="F12" s="357">
        <f>SUM(F9:F11)</f>
        <v>200035</v>
      </c>
      <c r="G12" s="310">
        <f t="shared" ref="G12:J12" si="1">SUM(G9:G11)</f>
        <v>4990.6000000000004</v>
      </c>
      <c r="H12" s="310">
        <f t="shared" si="1"/>
        <v>5773.44</v>
      </c>
      <c r="I12" s="310">
        <f t="shared" si="1"/>
        <v>6896</v>
      </c>
      <c r="J12" s="310">
        <f t="shared" si="1"/>
        <v>9501.5533461970008</v>
      </c>
      <c r="K12" s="310">
        <f>SUM(K9:K11)</f>
        <v>8561</v>
      </c>
      <c r="L12" s="286" t="s">
        <v>28</v>
      </c>
    </row>
    <row r="13" spans="1:14" x14ac:dyDescent="0.25">
      <c r="A13" s="470" t="s">
        <v>292</v>
      </c>
      <c r="B13" s="470"/>
      <c r="C13" s="470"/>
      <c r="G13" s="296"/>
      <c r="H13" s="296"/>
      <c r="I13" s="296"/>
      <c r="J13" s="313"/>
      <c r="K13" s="313"/>
      <c r="L13" s="103" t="s">
        <v>523</v>
      </c>
    </row>
    <row r="15" spans="1:14" x14ac:dyDescent="0.25">
      <c r="B15" s="259"/>
      <c r="C15" s="259"/>
      <c r="D15" s="259"/>
      <c r="E15" s="259"/>
      <c r="F15" s="259"/>
      <c r="G15" s="259"/>
      <c r="H15" s="259"/>
      <c r="I15" s="259"/>
      <c r="J15" s="259"/>
      <c r="K15" s="259"/>
    </row>
    <row r="16" spans="1:14" x14ac:dyDescent="0.25">
      <c r="B16" s="259"/>
      <c r="C16" s="259"/>
      <c r="D16" s="259"/>
      <c r="E16" s="259"/>
      <c r="F16" s="259"/>
      <c r="G16" s="296"/>
      <c r="H16" s="296"/>
      <c r="I16" s="296"/>
      <c r="J16" s="296"/>
      <c r="K16" s="296"/>
    </row>
    <row r="17" spans="2:11" x14ac:dyDescent="0.25">
      <c r="B17" s="259"/>
      <c r="C17" s="259"/>
      <c r="D17" s="259"/>
      <c r="E17" s="259"/>
      <c r="F17" s="259"/>
      <c r="G17" s="296"/>
      <c r="H17" s="296"/>
      <c r="I17" s="296"/>
      <c r="J17" s="296"/>
      <c r="K17" s="296"/>
    </row>
  </sheetData>
  <mergeCells count="11">
    <mergeCell ref="A7:A8"/>
    <mergeCell ref="B7:F7"/>
    <mergeCell ref="G7:K7"/>
    <mergeCell ref="L7:L8"/>
    <mergeCell ref="A13:C13"/>
    <mergeCell ref="G6:L6"/>
    <mergeCell ref="A1:L1"/>
    <mergeCell ref="A2:L2"/>
    <mergeCell ref="A3:L3"/>
    <mergeCell ref="A4:L4"/>
    <mergeCell ref="A5:L5"/>
  </mergeCells>
  <printOptions horizontalCentered="1"/>
  <pageMargins left="0" right="0" top="1.4960629921259843" bottom="0.51181102362204722" header="0.51181102362204722" footer="0.51181102362204722"/>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19"/>
  <sheetViews>
    <sheetView rightToLeft="1" view="pageBreakPreview" zoomScaleSheetLayoutView="100" workbookViewId="0">
      <selection activeCell="A6" sqref="A6"/>
    </sheetView>
  </sheetViews>
  <sheetFormatPr defaultRowHeight="13.8" x14ac:dyDescent="0.25"/>
  <cols>
    <col min="1" max="1" width="23" style="4" customWidth="1"/>
    <col min="2" max="11" width="8.77734375" style="12" customWidth="1"/>
    <col min="12" max="12" width="23" style="4" customWidth="1"/>
    <col min="13" max="256" width="9.109375" style="4"/>
    <col min="257" max="257" width="23" style="4" customWidth="1"/>
    <col min="258" max="267" width="8.6640625" style="4" customWidth="1"/>
    <col min="268" max="268" width="23" style="4" customWidth="1"/>
    <col min="269" max="512" width="9.109375" style="4"/>
    <col min="513" max="513" width="23" style="4" customWidth="1"/>
    <col min="514" max="523" width="8.6640625" style="4" customWidth="1"/>
    <col min="524" max="524" width="23" style="4" customWidth="1"/>
    <col min="525" max="768" width="9.109375" style="4"/>
    <col min="769" max="769" width="23" style="4" customWidth="1"/>
    <col min="770" max="779" width="8.6640625" style="4" customWidth="1"/>
    <col min="780" max="780" width="23" style="4" customWidth="1"/>
    <col min="781" max="1024" width="9.109375" style="4"/>
    <col min="1025" max="1025" width="23" style="4" customWidth="1"/>
    <col min="1026" max="1035" width="8.6640625" style="4" customWidth="1"/>
    <col min="1036" max="1036" width="23" style="4" customWidth="1"/>
    <col min="1037" max="1280" width="9.109375" style="4"/>
    <col min="1281" max="1281" width="23" style="4" customWidth="1"/>
    <col min="1282" max="1291" width="8.6640625" style="4" customWidth="1"/>
    <col min="1292" max="1292" width="23" style="4" customWidth="1"/>
    <col min="1293" max="1536" width="9.109375" style="4"/>
    <col min="1537" max="1537" width="23" style="4" customWidth="1"/>
    <col min="1538" max="1547" width="8.6640625" style="4" customWidth="1"/>
    <col min="1548" max="1548" width="23" style="4" customWidth="1"/>
    <col min="1549" max="1792" width="9.109375" style="4"/>
    <col min="1793" max="1793" width="23" style="4" customWidth="1"/>
    <col min="1794" max="1803" width="8.6640625" style="4" customWidth="1"/>
    <col min="1804" max="1804" width="23" style="4" customWidth="1"/>
    <col min="1805" max="2048" width="9.109375" style="4"/>
    <col min="2049" max="2049" width="23" style="4" customWidth="1"/>
    <col min="2050" max="2059" width="8.6640625" style="4" customWidth="1"/>
    <col min="2060" max="2060" width="23" style="4" customWidth="1"/>
    <col min="2061" max="2304" width="9.109375" style="4"/>
    <col min="2305" max="2305" width="23" style="4" customWidth="1"/>
    <col min="2306" max="2315" width="8.6640625" style="4" customWidth="1"/>
    <col min="2316" max="2316" width="23" style="4" customWidth="1"/>
    <col min="2317" max="2560" width="9.109375" style="4"/>
    <col min="2561" max="2561" width="23" style="4" customWidth="1"/>
    <col min="2562" max="2571" width="8.6640625" style="4" customWidth="1"/>
    <col min="2572" max="2572" width="23" style="4" customWidth="1"/>
    <col min="2573" max="2816" width="9.109375" style="4"/>
    <col min="2817" max="2817" width="23" style="4" customWidth="1"/>
    <col min="2818" max="2827" width="8.6640625" style="4" customWidth="1"/>
    <col min="2828" max="2828" width="23" style="4" customWidth="1"/>
    <col min="2829" max="3072" width="9.109375" style="4"/>
    <col min="3073" max="3073" width="23" style="4" customWidth="1"/>
    <col min="3074" max="3083" width="8.6640625" style="4" customWidth="1"/>
    <col min="3084" max="3084" width="23" style="4" customWidth="1"/>
    <col min="3085" max="3328" width="9.109375" style="4"/>
    <col min="3329" max="3329" width="23" style="4" customWidth="1"/>
    <col min="3330" max="3339" width="8.6640625" style="4" customWidth="1"/>
    <col min="3340" max="3340" width="23" style="4" customWidth="1"/>
    <col min="3341" max="3584" width="9.109375" style="4"/>
    <col min="3585" max="3585" width="23" style="4" customWidth="1"/>
    <col min="3586" max="3595" width="8.6640625" style="4" customWidth="1"/>
    <col min="3596" max="3596" width="23" style="4" customWidth="1"/>
    <col min="3597" max="3840" width="9.109375" style="4"/>
    <col min="3841" max="3841" width="23" style="4" customWidth="1"/>
    <col min="3842" max="3851" width="8.6640625" style="4" customWidth="1"/>
    <col min="3852" max="3852" width="23" style="4" customWidth="1"/>
    <col min="3853" max="4096" width="9.109375" style="4"/>
    <col min="4097" max="4097" width="23" style="4" customWidth="1"/>
    <col min="4098" max="4107" width="8.6640625" style="4" customWidth="1"/>
    <col min="4108" max="4108" width="23" style="4" customWidth="1"/>
    <col min="4109" max="4352" width="9.109375" style="4"/>
    <col min="4353" max="4353" width="23" style="4" customWidth="1"/>
    <col min="4354" max="4363" width="8.6640625" style="4" customWidth="1"/>
    <col min="4364" max="4364" width="23" style="4" customWidth="1"/>
    <col min="4365" max="4608" width="9.109375" style="4"/>
    <col min="4609" max="4609" width="23" style="4" customWidth="1"/>
    <col min="4610" max="4619" width="8.6640625" style="4" customWidth="1"/>
    <col min="4620" max="4620" width="23" style="4" customWidth="1"/>
    <col min="4621" max="4864" width="9.109375" style="4"/>
    <col min="4865" max="4865" width="23" style="4" customWidth="1"/>
    <col min="4866" max="4875" width="8.6640625" style="4" customWidth="1"/>
    <col min="4876" max="4876" width="23" style="4" customWidth="1"/>
    <col min="4877" max="5120" width="9.109375" style="4"/>
    <col min="5121" max="5121" width="23" style="4" customWidth="1"/>
    <col min="5122" max="5131" width="8.6640625" style="4" customWidth="1"/>
    <col min="5132" max="5132" width="23" style="4" customWidth="1"/>
    <col min="5133" max="5376" width="9.109375" style="4"/>
    <col min="5377" max="5377" width="23" style="4" customWidth="1"/>
    <col min="5378" max="5387" width="8.6640625" style="4" customWidth="1"/>
    <col min="5388" max="5388" width="23" style="4" customWidth="1"/>
    <col min="5389" max="5632" width="9.109375" style="4"/>
    <col min="5633" max="5633" width="23" style="4" customWidth="1"/>
    <col min="5634" max="5643" width="8.6640625" style="4" customWidth="1"/>
    <col min="5644" max="5644" width="23" style="4" customWidth="1"/>
    <col min="5645" max="5888" width="9.109375" style="4"/>
    <col min="5889" max="5889" width="23" style="4" customWidth="1"/>
    <col min="5890" max="5899" width="8.6640625" style="4" customWidth="1"/>
    <col min="5900" max="5900" width="23" style="4" customWidth="1"/>
    <col min="5901" max="6144" width="9.109375" style="4"/>
    <col min="6145" max="6145" width="23" style="4" customWidth="1"/>
    <col min="6146" max="6155" width="8.6640625" style="4" customWidth="1"/>
    <col min="6156" max="6156" width="23" style="4" customWidth="1"/>
    <col min="6157" max="6400" width="9.109375" style="4"/>
    <col min="6401" max="6401" width="23" style="4" customWidth="1"/>
    <col min="6402" max="6411" width="8.6640625" style="4" customWidth="1"/>
    <col min="6412" max="6412" width="23" style="4" customWidth="1"/>
    <col min="6413" max="6656" width="9.109375" style="4"/>
    <col min="6657" max="6657" width="23" style="4" customWidth="1"/>
    <col min="6658" max="6667" width="8.6640625" style="4" customWidth="1"/>
    <col min="6668" max="6668" width="23" style="4" customWidth="1"/>
    <col min="6669" max="6912" width="9.109375" style="4"/>
    <col min="6913" max="6913" width="23" style="4" customWidth="1"/>
    <col min="6914" max="6923" width="8.6640625" style="4" customWidth="1"/>
    <col min="6924" max="6924" width="23" style="4" customWidth="1"/>
    <col min="6925" max="7168" width="9.109375" style="4"/>
    <col min="7169" max="7169" width="23" style="4" customWidth="1"/>
    <col min="7170" max="7179" width="8.6640625" style="4" customWidth="1"/>
    <col min="7180" max="7180" width="23" style="4" customWidth="1"/>
    <col min="7181" max="7424" width="9.109375" style="4"/>
    <col min="7425" max="7425" width="23" style="4" customWidth="1"/>
    <col min="7426" max="7435" width="8.6640625" style="4" customWidth="1"/>
    <col min="7436" max="7436" width="23" style="4" customWidth="1"/>
    <col min="7437" max="7680" width="9.109375" style="4"/>
    <col min="7681" max="7681" width="23" style="4" customWidth="1"/>
    <col min="7682" max="7691" width="8.6640625" style="4" customWidth="1"/>
    <col min="7692" max="7692" width="23" style="4" customWidth="1"/>
    <col min="7693" max="7936" width="9.109375" style="4"/>
    <col min="7937" max="7937" width="23" style="4" customWidth="1"/>
    <col min="7938" max="7947" width="8.6640625" style="4" customWidth="1"/>
    <col min="7948" max="7948" width="23" style="4" customWidth="1"/>
    <col min="7949" max="8192" width="9.109375" style="4"/>
    <col min="8193" max="8193" width="23" style="4" customWidth="1"/>
    <col min="8194" max="8203" width="8.6640625" style="4" customWidth="1"/>
    <col min="8204" max="8204" width="23" style="4" customWidth="1"/>
    <col min="8205" max="8448" width="9.109375" style="4"/>
    <col min="8449" max="8449" width="23" style="4" customWidth="1"/>
    <col min="8450" max="8459" width="8.6640625" style="4" customWidth="1"/>
    <col min="8460" max="8460" width="23" style="4" customWidth="1"/>
    <col min="8461" max="8704" width="9.109375" style="4"/>
    <col min="8705" max="8705" width="23" style="4" customWidth="1"/>
    <col min="8706" max="8715" width="8.6640625" style="4" customWidth="1"/>
    <col min="8716" max="8716" width="23" style="4" customWidth="1"/>
    <col min="8717" max="8960" width="9.109375" style="4"/>
    <col min="8961" max="8961" width="23" style="4" customWidth="1"/>
    <col min="8962" max="8971" width="8.6640625" style="4" customWidth="1"/>
    <col min="8972" max="8972" width="23" style="4" customWidth="1"/>
    <col min="8973" max="9216" width="9.109375" style="4"/>
    <col min="9217" max="9217" width="23" style="4" customWidth="1"/>
    <col min="9218" max="9227" width="8.6640625" style="4" customWidth="1"/>
    <col min="9228" max="9228" width="23" style="4" customWidth="1"/>
    <col min="9229" max="9472" width="9.109375" style="4"/>
    <col min="9473" max="9473" width="23" style="4" customWidth="1"/>
    <col min="9474" max="9483" width="8.6640625" style="4" customWidth="1"/>
    <col min="9484" max="9484" width="23" style="4" customWidth="1"/>
    <col min="9485" max="9728" width="9.109375" style="4"/>
    <col min="9729" max="9729" width="23" style="4" customWidth="1"/>
    <col min="9730" max="9739" width="8.6640625" style="4" customWidth="1"/>
    <col min="9740" max="9740" width="23" style="4" customWidth="1"/>
    <col min="9741" max="9984" width="9.109375" style="4"/>
    <col min="9985" max="9985" width="23" style="4" customWidth="1"/>
    <col min="9986" max="9995" width="8.6640625" style="4" customWidth="1"/>
    <col min="9996" max="9996" width="23" style="4" customWidth="1"/>
    <col min="9997" max="10240" width="9.109375" style="4"/>
    <col min="10241" max="10241" width="23" style="4" customWidth="1"/>
    <col min="10242" max="10251" width="8.6640625" style="4" customWidth="1"/>
    <col min="10252" max="10252" width="23" style="4" customWidth="1"/>
    <col min="10253" max="10496" width="9.109375" style="4"/>
    <col min="10497" max="10497" width="23" style="4" customWidth="1"/>
    <col min="10498" max="10507" width="8.6640625" style="4" customWidth="1"/>
    <col min="10508" max="10508" width="23" style="4" customWidth="1"/>
    <col min="10509" max="10752" width="9.109375" style="4"/>
    <col min="10753" max="10753" width="23" style="4" customWidth="1"/>
    <col min="10754" max="10763" width="8.6640625" style="4" customWidth="1"/>
    <col min="10764" max="10764" width="23" style="4" customWidth="1"/>
    <col min="10765" max="11008" width="9.109375" style="4"/>
    <col min="11009" max="11009" width="23" style="4" customWidth="1"/>
    <col min="11010" max="11019" width="8.6640625" style="4" customWidth="1"/>
    <col min="11020" max="11020" width="23" style="4" customWidth="1"/>
    <col min="11021" max="11264" width="9.109375" style="4"/>
    <col min="11265" max="11265" width="23" style="4" customWidth="1"/>
    <col min="11266" max="11275" width="8.6640625" style="4" customWidth="1"/>
    <col min="11276" max="11276" width="23" style="4" customWidth="1"/>
    <col min="11277" max="11520" width="9.109375" style="4"/>
    <col min="11521" max="11521" width="23" style="4" customWidth="1"/>
    <col min="11522" max="11531" width="8.6640625" style="4" customWidth="1"/>
    <col min="11532" max="11532" width="23" style="4" customWidth="1"/>
    <col min="11533" max="11776" width="9.109375" style="4"/>
    <col min="11777" max="11777" width="23" style="4" customWidth="1"/>
    <col min="11778" max="11787" width="8.6640625" style="4" customWidth="1"/>
    <col min="11788" max="11788" width="23" style="4" customWidth="1"/>
    <col min="11789" max="12032" width="9.109375" style="4"/>
    <col min="12033" max="12033" width="23" style="4" customWidth="1"/>
    <col min="12034" max="12043" width="8.6640625" style="4" customWidth="1"/>
    <col min="12044" max="12044" width="23" style="4" customWidth="1"/>
    <col min="12045" max="12288" width="9.109375" style="4"/>
    <col min="12289" max="12289" width="23" style="4" customWidth="1"/>
    <col min="12290" max="12299" width="8.6640625" style="4" customWidth="1"/>
    <col min="12300" max="12300" width="23" style="4" customWidth="1"/>
    <col min="12301" max="12544" width="9.109375" style="4"/>
    <col min="12545" max="12545" width="23" style="4" customWidth="1"/>
    <col min="12546" max="12555" width="8.6640625" style="4" customWidth="1"/>
    <col min="12556" max="12556" width="23" style="4" customWidth="1"/>
    <col min="12557" max="12800" width="9.109375" style="4"/>
    <col min="12801" max="12801" width="23" style="4" customWidth="1"/>
    <col min="12802" max="12811" width="8.6640625" style="4" customWidth="1"/>
    <col min="12812" max="12812" width="23" style="4" customWidth="1"/>
    <col min="12813" max="13056" width="9.109375" style="4"/>
    <col min="13057" max="13057" width="23" style="4" customWidth="1"/>
    <col min="13058" max="13067" width="8.6640625" style="4" customWidth="1"/>
    <col min="13068" max="13068" width="23" style="4" customWidth="1"/>
    <col min="13069" max="13312" width="9.109375" style="4"/>
    <col min="13313" max="13313" width="23" style="4" customWidth="1"/>
    <col min="13314" max="13323" width="8.6640625" style="4" customWidth="1"/>
    <col min="13324" max="13324" width="23" style="4" customWidth="1"/>
    <col min="13325" max="13568" width="9.109375" style="4"/>
    <col min="13569" max="13569" width="23" style="4" customWidth="1"/>
    <col min="13570" max="13579" width="8.6640625" style="4" customWidth="1"/>
    <col min="13580" max="13580" width="23" style="4" customWidth="1"/>
    <col min="13581" max="13824" width="9.109375" style="4"/>
    <col min="13825" max="13825" width="23" style="4" customWidth="1"/>
    <col min="13826" max="13835" width="8.6640625" style="4" customWidth="1"/>
    <col min="13836" max="13836" width="23" style="4" customWidth="1"/>
    <col min="13837" max="14080" width="9.109375" style="4"/>
    <col min="14081" max="14081" width="23" style="4" customWidth="1"/>
    <col min="14082" max="14091" width="8.6640625" style="4" customWidth="1"/>
    <col min="14092" max="14092" width="23" style="4" customWidth="1"/>
    <col min="14093" max="14336" width="9.109375" style="4"/>
    <col min="14337" max="14337" width="23" style="4" customWidth="1"/>
    <col min="14338" max="14347" width="8.6640625" style="4" customWidth="1"/>
    <col min="14348" max="14348" width="23" style="4" customWidth="1"/>
    <col min="14349" max="14592" width="9.109375" style="4"/>
    <col min="14593" max="14593" width="23" style="4" customWidth="1"/>
    <col min="14594" max="14603" width="8.6640625" style="4" customWidth="1"/>
    <col min="14604" max="14604" width="23" style="4" customWidth="1"/>
    <col min="14605" max="14848" width="9.109375" style="4"/>
    <col min="14849" max="14849" width="23" style="4" customWidth="1"/>
    <col min="14850" max="14859" width="8.6640625" style="4" customWidth="1"/>
    <col min="14860" max="14860" width="23" style="4" customWidth="1"/>
    <col min="14861" max="15104" width="9.109375" style="4"/>
    <col min="15105" max="15105" width="23" style="4" customWidth="1"/>
    <col min="15106" max="15115" width="8.6640625" style="4" customWidth="1"/>
    <col min="15116" max="15116" width="23" style="4" customWidth="1"/>
    <col min="15117" max="15360" width="9.109375" style="4"/>
    <col min="15361" max="15361" width="23" style="4" customWidth="1"/>
    <col min="15362" max="15371" width="8.6640625" style="4" customWidth="1"/>
    <col min="15372" max="15372" width="23" style="4" customWidth="1"/>
    <col min="15373" max="15616" width="9.109375" style="4"/>
    <col min="15617" max="15617" width="23" style="4" customWidth="1"/>
    <col min="15618" max="15627" width="8.6640625" style="4" customWidth="1"/>
    <col min="15628" max="15628" width="23" style="4" customWidth="1"/>
    <col min="15629" max="15872" width="9.109375" style="4"/>
    <col min="15873" max="15873" width="23" style="4" customWidth="1"/>
    <col min="15874" max="15883" width="8.6640625" style="4" customWidth="1"/>
    <col min="15884" max="15884" width="23" style="4" customWidth="1"/>
    <col min="15885" max="16128" width="9.109375" style="4"/>
    <col min="16129" max="16129" width="23" style="4" customWidth="1"/>
    <col min="16130" max="16139" width="8.6640625" style="4" customWidth="1"/>
    <col min="16140" max="16140" width="23" style="4" customWidth="1"/>
    <col min="16141" max="16384" width="9.109375" style="4"/>
  </cols>
  <sheetData>
    <row r="1" spans="1:14" s="107" customFormat="1" ht="23.25" customHeight="1" x14ac:dyDescent="0.25">
      <c r="A1" s="390"/>
      <c r="B1" s="391"/>
      <c r="C1" s="391"/>
      <c r="D1" s="391"/>
      <c r="E1" s="391"/>
      <c r="F1" s="391"/>
      <c r="G1" s="391"/>
      <c r="H1" s="391"/>
      <c r="I1" s="391"/>
      <c r="J1" s="391"/>
      <c r="K1" s="391"/>
      <c r="L1" s="391"/>
      <c r="M1" s="109"/>
      <c r="N1" s="109"/>
    </row>
    <row r="2" spans="1:14" s="1" customFormat="1" ht="20.100000000000001" customHeight="1" x14ac:dyDescent="0.25">
      <c r="A2" s="417" t="s">
        <v>255</v>
      </c>
      <c r="B2" s="417"/>
      <c r="C2" s="417"/>
      <c r="D2" s="417"/>
      <c r="E2" s="417"/>
      <c r="F2" s="417"/>
      <c r="G2" s="417"/>
      <c r="H2" s="417"/>
      <c r="I2" s="417"/>
      <c r="J2" s="417"/>
      <c r="K2" s="417"/>
      <c r="L2" s="417"/>
      <c r="M2" s="119"/>
      <c r="N2" s="119"/>
    </row>
    <row r="3" spans="1:14" s="99" customFormat="1" ht="20.100000000000001" customHeight="1" x14ac:dyDescent="0.25">
      <c r="A3" s="392" t="s">
        <v>516</v>
      </c>
      <c r="B3" s="392"/>
      <c r="C3" s="392"/>
      <c r="D3" s="392"/>
      <c r="E3" s="392"/>
      <c r="F3" s="392"/>
      <c r="G3" s="392"/>
      <c r="H3" s="392"/>
      <c r="I3" s="392"/>
      <c r="J3" s="392"/>
      <c r="K3" s="392"/>
      <c r="L3" s="392"/>
      <c r="M3" s="120"/>
      <c r="N3" s="120"/>
    </row>
    <row r="4" spans="1:14" s="8" customFormat="1" ht="20.100000000000001" customHeight="1" x14ac:dyDescent="0.25">
      <c r="A4" s="463" t="s">
        <v>240</v>
      </c>
      <c r="B4" s="463"/>
      <c r="C4" s="463"/>
      <c r="D4" s="463"/>
      <c r="E4" s="463"/>
      <c r="F4" s="463"/>
      <c r="G4" s="463"/>
      <c r="H4" s="463"/>
      <c r="I4" s="463"/>
      <c r="J4" s="463"/>
      <c r="K4" s="463"/>
      <c r="L4" s="463"/>
      <c r="M4" s="285"/>
      <c r="N4" s="285"/>
    </row>
    <row r="5" spans="1:14" s="8" customFormat="1" ht="20.100000000000001" customHeight="1" x14ac:dyDescent="0.25">
      <c r="A5" s="463" t="s">
        <v>516</v>
      </c>
      <c r="B5" s="463"/>
      <c r="C5" s="463"/>
      <c r="D5" s="463"/>
      <c r="E5" s="463"/>
      <c r="F5" s="463"/>
      <c r="G5" s="463"/>
      <c r="H5" s="463"/>
      <c r="I5" s="463"/>
      <c r="J5" s="463"/>
      <c r="K5" s="463"/>
      <c r="L5" s="463"/>
      <c r="M5" s="121"/>
      <c r="N5" s="121"/>
    </row>
    <row r="6" spans="1:14" s="100" customFormat="1" ht="21.9" customHeight="1" x14ac:dyDescent="0.25">
      <c r="A6" s="283" t="s">
        <v>555</v>
      </c>
      <c r="B6" s="112"/>
      <c r="C6" s="112"/>
      <c r="D6" s="112"/>
      <c r="E6" s="112"/>
      <c r="F6" s="112"/>
      <c r="G6" s="397" t="s">
        <v>554</v>
      </c>
      <c r="H6" s="397"/>
      <c r="I6" s="397"/>
      <c r="J6" s="397"/>
      <c r="K6" s="397"/>
      <c r="L6" s="397"/>
      <c r="N6" s="13"/>
    </row>
    <row r="7" spans="1:14" ht="20.25" customHeight="1" thickBot="1" x14ac:dyDescent="0.3">
      <c r="A7" s="464" t="s">
        <v>254</v>
      </c>
      <c r="B7" s="444" t="s">
        <v>291</v>
      </c>
      <c r="C7" s="466"/>
      <c r="D7" s="466"/>
      <c r="E7" s="466"/>
      <c r="F7" s="467"/>
      <c r="G7" s="444" t="s">
        <v>511</v>
      </c>
      <c r="H7" s="466"/>
      <c r="I7" s="466"/>
      <c r="J7" s="466"/>
      <c r="K7" s="467"/>
      <c r="L7" s="468" t="s">
        <v>513</v>
      </c>
    </row>
    <row r="8" spans="1:14" ht="41.25" customHeight="1" thickTop="1" x14ac:dyDescent="0.25">
      <c r="A8" s="465" t="s">
        <v>254</v>
      </c>
      <c r="B8" s="149">
        <v>2012</v>
      </c>
      <c r="C8" s="149">
        <v>2013</v>
      </c>
      <c r="D8" s="149">
        <v>2014</v>
      </c>
      <c r="E8" s="149">
        <v>2015</v>
      </c>
      <c r="F8" s="149">
        <v>2016</v>
      </c>
      <c r="G8" s="149">
        <v>2012</v>
      </c>
      <c r="H8" s="149">
        <v>2013</v>
      </c>
      <c r="I8" s="149">
        <v>2014</v>
      </c>
      <c r="J8" s="149">
        <v>2015</v>
      </c>
      <c r="K8" s="149">
        <v>2016</v>
      </c>
      <c r="L8" s="469"/>
    </row>
    <row r="9" spans="1:14" ht="35.1" customHeight="1" thickBot="1" x14ac:dyDescent="0.3">
      <c r="A9" s="43" t="s">
        <v>232</v>
      </c>
      <c r="B9" s="314">
        <v>331058</v>
      </c>
      <c r="C9" s="314">
        <v>346275.2</v>
      </c>
      <c r="D9" s="314">
        <v>334621</v>
      </c>
      <c r="E9" s="314">
        <v>196723</v>
      </c>
      <c r="F9" s="314">
        <v>138122</v>
      </c>
      <c r="G9" s="314">
        <v>509.2</v>
      </c>
      <c r="H9" s="314">
        <v>654.1</v>
      </c>
      <c r="I9" s="314">
        <v>787.76402590499924</v>
      </c>
      <c r="J9" s="314">
        <v>1272.4145329459877</v>
      </c>
      <c r="K9" s="314">
        <v>1400</v>
      </c>
      <c r="L9" s="44" t="s">
        <v>508</v>
      </c>
    </row>
    <row r="10" spans="1:14" ht="35.1" customHeight="1" thickTop="1" thickBot="1" x14ac:dyDescent="0.3">
      <c r="A10" s="39" t="s">
        <v>233</v>
      </c>
      <c r="B10" s="300">
        <v>147506</v>
      </c>
      <c r="C10" s="300">
        <v>132896</v>
      </c>
      <c r="D10" s="300">
        <v>119396</v>
      </c>
      <c r="E10" s="300">
        <v>74759</v>
      </c>
      <c r="F10" s="300">
        <v>61386</v>
      </c>
      <c r="G10" s="300">
        <v>835.2</v>
      </c>
      <c r="H10" s="300">
        <v>1088.01</v>
      </c>
      <c r="I10" s="300">
        <v>1414.5</v>
      </c>
      <c r="J10" s="300">
        <v>2119.6756298779928</v>
      </c>
      <c r="K10" s="300">
        <v>1856</v>
      </c>
      <c r="L10" s="40" t="s">
        <v>514</v>
      </c>
    </row>
    <row r="11" spans="1:14" ht="35.1" customHeight="1" thickTop="1" x14ac:dyDescent="0.25">
      <c r="A11" s="79" t="s">
        <v>234</v>
      </c>
      <c r="B11" s="315">
        <v>252</v>
      </c>
      <c r="C11" s="315">
        <v>402.9</v>
      </c>
      <c r="D11" s="315">
        <v>305</v>
      </c>
      <c r="E11" s="315">
        <v>352</v>
      </c>
      <c r="F11" s="315">
        <v>527</v>
      </c>
      <c r="G11" s="315">
        <v>3647.2</v>
      </c>
      <c r="H11" s="315">
        <v>4030.8</v>
      </c>
      <c r="I11" s="315">
        <v>4693.6621732969907</v>
      </c>
      <c r="J11" s="315">
        <v>6109.4356598969944</v>
      </c>
      <c r="K11" s="315">
        <v>5305</v>
      </c>
      <c r="L11" s="80" t="s">
        <v>506</v>
      </c>
    </row>
    <row r="12" spans="1:14" ht="35.1" customHeight="1" x14ac:dyDescent="0.25">
      <c r="A12" s="81" t="s">
        <v>258</v>
      </c>
      <c r="B12" s="293">
        <f t="shared" ref="B12:D12" si="0">SUM(B9:B11)</f>
        <v>478816</v>
      </c>
      <c r="C12" s="293">
        <f t="shared" si="0"/>
        <v>479574.10000000003</v>
      </c>
      <c r="D12" s="293">
        <f t="shared" si="0"/>
        <v>454322</v>
      </c>
      <c r="E12" s="293">
        <f>SUM(E9:E11)</f>
        <v>271834</v>
      </c>
      <c r="F12" s="293">
        <f>SUM(F9:F11)</f>
        <v>200035</v>
      </c>
      <c r="G12" s="293">
        <v>4991.6000000000004</v>
      </c>
      <c r="H12" s="293">
        <f>SUM(H9:H11)</f>
        <v>5772.91</v>
      </c>
      <c r="I12" s="293">
        <f>SUM(I9:I11)</f>
        <v>6895.9261992019901</v>
      </c>
      <c r="J12" s="293">
        <f>SUM(J9:J11)</f>
        <v>9501.5258227209742</v>
      </c>
      <c r="K12" s="293">
        <f>SUM(K9:K11)</f>
        <v>8561</v>
      </c>
      <c r="L12" s="286" t="s">
        <v>28</v>
      </c>
    </row>
    <row r="13" spans="1:14" x14ac:dyDescent="0.25">
      <c r="A13" s="471" t="s">
        <v>292</v>
      </c>
      <c r="B13" s="471"/>
      <c r="J13" s="383"/>
      <c r="K13" s="383"/>
      <c r="L13" s="383" t="s">
        <v>523</v>
      </c>
    </row>
    <row r="16" spans="1:14" x14ac:dyDescent="0.25">
      <c r="B16" s="259"/>
      <c r="C16" s="259"/>
      <c r="D16" s="259"/>
      <c r="E16" s="259"/>
      <c r="F16" s="259"/>
      <c r="G16" s="123"/>
      <c r="H16" s="123"/>
      <c r="I16" s="123"/>
      <c r="J16" s="123"/>
      <c r="K16" s="123"/>
    </row>
    <row r="17" spans="2:11" x14ac:dyDescent="0.25">
      <c r="B17" s="256"/>
      <c r="C17" s="256"/>
      <c r="D17" s="256"/>
      <c r="E17" s="256"/>
      <c r="F17" s="256"/>
      <c r="G17" s="256"/>
      <c r="H17" s="256"/>
      <c r="I17" s="256"/>
      <c r="J17" s="256"/>
      <c r="K17" s="256"/>
    </row>
    <row r="18" spans="2:11" x14ac:dyDescent="0.25">
      <c r="B18" s="256"/>
      <c r="C18" s="256"/>
      <c r="D18" s="256"/>
      <c r="E18" s="256"/>
      <c r="F18" s="256"/>
      <c r="G18" s="256"/>
      <c r="H18" s="256"/>
      <c r="I18" s="256"/>
      <c r="J18" s="256"/>
      <c r="K18" s="256"/>
    </row>
    <row r="19" spans="2:11" x14ac:dyDescent="0.25">
      <c r="G19" s="123"/>
      <c r="H19" s="124"/>
      <c r="I19" s="124"/>
      <c r="J19" s="124"/>
      <c r="K19" s="124"/>
    </row>
  </sheetData>
  <mergeCells count="11">
    <mergeCell ref="A7:A8"/>
    <mergeCell ref="B7:F7"/>
    <mergeCell ref="G7:K7"/>
    <mergeCell ref="L7:L8"/>
    <mergeCell ref="A13:B13"/>
    <mergeCell ref="G6:L6"/>
    <mergeCell ref="A1:L1"/>
    <mergeCell ref="A2:L2"/>
    <mergeCell ref="A3:L3"/>
    <mergeCell ref="A4:L4"/>
    <mergeCell ref="A5:L5"/>
  </mergeCells>
  <printOptions horizontalCentered="1" verticalCentered="1"/>
  <pageMargins left="0" right="0" top="0" bottom="0" header="0.51181102362204722" footer="0.51181102362204722"/>
  <pageSetup paperSize="9" scale="9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43"/>
  <sheetViews>
    <sheetView rightToLeft="1" view="pageBreakPreview" topLeftCell="A6" zoomScaleSheetLayoutView="100" workbookViewId="0">
      <selection activeCell="A14" sqref="A14"/>
    </sheetView>
  </sheetViews>
  <sheetFormatPr defaultColWidth="9.109375" defaultRowHeight="13.2" x14ac:dyDescent="0.25"/>
  <cols>
    <col min="1" max="1" width="40.5546875" style="32" customWidth="1"/>
    <col min="2" max="2" width="2.5546875" style="32" customWidth="1"/>
    <col min="3" max="3" width="40.6640625" style="3" bestFit="1" customWidth="1"/>
    <col min="4" max="4" width="11.5546875" style="32" bestFit="1" customWidth="1"/>
    <col min="5" max="5" width="10" style="32" bestFit="1" customWidth="1"/>
    <col min="6" max="6" width="9.109375" style="32"/>
    <col min="7" max="7" width="6" style="32" bestFit="1" customWidth="1"/>
    <col min="8" max="10" width="9.109375" style="32"/>
    <col min="11" max="11" width="6" style="32" bestFit="1" customWidth="1"/>
    <col min="12" max="12" width="10" style="32" bestFit="1" customWidth="1"/>
    <col min="13" max="16384" width="9.109375" style="32"/>
  </cols>
  <sheetData>
    <row r="1" spans="1:12" s="24" customFormat="1" ht="45" customHeight="1" x14ac:dyDescent="0.25">
      <c r="A1" s="389"/>
      <c r="B1" s="389"/>
      <c r="C1" s="389"/>
      <c r="D1" s="23"/>
      <c r="E1" s="23"/>
      <c r="F1" s="23"/>
      <c r="G1" s="23"/>
      <c r="H1" s="23"/>
      <c r="I1" s="23"/>
      <c r="J1" s="23"/>
      <c r="K1" s="23"/>
    </row>
    <row r="2" spans="1:12" s="14" customFormat="1" ht="21" customHeight="1" x14ac:dyDescent="0.25">
      <c r="A2" s="379" t="s">
        <v>521</v>
      </c>
      <c r="B2" s="128"/>
      <c r="C2" s="380" t="s">
        <v>522</v>
      </c>
    </row>
    <row r="3" spans="1:12" x14ac:dyDescent="0.25">
      <c r="A3" s="125"/>
      <c r="B3" s="125"/>
      <c r="C3" s="126"/>
    </row>
    <row r="4" spans="1:12" s="33" customFormat="1" ht="69.75" customHeight="1" x14ac:dyDescent="0.25">
      <c r="A4" s="130" t="s">
        <v>564</v>
      </c>
      <c r="B4" s="129"/>
      <c r="C4" s="131" t="s">
        <v>573</v>
      </c>
    </row>
    <row r="5" spans="1:12" s="6" customFormat="1" ht="15" x14ac:dyDescent="0.25">
      <c r="A5" s="147"/>
      <c r="B5" s="127"/>
      <c r="C5" s="132"/>
    </row>
    <row r="6" spans="1:12" s="33" customFormat="1" ht="49.5" customHeight="1" x14ac:dyDescent="0.25">
      <c r="A6" s="130" t="s">
        <v>565</v>
      </c>
      <c r="B6" s="129"/>
      <c r="C6" s="131" t="s">
        <v>572</v>
      </c>
      <c r="D6" s="273"/>
      <c r="E6" s="273"/>
      <c r="L6" s="273"/>
    </row>
    <row r="7" spans="1:12" s="6" customFormat="1" ht="15" x14ac:dyDescent="0.25">
      <c r="A7" s="147"/>
      <c r="B7" s="127"/>
      <c r="C7" s="132"/>
      <c r="D7" s="274"/>
      <c r="E7" s="274"/>
      <c r="L7" s="274"/>
    </row>
    <row r="8" spans="1:12" s="33" customFormat="1" ht="78" x14ac:dyDescent="0.25">
      <c r="A8" s="130" t="s">
        <v>566</v>
      </c>
      <c r="B8" s="129"/>
      <c r="C8" s="131" t="s">
        <v>570</v>
      </c>
      <c r="D8" s="273"/>
      <c r="E8" s="273"/>
      <c r="L8" s="273"/>
    </row>
    <row r="9" spans="1:12" s="6" customFormat="1" ht="15" x14ac:dyDescent="0.25">
      <c r="A9" s="147"/>
      <c r="B9" s="127"/>
      <c r="C9" s="316"/>
      <c r="D9" s="274"/>
      <c r="E9" s="274"/>
      <c r="L9" s="274"/>
    </row>
    <row r="10" spans="1:12" s="33" customFormat="1" ht="67.5" customHeight="1" x14ac:dyDescent="0.25">
      <c r="A10" s="130" t="s">
        <v>567</v>
      </c>
      <c r="B10" s="129"/>
      <c r="C10" s="131" t="s">
        <v>571</v>
      </c>
      <c r="D10" s="273"/>
      <c r="E10" s="273"/>
      <c r="K10" s="34"/>
      <c r="L10" s="279"/>
    </row>
    <row r="11" spans="1:12" s="33" customFormat="1" ht="58.5" customHeight="1" x14ac:dyDescent="0.25">
      <c r="A11" s="130" t="s">
        <v>568</v>
      </c>
      <c r="B11" s="129"/>
      <c r="C11" s="131" t="s">
        <v>569</v>
      </c>
      <c r="D11" s="273"/>
      <c r="E11" s="273"/>
      <c r="K11" s="34"/>
      <c r="L11" s="279"/>
    </row>
    <row r="12" spans="1:12" s="6" customFormat="1" ht="15" x14ac:dyDescent="0.25">
      <c r="A12" s="147"/>
      <c r="B12" s="127"/>
      <c r="C12" s="316"/>
      <c r="D12" s="274"/>
      <c r="E12" s="274"/>
      <c r="L12" s="274"/>
    </row>
    <row r="13" spans="1:12" s="33" customFormat="1" ht="17.399999999999999" x14ac:dyDescent="0.25">
      <c r="A13" s="130" t="s">
        <v>279</v>
      </c>
      <c r="B13" s="129"/>
      <c r="C13" s="131" t="s">
        <v>515</v>
      </c>
      <c r="D13" s="273"/>
      <c r="E13" s="273"/>
      <c r="K13" s="34"/>
      <c r="L13" s="279"/>
    </row>
    <row r="14" spans="1:12" s="33" customFormat="1" ht="46.8" x14ac:dyDescent="0.25">
      <c r="A14" s="148" t="s">
        <v>575</v>
      </c>
      <c r="B14" s="129"/>
      <c r="C14" s="317" t="s">
        <v>574</v>
      </c>
      <c r="D14" s="273"/>
      <c r="E14" s="273"/>
      <c r="K14" s="34"/>
      <c r="L14" s="279"/>
    </row>
    <row r="15" spans="1:12" s="35" customFormat="1" ht="15" x14ac:dyDescent="0.25">
      <c r="A15" s="93"/>
      <c r="C15" s="263"/>
      <c r="D15" s="275"/>
      <c r="E15" s="275"/>
      <c r="L15" s="275"/>
    </row>
    <row r="16" spans="1:12" s="35" customFormat="1" ht="15" x14ac:dyDescent="0.25">
      <c r="A16" s="93"/>
      <c r="C16" s="275"/>
      <c r="E16" s="275"/>
      <c r="G16" s="275"/>
      <c r="L16" s="275"/>
    </row>
    <row r="17" spans="1:3" s="35" customFormat="1" ht="15" x14ac:dyDescent="0.25">
      <c r="A17" s="93"/>
      <c r="C17" s="36"/>
    </row>
    <row r="18" spans="1:3" s="35" customFormat="1" ht="15" x14ac:dyDescent="0.25">
      <c r="A18" s="93"/>
      <c r="C18" s="36"/>
    </row>
    <row r="19" spans="1:3" s="35" customFormat="1" ht="15" x14ac:dyDescent="0.25">
      <c r="A19" s="93"/>
      <c r="C19" s="36"/>
    </row>
    <row r="20" spans="1:3" s="35" customFormat="1" ht="34.5" customHeight="1" x14ac:dyDescent="0.25">
      <c r="A20" s="93"/>
      <c r="C20" s="36"/>
    </row>
    <row r="21" spans="1:3" s="35" customFormat="1" ht="15" x14ac:dyDescent="0.25">
      <c r="A21" s="93"/>
      <c r="C21" s="5"/>
    </row>
    <row r="22" spans="1:3" s="35" customFormat="1" ht="15" x14ac:dyDescent="0.25">
      <c r="A22" s="94"/>
      <c r="C22" s="5"/>
    </row>
    <row r="23" spans="1:3" s="35" customFormat="1" x14ac:dyDescent="0.25">
      <c r="C23" s="5"/>
    </row>
    <row r="24" spans="1:3" s="35" customFormat="1" x14ac:dyDescent="0.25">
      <c r="C24" s="5"/>
    </row>
    <row r="25" spans="1:3" s="35" customFormat="1" x14ac:dyDescent="0.25">
      <c r="C25" s="5"/>
    </row>
    <row r="26" spans="1:3" s="35" customFormat="1" x14ac:dyDescent="0.25">
      <c r="C26" s="5"/>
    </row>
    <row r="27" spans="1:3" s="35" customFormat="1" x14ac:dyDescent="0.25">
      <c r="C27" s="5"/>
    </row>
    <row r="28" spans="1:3" s="35" customFormat="1" x14ac:dyDescent="0.25">
      <c r="C28" s="5"/>
    </row>
    <row r="29" spans="1:3" s="35" customFormat="1" x14ac:dyDescent="0.25">
      <c r="C29" s="5"/>
    </row>
    <row r="30" spans="1:3" s="35" customFormat="1" x14ac:dyDescent="0.25">
      <c r="C30" s="5"/>
    </row>
    <row r="31" spans="1:3" s="35" customFormat="1" x14ac:dyDescent="0.25">
      <c r="C31" s="5"/>
    </row>
    <row r="32" spans="1:3" s="35" customFormat="1" x14ac:dyDescent="0.25">
      <c r="C32" s="5"/>
    </row>
    <row r="33" spans="3:3" s="35" customFormat="1" x14ac:dyDescent="0.25">
      <c r="C33" s="5"/>
    </row>
    <row r="34" spans="3:3" s="35" customFormat="1" x14ac:dyDescent="0.25">
      <c r="C34" s="5"/>
    </row>
    <row r="35" spans="3:3" s="35" customFormat="1" x14ac:dyDescent="0.25">
      <c r="C35" s="5"/>
    </row>
    <row r="36" spans="3:3" s="35" customFormat="1" x14ac:dyDescent="0.25">
      <c r="C36" s="5"/>
    </row>
    <row r="37" spans="3:3" s="35" customFormat="1" x14ac:dyDescent="0.25">
      <c r="C37" s="5"/>
    </row>
    <row r="38" spans="3:3" s="35" customFormat="1" x14ac:dyDescent="0.25">
      <c r="C38" s="5"/>
    </row>
    <row r="39" spans="3:3" s="35" customFormat="1" x14ac:dyDescent="0.25">
      <c r="C39" s="5"/>
    </row>
    <row r="40" spans="3:3" s="35" customFormat="1" x14ac:dyDescent="0.25">
      <c r="C40" s="5"/>
    </row>
    <row r="41" spans="3:3" s="35" customFormat="1" x14ac:dyDescent="0.25">
      <c r="C41" s="5"/>
    </row>
    <row r="42" spans="3:3" s="35" customFormat="1" x14ac:dyDescent="0.25">
      <c r="C42" s="5"/>
    </row>
    <row r="43" spans="3:3" s="35" customFormat="1" x14ac:dyDescent="0.25">
      <c r="C43" s="5"/>
    </row>
  </sheetData>
  <customSheetViews>
    <customSheetView guid="{0FAC0244-EA19-11D4-BED2-0000C068ECF6}" showPageBreaks="1" showRuler="0" topLeftCell="A6">
      <selection activeCell="A8" sqref="A8"/>
      <pageMargins left="0.75" right="0.75" top="1" bottom="1" header="0.5" footer="0.5"/>
      <pageSetup paperSize="9" orientation="portrait" r:id="rId1"/>
      <headerFooter alignWithMargins="0"/>
    </customSheetView>
  </customSheetViews>
  <mergeCells count="1">
    <mergeCell ref="A1:C1"/>
  </mergeCells>
  <phoneticPr fontId="10" type="noConversion"/>
  <printOptions horizontalCentered="1"/>
  <pageMargins left="0.74803149606299213" right="0.74803149606299213" top="0.78740157480314965" bottom="0.98425196850393704" header="0.51181102362204722" footer="0.51181102362204722"/>
  <pageSetup paperSize="9"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21"/>
  <sheetViews>
    <sheetView rightToLeft="1" view="pageBreakPreview" zoomScale="89" zoomScaleSheetLayoutView="89" workbookViewId="0">
      <selection activeCell="A3" sqref="A3:I3"/>
    </sheetView>
  </sheetViews>
  <sheetFormatPr defaultColWidth="9.109375" defaultRowHeight="13.8" x14ac:dyDescent="0.25"/>
  <cols>
    <col min="1" max="1" width="4.44140625" style="11" customWidth="1"/>
    <col min="2" max="2" width="37.6640625" style="9" customWidth="1"/>
    <col min="3" max="7" width="13" style="12" bestFit="1" customWidth="1"/>
    <col min="8" max="8" width="35.44140625" style="4" customWidth="1"/>
    <col min="9" max="9" width="4.44140625" style="181" customWidth="1"/>
    <col min="10" max="16384" width="9.109375" style="4"/>
  </cols>
  <sheetData>
    <row r="1" spans="1:11" s="107" customFormat="1" ht="19.5" customHeight="1" x14ac:dyDescent="0.25">
      <c r="A1" s="390"/>
      <c r="B1" s="391"/>
      <c r="C1" s="391"/>
      <c r="D1" s="391"/>
      <c r="E1" s="391"/>
      <c r="F1" s="391"/>
      <c r="G1" s="391"/>
      <c r="H1" s="391"/>
      <c r="I1" s="391"/>
      <c r="J1" s="109"/>
      <c r="K1" s="109"/>
    </row>
    <row r="2" spans="1:11" s="1" customFormat="1" ht="18.75" customHeight="1" x14ac:dyDescent="0.25">
      <c r="A2" s="392" t="s">
        <v>556</v>
      </c>
      <c r="B2" s="392"/>
      <c r="C2" s="392"/>
      <c r="D2" s="392"/>
      <c r="E2" s="392"/>
      <c r="F2" s="392"/>
      <c r="G2" s="392"/>
      <c r="H2" s="392"/>
      <c r="I2" s="392"/>
    </row>
    <row r="3" spans="1:11" s="1" customFormat="1" ht="18.75" customHeight="1" x14ac:dyDescent="0.25">
      <c r="A3" s="392" t="s">
        <v>516</v>
      </c>
      <c r="B3" s="392"/>
      <c r="C3" s="392"/>
      <c r="D3" s="392"/>
      <c r="E3" s="392"/>
      <c r="F3" s="392"/>
      <c r="G3" s="392"/>
      <c r="H3" s="392"/>
      <c r="I3" s="392"/>
    </row>
    <row r="4" spans="1:11" s="8" customFormat="1" ht="42" customHeight="1" x14ac:dyDescent="0.25">
      <c r="A4" s="393" t="s">
        <v>518</v>
      </c>
      <c r="B4" s="394"/>
      <c r="C4" s="394"/>
      <c r="D4" s="394"/>
      <c r="E4" s="394"/>
      <c r="F4" s="394"/>
      <c r="G4" s="394"/>
      <c r="H4" s="394"/>
      <c r="I4" s="394"/>
    </row>
    <row r="5" spans="1:11" ht="20.25" customHeight="1" x14ac:dyDescent="0.25">
      <c r="A5" s="395" t="s">
        <v>530</v>
      </c>
      <c r="B5" s="395"/>
      <c r="C5" s="396"/>
      <c r="D5" s="396"/>
      <c r="E5" s="396"/>
      <c r="F5" s="396"/>
      <c r="G5" s="284"/>
      <c r="H5" s="397" t="s">
        <v>531</v>
      </c>
      <c r="I5" s="397"/>
    </row>
    <row r="6" spans="1:11" ht="54" customHeight="1" x14ac:dyDescent="0.25">
      <c r="A6" s="398" t="s">
        <v>306</v>
      </c>
      <c r="B6" s="398"/>
      <c r="C6" s="170">
        <v>2012</v>
      </c>
      <c r="D6" s="170">
        <v>2013</v>
      </c>
      <c r="E6" s="170">
        <v>2014</v>
      </c>
      <c r="F6" s="170">
        <v>2015</v>
      </c>
      <c r="G6" s="170">
        <v>2016</v>
      </c>
      <c r="H6" s="399" t="s">
        <v>465</v>
      </c>
      <c r="I6" s="399"/>
    </row>
    <row r="7" spans="1:11" ht="30" customHeight="1" thickBot="1" x14ac:dyDescent="0.3">
      <c r="A7" s="136" t="s">
        <v>0</v>
      </c>
      <c r="B7" s="43" t="s">
        <v>1</v>
      </c>
      <c r="C7" s="269">
        <v>8139.726128137002</v>
      </c>
      <c r="D7" s="269">
        <v>8135.8006832909969</v>
      </c>
      <c r="E7" s="269">
        <v>9783.7221300330057</v>
      </c>
      <c r="F7" s="269">
        <v>10537.733467235001</v>
      </c>
      <c r="G7" s="269">
        <v>10322.632776657998</v>
      </c>
      <c r="H7" s="44" t="s">
        <v>2</v>
      </c>
      <c r="I7" s="171" t="s">
        <v>0</v>
      </c>
    </row>
    <row r="8" spans="1:11" ht="30" customHeight="1" thickTop="1" thickBot="1" x14ac:dyDescent="0.3">
      <c r="A8" s="134" t="s">
        <v>3</v>
      </c>
      <c r="B8" s="39" t="s">
        <v>4</v>
      </c>
      <c r="C8" s="270">
        <v>852.69759169899999</v>
      </c>
      <c r="D8" s="270">
        <v>888.2543565110002</v>
      </c>
      <c r="E8" s="270">
        <v>826.72872038600053</v>
      </c>
      <c r="F8" s="270">
        <v>1027.4404788489999</v>
      </c>
      <c r="G8" s="270">
        <v>922.54099301100041</v>
      </c>
      <c r="H8" s="40" t="s">
        <v>5</v>
      </c>
      <c r="I8" s="172" t="s">
        <v>3</v>
      </c>
    </row>
    <row r="9" spans="1:11" ht="30" customHeight="1" thickTop="1" thickBot="1" x14ac:dyDescent="0.3">
      <c r="A9" s="133" t="s">
        <v>6</v>
      </c>
      <c r="B9" s="173" t="s">
        <v>7</v>
      </c>
      <c r="C9" s="272">
        <v>5522.1094106650016</v>
      </c>
      <c r="D9" s="272">
        <v>5627.082954087</v>
      </c>
      <c r="E9" s="272">
        <v>5453.6792660729998</v>
      </c>
      <c r="F9" s="272">
        <v>6073.5742028230006</v>
      </c>
      <c r="G9" s="272">
        <v>5130.1264974039987</v>
      </c>
      <c r="H9" s="174" t="s">
        <v>8</v>
      </c>
      <c r="I9" s="175" t="s">
        <v>6</v>
      </c>
    </row>
    <row r="10" spans="1:11" ht="30" customHeight="1" thickTop="1" thickBot="1" x14ac:dyDescent="0.3">
      <c r="A10" s="134" t="s">
        <v>9</v>
      </c>
      <c r="B10" s="39" t="s">
        <v>241</v>
      </c>
      <c r="C10" s="270">
        <v>1019.346909895</v>
      </c>
      <c r="D10" s="270">
        <v>955.39589607599999</v>
      </c>
      <c r="E10" s="270">
        <v>1216.0954941</v>
      </c>
      <c r="F10" s="270">
        <v>1391.1156788630003</v>
      </c>
      <c r="G10" s="270">
        <v>1105.7307478469995</v>
      </c>
      <c r="H10" s="40" t="s">
        <v>464</v>
      </c>
      <c r="I10" s="172" t="s">
        <v>9</v>
      </c>
    </row>
    <row r="11" spans="1:11" ht="30" customHeight="1" thickTop="1" thickBot="1" x14ac:dyDescent="0.3">
      <c r="A11" s="133" t="s">
        <v>11</v>
      </c>
      <c r="B11" s="173" t="s">
        <v>12</v>
      </c>
      <c r="C11" s="272">
        <v>309.25037400000002</v>
      </c>
      <c r="D11" s="272">
        <v>343.80345393800002</v>
      </c>
      <c r="E11" s="272">
        <v>329.19289668399995</v>
      </c>
      <c r="F11" s="272">
        <v>344.9112896549999</v>
      </c>
      <c r="G11" s="272">
        <v>377.69054959000005</v>
      </c>
      <c r="H11" s="174" t="s">
        <v>13</v>
      </c>
      <c r="I11" s="175" t="s">
        <v>11</v>
      </c>
    </row>
    <row r="12" spans="1:11" ht="30" customHeight="1" thickTop="1" thickBot="1" x14ac:dyDescent="0.3">
      <c r="A12" s="134" t="s">
        <v>14</v>
      </c>
      <c r="B12" s="39" t="s">
        <v>15</v>
      </c>
      <c r="C12" s="270">
        <v>6995.7109155540002</v>
      </c>
      <c r="D12" s="270">
        <v>7812.5759311470019</v>
      </c>
      <c r="E12" s="270">
        <v>8992.965302376997</v>
      </c>
      <c r="F12" s="270">
        <v>9306.797893895</v>
      </c>
      <c r="G12" s="270">
        <v>9399.4072595369944</v>
      </c>
      <c r="H12" s="40" t="s">
        <v>16</v>
      </c>
      <c r="I12" s="172" t="s">
        <v>14</v>
      </c>
    </row>
    <row r="13" spans="1:11" ht="30" customHeight="1" thickTop="1" thickBot="1" x14ac:dyDescent="0.3">
      <c r="A13" s="133" t="s">
        <v>17</v>
      </c>
      <c r="B13" s="173" t="s">
        <v>18</v>
      </c>
      <c r="C13" s="272">
        <v>16037.373323565993</v>
      </c>
      <c r="D13" s="272">
        <v>15437.640829006004</v>
      </c>
      <c r="E13" s="272">
        <v>18160.204634407004</v>
      </c>
      <c r="F13" s="272">
        <v>19848.459650282006</v>
      </c>
      <c r="G13" s="272">
        <v>18089.585170031984</v>
      </c>
      <c r="H13" s="174" t="s">
        <v>19</v>
      </c>
      <c r="I13" s="175" t="s">
        <v>17</v>
      </c>
    </row>
    <row r="14" spans="1:11" ht="30" customHeight="1" thickTop="1" thickBot="1" x14ac:dyDescent="0.3">
      <c r="A14" s="134" t="s">
        <v>20</v>
      </c>
      <c r="B14" s="39" t="s">
        <v>174</v>
      </c>
      <c r="C14" s="270">
        <v>40848.927661414986</v>
      </c>
      <c r="D14" s="270">
        <v>45958.109939939008</v>
      </c>
      <c r="E14" s="270">
        <v>51977.738993451021</v>
      </c>
      <c r="F14" s="270">
        <v>53913.032428773018</v>
      </c>
      <c r="G14" s="270">
        <v>51814.046480719968</v>
      </c>
      <c r="H14" s="40" t="s">
        <v>21</v>
      </c>
      <c r="I14" s="172" t="s">
        <v>20</v>
      </c>
    </row>
    <row r="15" spans="1:11" ht="30" customHeight="1" thickTop="1" thickBot="1" x14ac:dyDescent="0.3">
      <c r="A15" s="133" t="s">
        <v>22</v>
      </c>
      <c r="B15" s="173" t="s">
        <v>23</v>
      </c>
      <c r="C15" s="272">
        <v>10756.767592718003</v>
      </c>
      <c r="D15" s="272">
        <v>11623.086555281996</v>
      </c>
      <c r="E15" s="272">
        <v>13080.837546674997</v>
      </c>
      <c r="F15" s="272">
        <v>15292.209342730997</v>
      </c>
      <c r="G15" s="272">
        <v>18890.302229772991</v>
      </c>
      <c r="H15" s="174" t="s">
        <v>24</v>
      </c>
      <c r="I15" s="175" t="s">
        <v>22</v>
      </c>
    </row>
    <row r="16" spans="1:11" ht="30" customHeight="1" thickTop="1" x14ac:dyDescent="0.25">
      <c r="A16" s="135" t="s">
        <v>25</v>
      </c>
      <c r="B16" s="176" t="s">
        <v>26</v>
      </c>
      <c r="C16" s="262">
        <v>1298.606041713</v>
      </c>
      <c r="D16" s="262">
        <v>1007.9535990310001</v>
      </c>
      <c r="E16" s="262">
        <v>988.1968669700002</v>
      </c>
      <c r="F16" s="262">
        <v>969.70108438600005</v>
      </c>
      <c r="G16" s="262">
        <v>638.05334024199999</v>
      </c>
      <c r="H16" s="177" t="s">
        <v>307</v>
      </c>
      <c r="I16" s="178" t="s">
        <v>25</v>
      </c>
    </row>
    <row r="17" spans="1:9" ht="31.5" customHeight="1" x14ac:dyDescent="0.25">
      <c r="A17" s="400" t="s">
        <v>259</v>
      </c>
      <c r="B17" s="400"/>
      <c r="C17" s="257">
        <f t="shared" ref="C17:D17" si="0">SUM(C7:C16)</f>
        <v>91780.515949361987</v>
      </c>
      <c r="D17" s="257">
        <f t="shared" si="0"/>
        <v>97789.704198307998</v>
      </c>
      <c r="E17" s="257">
        <v>110809.36185115611</v>
      </c>
      <c r="F17" s="257">
        <v>118704.97551749219</v>
      </c>
      <c r="G17" s="257">
        <v>116690.11604481416</v>
      </c>
      <c r="H17" s="401" t="s">
        <v>28</v>
      </c>
      <c r="I17" s="401"/>
    </row>
    <row r="18" spans="1:9" x14ac:dyDescent="0.25">
      <c r="A18" s="179" t="s">
        <v>292</v>
      </c>
      <c r="C18" s="259"/>
      <c r="D18" s="259"/>
      <c r="E18" s="259"/>
      <c r="F18" s="259"/>
      <c r="G18" s="259"/>
      <c r="I18" s="180" t="s">
        <v>523</v>
      </c>
    </row>
    <row r="19" spans="1:9" x14ac:dyDescent="0.25">
      <c r="A19" s="402"/>
      <c r="B19" s="402"/>
      <c r="C19" s="296"/>
      <c r="D19" s="296"/>
      <c r="E19" s="296"/>
      <c r="F19" s="296"/>
      <c r="G19" s="296"/>
      <c r="I19" s="150"/>
    </row>
    <row r="21" spans="1:9" x14ac:dyDescent="0.25">
      <c r="B21" s="289"/>
    </row>
  </sheetData>
  <mergeCells count="12">
    <mergeCell ref="A6:B6"/>
    <mergeCell ref="H6:I6"/>
    <mergeCell ref="A17:B17"/>
    <mergeCell ref="H17:I17"/>
    <mergeCell ref="A19:B19"/>
    <mergeCell ref="A1:I1"/>
    <mergeCell ref="A2:I2"/>
    <mergeCell ref="A3:I3"/>
    <mergeCell ref="A4:I4"/>
    <mergeCell ref="A5:B5"/>
    <mergeCell ref="C5:F5"/>
    <mergeCell ref="H5:I5"/>
  </mergeCells>
  <printOptions horizontalCentered="1" verticalCentered="1"/>
  <pageMargins left="0" right="0" top="0.51181102362204722" bottom="0.51181102362204722" header="0.51181102362204722"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71"/>
  <sheetViews>
    <sheetView rightToLeft="1" zoomScaleNormal="100" zoomScaleSheetLayoutView="120" workbookViewId="0">
      <selection activeCell="K6" activeCellId="4" sqref="A1:N1048576 A1:N1048576 A1:N1048576 A1:N1048576 A1:N1048576"/>
    </sheetView>
  </sheetViews>
  <sheetFormatPr defaultRowHeight="13.8" x14ac:dyDescent="0.25"/>
  <cols>
    <col min="1" max="1" width="3.109375" style="11" customWidth="1"/>
    <col min="2" max="2" width="30.6640625" style="9" customWidth="1"/>
    <col min="3" max="3" width="10.77734375" style="4" customWidth="1"/>
    <col min="4" max="4" width="5.5546875" style="182" bestFit="1" customWidth="1"/>
    <col min="5" max="5" width="10.77734375" style="4" customWidth="1"/>
    <col min="6" max="6" width="5.5546875" style="182" bestFit="1" customWidth="1"/>
    <col min="7" max="7" width="10.77734375" style="10" customWidth="1"/>
    <col min="8" max="8" width="6.33203125" style="182" customWidth="1"/>
    <col min="9" max="9" width="10.77734375" style="4" customWidth="1"/>
    <col min="10" max="10" width="6.6640625" style="182" customWidth="1"/>
    <col min="11" max="11" width="10.77734375" style="182" customWidth="1"/>
    <col min="12" max="12" width="6" style="182" bestFit="1" customWidth="1"/>
    <col min="13" max="13" width="30.6640625" style="4" customWidth="1"/>
    <col min="14" max="14" width="3.109375" style="181" customWidth="1"/>
    <col min="15" max="15" width="10.109375" style="4" bestFit="1" customWidth="1"/>
    <col min="16" max="16" width="13.33203125" style="4" bestFit="1" customWidth="1"/>
    <col min="17" max="17" width="9.109375" style="4"/>
    <col min="18" max="18" width="10.109375" style="4" bestFit="1" customWidth="1"/>
    <col min="19" max="21" width="9.109375" style="4"/>
    <col min="22" max="22" width="12.6640625" style="4" bestFit="1" customWidth="1"/>
    <col min="23" max="256" width="9.109375" style="4"/>
    <col min="257" max="257" width="3.109375" style="4" customWidth="1"/>
    <col min="258" max="258" width="30.6640625" style="4" customWidth="1"/>
    <col min="259" max="259" width="8.6640625" style="4" customWidth="1"/>
    <col min="260" max="260" width="6.6640625" style="4" customWidth="1"/>
    <col min="261" max="261" width="8.6640625" style="4" customWidth="1"/>
    <col min="262" max="262" width="6.6640625" style="4" customWidth="1"/>
    <col min="263" max="263" width="8.6640625" style="4" customWidth="1"/>
    <col min="264" max="264" width="6.6640625" style="4" customWidth="1"/>
    <col min="265" max="265" width="8.6640625" style="4" customWidth="1"/>
    <col min="266" max="266" width="6.6640625" style="4" customWidth="1"/>
    <col min="267" max="267" width="8.6640625" style="4" customWidth="1"/>
    <col min="268" max="268" width="6.6640625" style="4" customWidth="1"/>
    <col min="269" max="269" width="30.6640625" style="4" customWidth="1"/>
    <col min="270" max="270" width="3.109375" style="4" customWidth="1"/>
    <col min="271" max="271" width="10.109375" style="4" bestFit="1" customWidth="1"/>
    <col min="272" max="272" width="13.33203125" style="4" bestFit="1" customWidth="1"/>
    <col min="273" max="273" width="9.109375" style="4"/>
    <col min="274" max="274" width="10.109375" style="4" bestFit="1" customWidth="1"/>
    <col min="275" max="277" width="9.109375" style="4"/>
    <col min="278" max="278" width="12.6640625" style="4" bestFit="1" customWidth="1"/>
    <col min="279" max="512" width="9.109375" style="4"/>
    <col min="513" max="513" width="3.109375" style="4" customWidth="1"/>
    <col min="514" max="514" width="30.6640625" style="4" customWidth="1"/>
    <col min="515" max="515" width="8.6640625" style="4" customWidth="1"/>
    <col min="516" max="516" width="6.6640625" style="4" customWidth="1"/>
    <col min="517" max="517" width="8.6640625" style="4" customWidth="1"/>
    <col min="518" max="518" width="6.6640625" style="4" customWidth="1"/>
    <col min="519" max="519" width="8.6640625" style="4" customWidth="1"/>
    <col min="520" max="520" width="6.6640625" style="4" customWidth="1"/>
    <col min="521" max="521" width="8.6640625" style="4" customWidth="1"/>
    <col min="522" max="522" width="6.6640625" style="4" customWidth="1"/>
    <col min="523" max="523" width="8.6640625" style="4" customWidth="1"/>
    <col min="524" max="524" width="6.6640625" style="4" customWidth="1"/>
    <col min="525" max="525" width="30.6640625" style="4" customWidth="1"/>
    <col min="526" max="526" width="3.109375" style="4" customWidth="1"/>
    <col min="527" max="527" width="10.109375" style="4" bestFit="1" customWidth="1"/>
    <col min="528" max="528" width="13.33203125" style="4" bestFit="1" customWidth="1"/>
    <col min="529" max="529" width="9.109375" style="4"/>
    <col min="530" max="530" width="10.109375" style="4" bestFit="1" customWidth="1"/>
    <col min="531" max="533" width="9.109375" style="4"/>
    <col min="534" max="534" width="12.6640625" style="4" bestFit="1" customWidth="1"/>
    <col min="535" max="768" width="9.109375" style="4"/>
    <col min="769" max="769" width="3.109375" style="4" customWidth="1"/>
    <col min="770" max="770" width="30.6640625" style="4" customWidth="1"/>
    <col min="771" max="771" width="8.6640625" style="4" customWidth="1"/>
    <col min="772" max="772" width="6.6640625" style="4" customWidth="1"/>
    <col min="773" max="773" width="8.6640625" style="4" customWidth="1"/>
    <col min="774" max="774" width="6.6640625" style="4" customWidth="1"/>
    <col min="775" max="775" width="8.6640625" style="4" customWidth="1"/>
    <col min="776" max="776" width="6.6640625" style="4" customWidth="1"/>
    <col min="777" max="777" width="8.6640625" style="4" customWidth="1"/>
    <col min="778" max="778" width="6.6640625" style="4" customWidth="1"/>
    <col min="779" max="779" width="8.6640625" style="4" customWidth="1"/>
    <col min="780" max="780" width="6.6640625" style="4" customWidth="1"/>
    <col min="781" max="781" width="30.6640625" style="4" customWidth="1"/>
    <col min="782" max="782" width="3.109375" style="4" customWidth="1"/>
    <col min="783" max="783" width="10.109375" style="4" bestFit="1" customWidth="1"/>
    <col min="784" max="784" width="13.33203125" style="4" bestFit="1" customWidth="1"/>
    <col min="785" max="785" width="9.109375" style="4"/>
    <col min="786" max="786" width="10.109375" style="4" bestFit="1" customWidth="1"/>
    <col min="787" max="789" width="9.109375" style="4"/>
    <col min="790" max="790" width="12.6640625" style="4" bestFit="1" customWidth="1"/>
    <col min="791" max="1024" width="9.109375" style="4"/>
    <col min="1025" max="1025" width="3.109375" style="4" customWidth="1"/>
    <col min="1026" max="1026" width="30.6640625" style="4" customWidth="1"/>
    <col min="1027" max="1027" width="8.6640625" style="4" customWidth="1"/>
    <col min="1028" max="1028" width="6.6640625" style="4" customWidth="1"/>
    <col min="1029" max="1029" width="8.6640625" style="4" customWidth="1"/>
    <col min="1030" max="1030" width="6.6640625" style="4" customWidth="1"/>
    <col min="1031" max="1031" width="8.6640625" style="4" customWidth="1"/>
    <col min="1032" max="1032" width="6.6640625" style="4" customWidth="1"/>
    <col min="1033" max="1033" width="8.6640625" style="4" customWidth="1"/>
    <col min="1034" max="1034" width="6.6640625" style="4" customWidth="1"/>
    <col min="1035" max="1035" width="8.6640625" style="4" customWidth="1"/>
    <col min="1036" max="1036" width="6.6640625" style="4" customWidth="1"/>
    <col min="1037" max="1037" width="30.6640625" style="4" customWidth="1"/>
    <col min="1038" max="1038" width="3.109375" style="4" customWidth="1"/>
    <col min="1039" max="1039" width="10.109375" style="4" bestFit="1" customWidth="1"/>
    <col min="1040" max="1040" width="13.33203125" style="4" bestFit="1" customWidth="1"/>
    <col min="1041" max="1041" width="9.109375" style="4"/>
    <col min="1042" max="1042" width="10.109375" style="4" bestFit="1" customWidth="1"/>
    <col min="1043" max="1045" width="9.109375" style="4"/>
    <col min="1046" max="1046" width="12.6640625" style="4" bestFit="1" customWidth="1"/>
    <col min="1047" max="1280" width="9.109375" style="4"/>
    <col min="1281" max="1281" width="3.109375" style="4" customWidth="1"/>
    <col min="1282" max="1282" width="30.6640625" style="4" customWidth="1"/>
    <col min="1283" max="1283" width="8.6640625" style="4" customWidth="1"/>
    <col min="1284" max="1284" width="6.6640625" style="4" customWidth="1"/>
    <col min="1285" max="1285" width="8.6640625" style="4" customWidth="1"/>
    <col min="1286" max="1286" width="6.6640625" style="4" customWidth="1"/>
    <col min="1287" max="1287" width="8.6640625" style="4" customWidth="1"/>
    <col min="1288" max="1288" width="6.6640625" style="4" customWidth="1"/>
    <col min="1289" max="1289" width="8.6640625" style="4" customWidth="1"/>
    <col min="1290" max="1290" width="6.6640625" style="4" customWidth="1"/>
    <col min="1291" max="1291" width="8.6640625" style="4" customWidth="1"/>
    <col min="1292" max="1292" width="6.6640625" style="4" customWidth="1"/>
    <col min="1293" max="1293" width="30.6640625" style="4" customWidth="1"/>
    <col min="1294" max="1294" width="3.109375" style="4" customWidth="1"/>
    <col min="1295" max="1295" width="10.109375" style="4" bestFit="1" customWidth="1"/>
    <col min="1296" max="1296" width="13.33203125" style="4" bestFit="1" customWidth="1"/>
    <col min="1297" max="1297" width="9.109375" style="4"/>
    <col min="1298" max="1298" width="10.109375" style="4" bestFit="1" customWidth="1"/>
    <col min="1299" max="1301" width="9.109375" style="4"/>
    <col min="1302" max="1302" width="12.6640625" style="4" bestFit="1" customWidth="1"/>
    <col min="1303" max="1536" width="9.109375" style="4"/>
    <col min="1537" max="1537" width="3.109375" style="4" customWidth="1"/>
    <col min="1538" max="1538" width="30.6640625" style="4" customWidth="1"/>
    <col min="1539" max="1539" width="8.6640625" style="4" customWidth="1"/>
    <col min="1540" max="1540" width="6.6640625" style="4" customWidth="1"/>
    <col min="1541" max="1541" width="8.6640625" style="4" customWidth="1"/>
    <col min="1542" max="1542" width="6.6640625" style="4" customWidth="1"/>
    <col min="1543" max="1543" width="8.6640625" style="4" customWidth="1"/>
    <col min="1544" max="1544" width="6.6640625" style="4" customWidth="1"/>
    <col min="1545" max="1545" width="8.6640625" style="4" customWidth="1"/>
    <col min="1546" max="1546" width="6.6640625" style="4" customWidth="1"/>
    <col min="1547" max="1547" width="8.6640625" style="4" customWidth="1"/>
    <col min="1548" max="1548" width="6.6640625" style="4" customWidth="1"/>
    <col min="1549" max="1549" width="30.6640625" style="4" customWidth="1"/>
    <col min="1550" max="1550" width="3.109375" style="4" customWidth="1"/>
    <col min="1551" max="1551" width="10.109375" style="4" bestFit="1" customWidth="1"/>
    <col min="1552" max="1552" width="13.33203125" style="4" bestFit="1" customWidth="1"/>
    <col min="1553" max="1553" width="9.109375" style="4"/>
    <col min="1554" max="1554" width="10.109375" style="4" bestFit="1" customWidth="1"/>
    <col min="1555" max="1557" width="9.109375" style="4"/>
    <col min="1558" max="1558" width="12.6640625" style="4" bestFit="1" customWidth="1"/>
    <col min="1559" max="1792" width="9.109375" style="4"/>
    <col min="1793" max="1793" width="3.109375" style="4" customWidth="1"/>
    <col min="1794" max="1794" width="30.6640625" style="4" customWidth="1"/>
    <col min="1795" max="1795" width="8.6640625" style="4" customWidth="1"/>
    <col min="1796" max="1796" width="6.6640625" style="4" customWidth="1"/>
    <col min="1797" max="1797" width="8.6640625" style="4" customWidth="1"/>
    <col min="1798" max="1798" width="6.6640625" style="4" customWidth="1"/>
    <col min="1799" max="1799" width="8.6640625" style="4" customWidth="1"/>
    <col min="1800" max="1800" width="6.6640625" style="4" customWidth="1"/>
    <col min="1801" max="1801" width="8.6640625" style="4" customWidth="1"/>
    <col min="1802" max="1802" width="6.6640625" style="4" customWidth="1"/>
    <col min="1803" max="1803" width="8.6640625" style="4" customWidth="1"/>
    <col min="1804" max="1804" width="6.6640625" style="4" customWidth="1"/>
    <col min="1805" max="1805" width="30.6640625" style="4" customWidth="1"/>
    <col min="1806" max="1806" width="3.109375" style="4" customWidth="1"/>
    <col min="1807" max="1807" width="10.109375" style="4" bestFit="1" customWidth="1"/>
    <col min="1808" max="1808" width="13.33203125" style="4" bestFit="1" customWidth="1"/>
    <col min="1809" max="1809" width="9.109375" style="4"/>
    <col min="1810" max="1810" width="10.109375" style="4" bestFit="1" customWidth="1"/>
    <col min="1811" max="1813" width="9.109375" style="4"/>
    <col min="1814" max="1814" width="12.6640625" style="4" bestFit="1" customWidth="1"/>
    <col min="1815" max="2048" width="9.109375" style="4"/>
    <col min="2049" max="2049" width="3.109375" style="4" customWidth="1"/>
    <col min="2050" max="2050" width="30.6640625" style="4" customWidth="1"/>
    <col min="2051" max="2051" width="8.6640625" style="4" customWidth="1"/>
    <col min="2052" max="2052" width="6.6640625" style="4" customWidth="1"/>
    <col min="2053" max="2053" width="8.6640625" style="4" customWidth="1"/>
    <col min="2054" max="2054" width="6.6640625" style="4" customWidth="1"/>
    <col min="2055" max="2055" width="8.6640625" style="4" customWidth="1"/>
    <col min="2056" max="2056" width="6.6640625" style="4" customWidth="1"/>
    <col min="2057" max="2057" width="8.6640625" style="4" customWidth="1"/>
    <col min="2058" max="2058" width="6.6640625" style="4" customWidth="1"/>
    <col min="2059" max="2059" width="8.6640625" style="4" customWidth="1"/>
    <col min="2060" max="2060" width="6.6640625" style="4" customWidth="1"/>
    <col min="2061" max="2061" width="30.6640625" style="4" customWidth="1"/>
    <col min="2062" max="2062" width="3.109375" style="4" customWidth="1"/>
    <col min="2063" max="2063" width="10.109375" style="4" bestFit="1" customWidth="1"/>
    <col min="2064" max="2064" width="13.33203125" style="4" bestFit="1" customWidth="1"/>
    <col min="2065" max="2065" width="9.109375" style="4"/>
    <col min="2066" max="2066" width="10.109375" style="4" bestFit="1" customWidth="1"/>
    <col min="2067" max="2069" width="9.109375" style="4"/>
    <col min="2070" max="2070" width="12.6640625" style="4" bestFit="1" customWidth="1"/>
    <col min="2071" max="2304" width="9.109375" style="4"/>
    <col min="2305" max="2305" width="3.109375" style="4" customWidth="1"/>
    <col min="2306" max="2306" width="30.6640625" style="4" customWidth="1"/>
    <col min="2307" max="2307" width="8.6640625" style="4" customWidth="1"/>
    <col min="2308" max="2308" width="6.6640625" style="4" customWidth="1"/>
    <col min="2309" max="2309" width="8.6640625" style="4" customWidth="1"/>
    <col min="2310" max="2310" width="6.6640625" style="4" customWidth="1"/>
    <col min="2311" max="2311" width="8.6640625" style="4" customWidth="1"/>
    <col min="2312" max="2312" width="6.6640625" style="4" customWidth="1"/>
    <col min="2313" max="2313" width="8.6640625" style="4" customWidth="1"/>
    <col min="2314" max="2314" width="6.6640625" style="4" customWidth="1"/>
    <col min="2315" max="2315" width="8.6640625" style="4" customWidth="1"/>
    <col min="2316" max="2316" width="6.6640625" style="4" customWidth="1"/>
    <col min="2317" max="2317" width="30.6640625" style="4" customWidth="1"/>
    <col min="2318" max="2318" width="3.109375" style="4" customWidth="1"/>
    <col min="2319" max="2319" width="10.109375" style="4" bestFit="1" customWidth="1"/>
    <col min="2320" max="2320" width="13.33203125" style="4" bestFit="1" customWidth="1"/>
    <col min="2321" max="2321" width="9.109375" style="4"/>
    <col min="2322" max="2322" width="10.109375" style="4" bestFit="1" customWidth="1"/>
    <col min="2323" max="2325" width="9.109375" style="4"/>
    <col min="2326" max="2326" width="12.6640625" style="4" bestFit="1" customWidth="1"/>
    <col min="2327" max="2560" width="9.109375" style="4"/>
    <col min="2561" max="2561" width="3.109375" style="4" customWidth="1"/>
    <col min="2562" max="2562" width="30.6640625" style="4" customWidth="1"/>
    <col min="2563" max="2563" width="8.6640625" style="4" customWidth="1"/>
    <col min="2564" max="2564" width="6.6640625" style="4" customWidth="1"/>
    <col min="2565" max="2565" width="8.6640625" style="4" customWidth="1"/>
    <col min="2566" max="2566" width="6.6640625" style="4" customWidth="1"/>
    <col min="2567" max="2567" width="8.6640625" style="4" customWidth="1"/>
    <col min="2568" max="2568" width="6.6640625" style="4" customWidth="1"/>
    <col min="2569" max="2569" width="8.6640625" style="4" customWidth="1"/>
    <col min="2570" max="2570" width="6.6640625" style="4" customWidth="1"/>
    <col min="2571" max="2571" width="8.6640625" style="4" customWidth="1"/>
    <col min="2572" max="2572" width="6.6640625" style="4" customWidth="1"/>
    <col min="2573" max="2573" width="30.6640625" style="4" customWidth="1"/>
    <col min="2574" max="2574" width="3.109375" style="4" customWidth="1"/>
    <col min="2575" max="2575" width="10.109375" style="4" bestFit="1" customWidth="1"/>
    <col min="2576" max="2576" width="13.33203125" style="4" bestFit="1" customWidth="1"/>
    <col min="2577" max="2577" width="9.109375" style="4"/>
    <col min="2578" max="2578" width="10.109375" style="4" bestFit="1" customWidth="1"/>
    <col min="2579" max="2581" width="9.109375" style="4"/>
    <col min="2582" max="2582" width="12.6640625" style="4" bestFit="1" customWidth="1"/>
    <col min="2583" max="2816" width="9.109375" style="4"/>
    <col min="2817" max="2817" width="3.109375" style="4" customWidth="1"/>
    <col min="2818" max="2818" width="30.6640625" style="4" customWidth="1"/>
    <col min="2819" max="2819" width="8.6640625" style="4" customWidth="1"/>
    <col min="2820" max="2820" width="6.6640625" style="4" customWidth="1"/>
    <col min="2821" max="2821" width="8.6640625" style="4" customWidth="1"/>
    <col min="2822" max="2822" width="6.6640625" style="4" customWidth="1"/>
    <col min="2823" max="2823" width="8.6640625" style="4" customWidth="1"/>
    <col min="2824" max="2824" width="6.6640625" style="4" customWidth="1"/>
    <col min="2825" max="2825" width="8.6640625" style="4" customWidth="1"/>
    <col min="2826" max="2826" width="6.6640625" style="4" customWidth="1"/>
    <col min="2827" max="2827" width="8.6640625" style="4" customWidth="1"/>
    <col min="2828" max="2828" width="6.6640625" style="4" customWidth="1"/>
    <col min="2829" max="2829" width="30.6640625" style="4" customWidth="1"/>
    <col min="2830" max="2830" width="3.109375" style="4" customWidth="1"/>
    <col min="2831" max="2831" width="10.109375" style="4" bestFit="1" customWidth="1"/>
    <col min="2832" max="2832" width="13.33203125" style="4" bestFit="1" customWidth="1"/>
    <col min="2833" max="2833" width="9.109375" style="4"/>
    <col min="2834" max="2834" width="10.109375" style="4" bestFit="1" customWidth="1"/>
    <col min="2835" max="2837" width="9.109375" style="4"/>
    <col min="2838" max="2838" width="12.6640625" style="4" bestFit="1" customWidth="1"/>
    <col min="2839" max="3072" width="9.109375" style="4"/>
    <col min="3073" max="3073" width="3.109375" style="4" customWidth="1"/>
    <col min="3074" max="3074" width="30.6640625" style="4" customWidth="1"/>
    <col min="3075" max="3075" width="8.6640625" style="4" customWidth="1"/>
    <col min="3076" max="3076" width="6.6640625" style="4" customWidth="1"/>
    <col min="3077" max="3077" width="8.6640625" style="4" customWidth="1"/>
    <col min="3078" max="3078" width="6.6640625" style="4" customWidth="1"/>
    <col min="3079" max="3079" width="8.6640625" style="4" customWidth="1"/>
    <col min="3080" max="3080" width="6.6640625" style="4" customWidth="1"/>
    <col min="3081" max="3081" width="8.6640625" style="4" customWidth="1"/>
    <col min="3082" max="3082" width="6.6640625" style="4" customWidth="1"/>
    <col min="3083" max="3083" width="8.6640625" style="4" customWidth="1"/>
    <col min="3084" max="3084" width="6.6640625" style="4" customWidth="1"/>
    <col min="3085" max="3085" width="30.6640625" style="4" customWidth="1"/>
    <col min="3086" max="3086" width="3.109375" style="4" customWidth="1"/>
    <col min="3087" max="3087" width="10.109375" style="4" bestFit="1" customWidth="1"/>
    <col min="3088" max="3088" width="13.33203125" style="4" bestFit="1" customWidth="1"/>
    <col min="3089" max="3089" width="9.109375" style="4"/>
    <col min="3090" max="3090" width="10.109375" style="4" bestFit="1" customWidth="1"/>
    <col min="3091" max="3093" width="9.109375" style="4"/>
    <col min="3094" max="3094" width="12.6640625" style="4" bestFit="1" customWidth="1"/>
    <col min="3095" max="3328" width="9.109375" style="4"/>
    <col min="3329" max="3329" width="3.109375" style="4" customWidth="1"/>
    <col min="3330" max="3330" width="30.6640625" style="4" customWidth="1"/>
    <col min="3331" max="3331" width="8.6640625" style="4" customWidth="1"/>
    <col min="3332" max="3332" width="6.6640625" style="4" customWidth="1"/>
    <col min="3333" max="3333" width="8.6640625" style="4" customWidth="1"/>
    <col min="3334" max="3334" width="6.6640625" style="4" customWidth="1"/>
    <col min="3335" max="3335" width="8.6640625" style="4" customWidth="1"/>
    <col min="3336" max="3336" width="6.6640625" style="4" customWidth="1"/>
    <col min="3337" max="3337" width="8.6640625" style="4" customWidth="1"/>
    <col min="3338" max="3338" width="6.6640625" style="4" customWidth="1"/>
    <col min="3339" max="3339" width="8.6640625" style="4" customWidth="1"/>
    <col min="3340" max="3340" width="6.6640625" style="4" customWidth="1"/>
    <col min="3341" max="3341" width="30.6640625" style="4" customWidth="1"/>
    <col min="3342" max="3342" width="3.109375" style="4" customWidth="1"/>
    <col min="3343" max="3343" width="10.109375" style="4" bestFit="1" customWidth="1"/>
    <col min="3344" max="3344" width="13.33203125" style="4" bestFit="1" customWidth="1"/>
    <col min="3345" max="3345" width="9.109375" style="4"/>
    <col min="3346" max="3346" width="10.109375" style="4" bestFit="1" customWidth="1"/>
    <col min="3347" max="3349" width="9.109375" style="4"/>
    <col min="3350" max="3350" width="12.6640625" style="4" bestFit="1" customWidth="1"/>
    <col min="3351" max="3584" width="9.109375" style="4"/>
    <col min="3585" max="3585" width="3.109375" style="4" customWidth="1"/>
    <col min="3586" max="3586" width="30.6640625" style="4" customWidth="1"/>
    <col min="3587" max="3587" width="8.6640625" style="4" customWidth="1"/>
    <col min="3588" max="3588" width="6.6640625" style="4" customWidth="1"/>
    <col min="3589" max="3589" width="8.6640625" style="4" customWidth="1"/>
    <col min="3590" max="3590" width="6.6640625" style="4" customWidth="1"/>
    <col min="3591" max="3591" width="8.6640625" style="4" customWidth="1"/>
    <col min="3592" max="3592" width="6.6640625" style="4" customWidth="1"/>
    <col min="3593" max="3593" width="8.6640625" style="4" customWidth="1"/>
    <col min="3594" max="3594" width="6.6640625" style="4" customWidth="1"/>
    <col min="3595" max="3595" width="8.6640625" style="4" customWidth="1"/>
    <col min="3596" max="3596" width="6.6640625" style="4" customWidth="1"/>
    <col min="3597" max="3597" width="30.6640625" style="4" customWidth="1"/>
    <col min="3598" max="3598" width="3.109375" style="4" customWidth="1"/>
    <col min="3599" max="3599" width="10.109375" style="4" bestFit="1" customWidth="1"/>
    <col min="3600" max="3600" width="13.33203125" style="4" bestFit="1" customWidth="1"/>
    <col min="3601" max="3601" width="9.109375" style="4"/>
    <col min="3602" max="3602" width="10.109375" style="4" bestFit="1" customWidth="1"/>
    <col min="3603" max="3605" width="9.109375" style="4"/>
    <col min="3606" max="3606" width="12.6640625" style="4" bestFit="1" customWidth="1"/>
    <col min="3607" max="3840" width="9.109375" style="4"/>
    <col min="3841" max="3841" width="3.109375" style="4" customWidth="1"/>
    <col min="3842" max="3842" width="30.6640625" style="4" customWidth="1"/>
    <col min="3843" max="3843" width="8.6640625" style="4" customWidth="1"/>
    <col min="3844" max="3844" width="6.6640625" style="4" customWidth="1"/>
    <col min="3845" max="3845" width="8.6640625" style="4" customWidth="1"/>
    <col min="3846" max="3846" width="6.6640625" style="4" customWidth="1"/>
    <col min="3847" max="3847" width="8.6640625" style="4" customWidth="1"/>
    <col min="3848" max="3848" width="6.6640625" style="4" customWidth="1"/>
    <col min="3849" max="3849" width="8.6640625" style="4" customWidth="1"/>
    <col min="3850" max="3850" width="6.6640625" style="4" customWidth="1"/>
    <col min="3851" max="3851" width="8.6640625" style="4" customWidth="1"/>
    <col min="3852" max="3852" width="6.6640625" style="4" customWidth="1"/>
    <col min="3853" max="3853" width="30.6640625" style="4" customWidth="1"/>
    <col min="3854" max="3854" width="3.109375" style="4" customWidth="1"/>
    <col min="3855" max="3855" width="10.109375" style="4" bestFit="1" customWidth="1"/>
    <col min="3856" max="3856" width="13.33203125" style="4" bestFit="1" customWidth="1"/>
    <col min="3857" max="3857" width="9.109375" style="4"/>
    <col min="3858" max="3858" width="10.109375" style="4" bestFit="1" customWidth="1"/>
    <col min="3859" max="3861" width="9.109375" style="4"/>
    <col min="3862" max="3862" width="12.6640625" style="4" bestFit="1" customWidth="1"/>
    <col min="3863" max="4096" width="9.109375" style="4"/>
    <col min="4097" max="4097" width="3.109375" style="4" customWidth="1"/>
    <col min="4098" max="4098" width="30.6640625" style="4" customWidth="1"/>
    <col min="4099" max="4099" width="8.6640625" style="4" customWidth="1"/>
    <col min="4100" max="4100" width="6.6640625" style="4" customWidth="1"/>
    <col min="4101" max="4101" width="8.6640625" style="4" customWidth="1"/>
    <col min="4102" max="4102" width="6.6640625" style="4" customWidth="1"/>
    <col min="4103" max="4103" width="8.6640625" style="4" customWidth="1"/>
    <col min="4104" max="4104" width="6.6640625" style="4" customWidth="1"/>
    <col min="4105" max="4105" width="8.6640625" style="4" customWidth="1"/>
    <col min="4106" max="4106" width="6.6640625" style="4" customWidth="1"/>
    <col min="4107" max="4107" width="8.6640625" style="4" customWidth="1"/>
    <col min="4108" max="4108" width="6.6640625" style="4" customWidth="1"/>
    <col min="4109" max="4109" width="30.6640625" style="4" customWidth="1"/>
    <col min="4110" max="4110" width="3.109375" style="4" customWidth="1"/>
    <col min="4111" max="4111" width="10.109375" style="4" bestFit="1" customWidth="1"/>
    <col min="4112" max="4112" width="13.33203125" style="4" bestFit="1" customWidth="1"/>
    <col min="4113" max="4113" width="9.109375" style="4"/>
    <col min="4114" max="4114" width="10.109375" style="4" bestFit="1" customWidth="1"/>
    <col min="4115" max="4117" width="9.109375" style="4"/>
    <col min="4118" max="4118" width="12.6640625" style="4" bestFit="1" customWidth="1"/>
    <col min="4119" max="4352" width="9.109375" style="4"/>
    <col min="4353" max="4353" width="3.109375" style="4" customWidth="1"/>
    <col min="4354" max="4354" width="30.6640625" style="4" customWidth="1"/>
    <col min="4355" max="4355" width="8.6640625" style="4" customWidth="1"/>
    <col min="4356" max="4356" width="6.6640625" style="4" customWidth="1"/>
    <col min="4357" max="4357" width="8.6640625" style="4" customWidth="1"/>
    <col min="4358" max="4358" width="6.6640625" style="4" customWidth="1"/>
    <col min="4359" max="4359" width="8.6640625" style="4" customWidth="1"/>
    <col min="4360" max="4360" width="6.6640625" style="4" customWidth="1"/>
    <col min="4361" max="4361" width="8.6640625" style="4" customWidth="1"/>
    <col min="4362" max="4362" width="6.6640625" style="4" customWidth="1"/>
    <col min="4363" max="4363" width="8.6640625" style="4" customWidth="1"/>
    <col min="4364" max="4364" width="6.6640625" style="4" customWidth="1"/>
    <col min="4365" max="4365" width="30.6640625" style="4" customWidth="1"/>
    <col min="4366" max="4366" width="3.109375" style="4" customWidth="1"/>
    <col min="4367" max="4367" width="10.109375" style="4" bestFit="1" customWidth="1"/>
    <col min="4368" max="4368" width="13.33203125" style="4" bestFit="1" customWidth="1"/>
    <col min="4369" max="4369" width="9.109375" style="4"/>
    <col min="4370" max="4370" width="10.109375" style="4" bestFit="1" customWidth="1"/>
    <col min="4371" max="4373" width="9.109375" style="4"/>
    <col min="4374" max="4374" width="12.6640625" style="4" bestFit="1" customWidth="1"/>
    <col min="4375" max="4608" width="9.109375" style="4"/>
    <col min="4609" max="4609" width="3.109375" style="4" customWidth="1"/>
    <col min="4610" max="4610" width="30.6640625" style="4" customWidth="1"/>
    <col min="4611" max="4611" width="8.6640625" style="4" customWidth="1"/>
    <col min="4612" max="4612" width="6.6640625" style="4" customWidth="1"/>
    <col min="4613" max="4613" width="8.6640625" style="4" customWidth="1"/>
    <col min="4614" max="4614" width="6.6640625" style="4" customWidth="1"/>
    <col min="4615" max="4615" width="8.6640625" style="4" customWidth="1"/>
    <col min="4616" max="4616" width="6.6640625" style="4" customWidth="1"/>
    <col min="4617" max="4617" width="8.6640625" style="4" customWidth="1"/>
    <col min="4618" max="4618" width="6.6640625" style="4" customWidth="1"/>
    <col min="4619" max="4619" width="8.6640625" style="4" customWidth="1"/>
    <col min="4620" max="4620" width="6.6640625" style="4" customWidth="1"/>
    <col min="4621" max="4621" width="30.6640625" style="4" customWidth="1"/>
    <col min="4622" max="4622" width="3.109375" style="4" customWidth="1"/>
    <col min="4623" max="4623" width="10.109375" style="4" bestFit="1" customWidth="1"/>
    <col min="4624" max="4624" width="13.33203125" style="4" bestFit="1" customWidth="1"/>
    <col min="4625" max="4625" width="9.109375" style="4"/>
    <col min="4626" max="4626" width="10.109375" style="4" bestFit="1" customWidth="1"/>
    <col min="4627" max="4629" width="9.109375" style="4"/>
    <col min="4630" max="4630" width="12.6640625" style="4" bestFit="1" customWidth="1"/>
    <col min="4631" max="4864" width="9.109375" style="4"/>
    <col min="4865" max="4865" width="3.109375" style="4" customWidth="1"/>
    <col min="4866" max="4866" width="30.6640625" style="4" customWidth="1"/>
    <col min="4867" max="4867" width="8.6640625" style="4" customWidth="1"/>
    <col min="4868" max="4868" width="6.6640625" style="4" customWidth="1"/>
    <col min="4869" max="4869" width="8.6640625" style="4" customWidth="1"/>
    <col min="4870" max="4870" width="6.6640625" style="4" customWidth="1"/>
    <col min="4871" max="4871" width="8.6640625" style="4" customWidth="1"/>
    <col min="4872" max="4872" width="6.6640625" style="4" customWidth="1"/>
    <col min="4873" max="4873" width="8.6640625" style="4" customWidth="1"/>
    <col min="4874" max="4874" width="6.6640625" style="4" customWidth="1"/>
    <col min="4875" max="4875" width="8.6640625" style="4" customWidth="1"/>
    <col min="4876" max="4876" width="6.6640625" style="4" customWidth="1"/>
    <col min="4877" max="4877" width="30.6640625" style="4" customWidth="1"/>
    <col min="4878" max="4878" width="3.109375" style="4" customWidth="1"/>
    <col min="4879" max="4879" width="10.109375" style="4" bestFit="1" customWidth="1"/>
    <col min="4880" max="4880" width="13.33203125" style="4" bestFit="1" customWidth="1"/>
    <col min="4881" max="4881" width="9.109375" style="4"/>
    <col min="4882" max="4882" width="10.109375" style="4" bestFit="1" customWidth="1"/>
    <col min="4883" max="4885" width="9.109375" style="4"/>
    <col min="4886" max="4886" width="12.6640625" style="4" bestFit="1" customWidth="1"/>
    <col min="4887" max="5120" width="9.109375" style="4"/>
    <col min="5121" max="5121" width="3.109375" style="4" customWidth="1"/>
    <col min="5122" max="5122" width="30.6640625" style="4" customWidth="1"/>
    <col min="5123" max="5123" width="8.6640625" style="4" customWidth="1"/>
    <col min="5124" max="5124" width="6.6640625" style="4" customWidth="1"/>
    <col min="5125" max="5125" width="8.6640625" style="4" customWidth="1"/>
    <col min="5126" max="5126" width="6.6640625" style="4" customWidth="1"/>
    <col min="5127" max="5127" width="8.6640625" style="4" customWidth="1"/>
    <col min="5128" max="5128" width="6.6640625" style="4" customWidth="1"/>
    <col min="5129" max="5129" width="8.6640625" style="4" customWidth="1"/>
    <col min="5130" max="5130" width="6.6640625" style="4" customWidth="1"/>
    <col min="5131" max="5131" width="8.6640625" style="4" customWidth="1"/>
    <col min="5132" max="5132" width="6.6640625" style="4" customWidth="1"/>
    <col min="5133" max="5133" width="30.6640625" style="4" customWidth="1"/>
    <col min="5134" max="5134" width="3.109375" style="4" customWidth="1"/>
    <col min="5135" max="5135" width="10.109375" style="4" bestFit="1" customWidth="1"/>
    <col min="5136" max="5136" width="13.33203125" style="4" bestFit="1" customWidth="1"/>
    <col min="5137" max="5137" width="9.109375" style="4"/>
    <col min="5138" max="5138" width="10.109375" style="4" bestFit="1" customWidth="1"/>
    <col min="5139" max="5141" width="9.109375" style="4"/>
    <col min="5142" max="5142" width="12.6640625" style="4" bestFit="1" customWidth="1"/>
    <col min="5143" max="5376" width="9.109375" style="4"/>
    <col min="5377" max="5377" width="3.109375" style="4" customWidth="1"/>
    <col min="5378" max="5378" width="30.6640625" style="4" customWidth="1"/>
    <col min="5379" max="5379" width="8.6640625" style="4" customWidth="1"/>
    <col min="5380" max="5380" width="6.6640625" style="4" customWidth="1"/>
    <col min="5381" max="5381" width="8.6640625" style="4" customWidth="1"/>
    <col min="5382" max="5382" width="6.6640625" style="4" customWidth="1"/>
    <col min="5383" max="5383" width="8.6640625" style="4" customWidth="1"/>
    <col min="5384" max="5384" width="6.6640625" style="4" customWidth="1"/>
    <col min="5385" max="5385" width="8.6640625" style="4" customWidth="1"/>
    <col min="5386" max="5386" width="6.6640625" style="4" customWidth="1"/>
    <col min="5387" max="5387" width="8.6640625" style="4" customWidth="1"/>
    <col min="5388" max="5388" width="6.6640625" style="4" customWidth="1"/>
    <col min="5389" max="5389" width="30.6640625" style="4" customWidth="1"/>
    <col min="5390" max="5390" width="3.109375" style="4" customWidth="1"/>
    <col min="5391" max="5391" width="10.109375" style="4" bestFit="1" customWidth="1"/>
    <col min="5392" max="5392" width="13.33203125" style="4" bestFit="1" customWidth="1"/>
    <col min="5393" max="5393" width="9.109375" style="4"/>
    <col min="5394" max="5394" width="10.109375" style="4" bestFit="1" customWidth="1"/>
    <col min="5395" max="5397" width="9.109375" style="4"/>
    <col min="5398" max="5398" width="12.6640625" style="4" bestFit="1" customWidth="1"/>
    <col min="5399" max="5632" width="9.109375" style="4"/>
    <col min="5633" max="5633" width="3.109375" style="4" customWidth="1"/>
    <col min="5634" max="5634" width="30.6640625" style="4" customWidth="1"/>
    <col min="5635" max="5635" width="8.6640625" style="4" customWidth="1"/>
    <col min="5636" max="5636" width="6.6640625" style="4" customWidth="1"/>
    <col min="5637" max="5637" width="8.6640625" style="4" customWidth="1"/>
    <col min="5638" max="5638" width="6.6640625" style="4" customWidth="1"/>
    <col min="5639" max="5639" width="8.6640625" style="4" customWidth="1"/>
    <col min="5640" max="5640" width="6.6640625" style="4" customWidth="1"/>
    <col min="5641" max="5641" width="8.6640625" style="4" customWidth="1"/>
    <col min="5642" max="5642" width="6.6640625" style="4" customWidth="1"/>
    <col min="5643" max="5643" width="8.6640625" style="4" customWidth="1"/>
    <col min="5644" max="5644" width="6.6640625" style="4" customWidth="1"/>
    <col min="5645" max="5645" width="30.6640625" style="4" customWidth="1"/>
    <col min="5646" max="5646" width="3.109375" style="4" customWidth="1"/>
    <col min="5647" max="5647" width="10.109375" style="4" bestFit="1" customWidth="1"/>
    <col min="5648" max="5648" width="13.33203125" style="4" bestFit="1" customWidth="1"/>
    <col min="5649" max="5649" width="9.109375" style="4"/>
    <col min="5650" max="5650" width="10.109375" style="4" bestFit="1" customWidth="1"/>
    <col min="5651" max="5653" width="9.109375" style="4"/>
    <col min="5654" max="5654" width="12.6640625" style="4" bestFit="1" customWidth="1"/>
    <col min="5655" max="5888" width="9.109375" style="4"/>
    <col min="5889" max="5889" width="3.109375" style="4" customWidth="1"/>
    <col min="5890" max="5890" width="30.6640625" style="4" customWidth="1"/>
    <col min="5891" max="5891" width="8.6640625" style="4" customWidth="1"/>
    <col min="5892" max="5892" width="6.6640625" style="4" customWidth="1"/>
    <col min="5893" max="5893" width="8.6640625" style="4" customWidth="1"/>
    <col min="5894" max="5894" width="6.6640625" style="4" customWidth="1"/>
    <col min="5895" max="5895" width="8.6640625" style="4" customWidth="1"/>
    <col min="5896" max="5896" width="6.6640625" style="4" customWidth="1"/>
    <col min="5897" max="5897" width="8.6640625" style="4" customWidth="1"/>
    <col min="5898" max="5898" width="6.6640625" style="4" customWidth="1"/>
    <col min="5899" max="5899" width="8.6640625" style="4" customWidth="1"/>
    <col min="5900" max="5900" width="6.6640625" style="4" customWidth="1"/>
    <col min="5901" max="5901" width="30.6640625" style="4" customWidth="1"/>
    <col min="5902" max="5902" width="3.109375" style="4" customWidth="1"/>
    <col min="5903" max="5903" width="10.109375" style="4" bestFit="1" customWidth="1"/>
    <col min="5904" max="5904" width="13.33203125" style="4" bestFit="1" customWidth="1"/>
    <col min="5905" max="5905" width="9.109375" style="4"/>
    <col min="5906" max="5906" width="10.109375" style="4" bestFit="1" customWidth="1"/>
    <col min="5907" max="5909" width="9.109375" style="4"/>
    <col min="5910" max="5910" width="12.6640625" style="4" bestFit="1" customWidth="1"/>
    <col min="5911" max="6144" width="9.109375" style="4"/>
    <col min="6145" max="6145" width="3.109375" style="4" customWidth="1"/>
    <col min="6146" max="6146" width="30.6640625" style="4" customWidth="1"/>
    <col min="6147" max="6147" width="8.6640625" style="4" customWidth="1"/>
    <col min="6148" max="6148" width="6.6640625" style="4" customWidth="1"/>
    <col min="6149" max="6149" width="8.6640625" style="4" customWidth="1"/>
    <col min="6150" max="6150" width="6.6640625" style="4" customWidth="1"/>
    <col min="6151" max="6151" width="8.6640625" style="4" customWidth="1"/>
    <col min="6152" max="6152" width="6.6640625" style="4" customWidth="1"/>
    <col min="6153" max="6153" width="8.6640625" style="4" customWidth="1"/>
    <col min="6154" max="6154" width="6.6640625" style="4" customWidth="1"/>
    <col min="6155" max="6155" width="8.6640625" style="4" customWidth="1"/>
    <col min="6156" max="6156" width="6.6640625" style="4" customWidth="1"/>
    <col min="6157" max="6157" width="30.6640625" style="4" customWidth="1"/>
    <col min="6158" max="6158" width="3.109375" style="4" customWidth="1"/>
    <col min="6159" max="6159" width="10.109375" style="4" bestFit="1" customWidth="1"/>
    <col min="6160" max="6160" width="13.33203125" style="4" bestFit="1" customWidth="1"/>
    <col min="6161" max="6161" width="9.109375" style="4"/>
    <col min="6162" max="6162" width="10.109375" style="4" bestFit="1" customWidth="1"/>
    <col min="6163" max="6165" width="9.109375" style="4"/>
    <col min="6166" max="6166" width="12.6640625" style="4" bestFit="1" customWidth="1"/>
    <col min="6167" max="6400" width="9.109375" style="4"/>
    <col min="6401" max="6401" width="3.109375" style="4" customWidth="1"/>
    <col min="6402" max="6402" width="30.6640625" style="4" customWidth="1"/>
    <col min="6403" max="6403" width="8.6640625" style="4" customWidth="1"/>
    <col min="6404" max="6404" width="6.6640625" style="4" customWidth="1"/>
    <col min="6405" max="6405" width="8.6640625" style="4" customWidth="1"/>
    <col min="6406" max="6406" width="6.6640625" style="4" customWidth="1"/>
    <col min="6407" max="6407" width="8.6640625" style="4" customWidth="1"/>
    <col min="6408" max="6408" width="6.6640625" style="4" customWidth="1"/>
    <col min="6409" max="6409" width="8.6640625" style="4" customWidth="1"/>
    <col min="6410" max="6410" width="6.6640625" style="4" customWidth="1"/>
    <col min="6411" max="6411" width="8.6640625" style="4" customWidth="1"/>
    <col min="6412" max="6412" width="6.6640625" style="4" customWidth="1"/>
    <col min="6413" max="6413" width="30.6640625" style="4" customWidth="1"/>
    <col min="6414" max="6414" width="3.109375" style="4" customWidth="1"/>
    <col min="6415" max="6415" width="10.109375" style="4" bestFit="1" customWidth="1"/>
    <col min="6416" max="6416" width="13.33203125" style="4" bestFit="1" customWidth="1"/>
    <col min="6417" max="6417" width="9.109375" style="4"/>
    <col min="6418" max="6418" width="10.109375" style="4" bestFit="1" customWidth="1"/>
    <col min="6419" max="6421" width="9.109375" style="4"/>
    <col min="6422" max="6422" width="12.6640625" style="4" bestFit="1" customWidth="1"/>
    <col min="6423" max="6656" width="9.109375" style="4"/>
    <col min="6657" max="6657" width="3.109375" style="4" customWidth="1"/>
    <col min="6658" max="6658" width="30.6640625" style="4" customWidth="1"/>
    <col min="6659" max="6659" width="8.6640625" style="4" customWidth="1"/>
    <col min="6660" max="6660" width="6.6640625" style="4" customWidth="1"/>
    <col min="6661" max="6661" width="8.6640625" style="4" customWidth="1"/>
    <col min="6662" max="6662" width="6.6640625" style="4" customWidth="1"/>
    <col min="6663" max="6663" width="8.6640625" style="4" customWidth="1"/>
    <col min="6664" max="6664" width="6.6640625" style="4" customWidth="1"/>
    <col min="6665" max="6665" width="8.6640625" style="4" customWidth="1"/>
    <col min="6666" max="6666" width="6.6640625" style="4" customWidth="1"/>
    <col min="6667" max="6667" width="8.6640625" style="4" customWidth="1"/>
    <col min="6668" max="6668" width="6.6640625" style="4" customWidth="1"/>
    <col min="6669" max="6669" width="30.6640625" style="4" customWidth="1"/>
    <col min="6670" max="6670" width="3.109375" style="4" customWidth="1"/>
    <col min="6671" max="6671" width="10.109375" style="4" bestFit="1" customWidth="1"/>
    <col min="6672" max="6672" width="13.33203125" style="4" bestFit="1" customWidth="1"/>
    <col min="6673" max="6673" width="9.109375" style="4"/>
    <col min="6674" max="6674" width="10.109375" style="4" bestFit="1" customWidth="1"/>
    <col min="6675" max="6677" width="9.109375" style="4"/>
    <col min="6678" max="6678" width="12.6640625" style="4" bestFit="1" customWidth="1"/>
    <col min="6679" max="6912" width="9.109375" style="4"/>
    <col min="6913" max="6913" width="3.109375" style="4" customWidth="1"/>
    <col min="6914" max="6914" width="30.6640625" style="4" customWidth="1"/>
    <col min="6915" max="6915" width="8.6640625" style="4" customWidth="1"/>
    <col min="6916" max="6916" width="6.6640625" style="4" customWidth="1"/>
    <col min="6917" max="6917" width="8.6640625" style="4" customWidth="1"/>
    <col min="6918" max="6918" width="6.6640625" style="4" customWidth="1"/>
    <col min="6919" max="6919" width="8.6640625" style="4" customWidth="1"/>
    <col min="6920" max="6920" width="6.6640625" style="4" customWidth="1"/>
    <col min="6921" max="6921" width="8.6640625" style="4" customWidth="1"/>
    <col min="6922" max="6922" width="6.6640625" style="4" customWidth="1"/>
    <col min="6923" max="6923" width="8.6640625" style="4" customWidth="1"/>
    <col min="6924" max="6924" width="6.6640625" style="4" customWidth="1"/>
    <col min="6925" max="6925" width="30.6640625" style="4" customWidth="1"/>
    <col min="6926" max="6926" width="3.109375" style="4" customWidth="1"/>
    <col min="6927" max="6927" width="10.109375" style="4" bestFit="1" customWidth="1"/>
    <col min="6928" max="6928" width="13.33203125" style="4" bestFit="1" customWidth="1"/>
    <col min="6929" max="6929" width="9.109375" style="4"/>
    <col min="6930" max="6930" width="10.109375" style="4" bestFit="1" customWidth="1"/>
    <col min="6931" max="6933" width="9.109375" style="4"/>
    <col min="6934" max="6934" width="12.6640625" style="4" bestFit="1" customWidth="1"/>
    <col min="6935" max="7168" width="9.109375" style="4"/>
    <col min="7169" max="7169" width="3.109375" style="4" customWidth="1"/>
    <col min="7170" max="7170" width="30.6640625" style="4" customWidth="1"/>
    <col min="7171" max="7171" width="8.6640625" style="4" customWidth="1"/>
    <col min="7172" max="7172" width="6.6640625" style="4" customWidth="1"/>
    <col min="7173" max="7173" width="8.6640625" style="4" customWidth="1"/>
    <col min="7174" max="7174" width="6.6640625" style="4" customWidth="1"/>
    <col min="7175" max="7175" width="8.6640625" style="4" customWidth="1"/>
    <col min="7176" max="7176" width="6.6640625" style="4" customWidth="1"/>
    <col min="7177" max="7177" width="8.6640625" style="4" customWidth="1"/>
    <col min="7178" max="7178" width="6.6640625" style="4" customWidth="1"/>
    <col min="7179" max="7179" width="8.6640625" style="4" customWidth="1"/>
    <col min="7180" max="7180" width="6.6640625" style="4" customWidth="1"/>
    <col min="7181" max="7181" width="30.6640625" style="4" customWidth="1"/>
    <col min="7182" max="7182" width="3.109375" style="4" customWidth="1"/>
    <col min="7183" max="7183" width="10.109375" style="4" bestFit="1" customWidth="1"/>
    <col min="7184" max="7184" width="13.33203125" style="4" bestFit="1" customWidth="1"/>
    <col min="7185" max="7185" width="9.109375" style="4"/>
    <col min="7186" max="7186" width="10.109375" style="4" bestFit="1" customWidth="1"/>
    <col min="7187" max="7189" width="9.109375" style="4"/>
    <col min="7190" max="7190" width="12.6640625" style="4" bestFit="1" customWidth="1"/>
    <col min="7191" max="7424" width="9.109375" style="4"/>
    <col min="7425" max="7425" width="3.109375" style="4" customWidth="1"/>
    <col min="7426" max="7426" width="30.6640625" style="4" customWidth="1"/>
    <col min="7427" max="7427" width="8.6640625" style="4" customWidth="1"/>
    <col min="7428" max="7428" width="6.6640625" style="4" customWidth="1"/>
    <col min="7429" max="7429" width="8.6640625" style="4" customWidth="1"/>
    <col min="7430" max="7430" width="6.6640625" style="4" customWidth="1"/>
    <col min="7431" max="7431" width="8.6640625" style="4" customWidth="1"/>
    <col min="7432" max="7432" width="6.6640625" style="4" customWidth="1"/>
    <col min="7433" max="7433" width="8.6640625" style="4" customWidth="1"/>
    <col min="7434" max="7434" width="6.6640625" style="4" customWidth="1"/>
    <col min="7435" max="7435" width="8.6640625" style="4" customWidth="1"/>
    <col min="7436" max="7436" width="6.6640625" style="4" customWidth="1"/>
    <col min="7437" max="7437" width="30.6640625" style="4" customWidth="1"/>
    <col min="7438" max="7438" width="3.109375" style="4" customWidth="1"/>
    <col min="7439" max="7439" width="10.109375" style="4" bestFit="1" customWidth="1"/>
    <col min="7440" max="7440" width="13.33203125" style="4" bestFit="1" customWidth="1"/>
    <col min="7441" max="7441" width="9.109375" style="4"/>
    <col min="7442" max="7442" width="10.109375" style="4" bestFit="1" customWidth="1"/>
    <col min="7443" max="7445" width="9.109375" style="4"/>
    <col min="7446" max="7446" width="12.6640625" style="4" bestFit="1" customWidth="1"/>
    <col min="7447" max="7680" width="9.109375" style="4"/>
    <col min="7681" max="7681" width="3.109375" style="4" customWidth="1"/>
    <col min="7682" max="7682" width="30.6640625" style="4" customWidth="1"/>
    <col min="7683" max="7683" width="8.6640625" style="4" customWidth="1"/>
    <col min="7684" max="7684" width="6.6640625" style="4" customWidth="1"/>
    <col min="7685" max="7685" width="8.6640625" style="4" customWidth="1"/>
    <col min="7686" max="7686" width="6.6640625" style="4" customWidth="1"/>
    <col min="7687" max="7687" width="8.6640625" style="4" customWidth="1"/>
    <col min="7688" max="7688" width="6.6640625" style="4" customWidth="1"/>
    <col min="7689" max="7689" width="8.6640625" style="4" customWidth="1"/>
    <col min="7690" max="7690" width="6.6640625" style="4" customWidth="1"/>
    <col min="7691" max="7691" width="8.6640625" style="4" customWidth="1"/>
    <col min="7692" max="7692" width="6.6640625" style="4" customWidth="1"/>
    <col min="7693" max="7693" width="30.6640625" style="4" customWidth="1"/>
    <col min="7694" max="7694" width="3.109375" style="4" customWidth="1"/>
    <col min="7695" max="7695" width="10.109375" style="4" bestFit="1" customWidth="1"/>
    <col min="7696" max="7696" width="13.33203125" style="4" bestFit="1" customWidth="1"/>
    <col min="7697" max="7697" width="9.109375" style="4"/>
    <col min="7698" max="7698" width="10.109375" style="4" bestFit="1" customWidth="1"/>
    <col min="7699" max="7701" width="9.109375" style="4"/>
    <col min="7702" max="7702" width="12.6640625" style="4" bestFit="1" customWidth="1"/>
    <col min="7703" max="7936" width="9.109375" style="4"/>
    <col min="7937" max="7937" width="3.109375" style="4" customWidth="1"/>
    <col min="7938" max="7938" width="30.6640625" style="4" customWidth="1"/>
    <col min="7939" max="7939" width="8.6640625" style="4" customWidth="1"/>
    <col min="7940" max="7940" width="6.6640625" style="4" customWidth="1"/>
    <col min="7941" max="7941" width="8.6640625" style="4" customWidth="1"/>
    <col min="7942" max="7942" width="6.6640625" style="4" customWidth="1"/>
    <col min="7943" max="7943" width="8.6640625" style="4" customWidth="1"/>
    <col min="7944" max="7944" width="6.6640625" style="4" customWidth="1"/>
    <col min="7945" max="7945" width="8.6640625" style="4" customWidth="1"/>
    <col min="7946" max="7946" width="6.6640625" style="4" customWidth="1"/>
    <col min="7947" max="7947" width="8.6640625" style="4" customWidth="1"/>
    <col min="7948" max="7948" width="6.6640625" style="4" customWidth="1"/>
    <col min="7949" max="7949" width="30.6640625" style="4" customWidth="1"/>
    <col min="7950" max="7950" width="3.109375" style="4" customWidth="1"/>
    <col min="7951" max="7951" width="10.109375" style="4" bestFit="1" customWidth="1"/>
    <col min="7952" max="7952" width="13.33203125" style="4" bestFit="1" customWidth="1"/>
    <col min="7953" max="7953" width="9.109375" style="4"/>
    <col min="7954" max="7954" width="10.109375" style="4" bestFit="1" customWidth="1"/>
    <col min="7955" max="7957" width="9.109375" style="4"/>
    <col min="7958" max="7958" width="12.6640625" style="4" bestFit="1" customWidth="1"/>
    <col min="7959" max="8192" width="9.109375" style="4"/>
    <col min="8193" max="8193" width="3.109375" style="4" customWidth="1"/>
    <col min="8194" max="8194" width="30.6640625" style="4" customWidth="1"/>
    <col min="8195" max="8195" width="8.6640625" style="4" customWidth="1"/>
    <col min="8196" max="8196" width="6.6640625" style="4" customWidth="1"/>
    <col min="8197" max="8197" width="8.6640625" style="4" customWidth="1"/>
    <col min="8198" max="8198" width="6.6640625" style="4" customWidth="1"/>
    <col min="8199" max="8199" width="8.6640625" style="4" customWidth="1"/>
    <col min="8200" max="8200" width="6.6640625" style="4" customWidth="1"/>
    <col min="8201" max="8201" width="8.6640625" style="4" customWidth="1"/>
    <col min="8202" max="8202" width="6.6640625" style="4" customWidth="1"/>
    <col min="8203" max="8203" width="8.6640625" style="4" customWidth="1"/>
    <col min="8204" max="8204" width="6.6640625" style="4" customWidth="1"/>
    <col min="8205" max="8205" width="30.6640625" style="4" customWidth="1"/>
    <col min="8206" max="8206" width="3.109375" style="4" customWidth="1"/>
    <col min="8207" max="8207" width="10.109375" style="4" bestFit="1" customWidth="1"/>
    <col min="8208" max="8208" width="13.33203125" style="4" bestFit="1" customWidth="1"/>
    <col min="8209" max="8209" width="9.109375" style="4"/>
    <col min="8210" max="8210" width="10.109375" style="4" bestFit="1" customWidth="1"/>
    <col min="8211" max="8213" width="9.109375" style="4"/>
    <col min="8214" max="8214" width="12.6640625" style="4" bestFit="1" customWidth="1"/>
    <col min="8215" max="8448" width="9.109375" style="4"/>
    <col min="8449" max="8449" width="3.109375" style="4" customWidth="1"/>
    <col min="8450" max="8450" width="30.6640625" style="4" customWidth="1"/>
    <col min="8451" max="8451" width="8.6640625" style="4" customWidth="1"/>
    <col min="8452" max="8452" width="6.6640625" style="4" customWidth="1"/>
    <col min="8453" max="8453" width="8.6640625" style="4" customWidth="1"/>
    <col min="8454" max="8454" width="6.6640625" style="4" customWidth="1"/>
    <col min="8455" max="8455" width="8.6640625" style="4" customWidth="1"/>
    <col min="8456" max="8456" width="6.6640625" style="4" customWidth="1"/>
    <col min="8457" max="8457" width="8.6640625" style="4" customWidth="1"/>
    <col min="8458" max="8458" width="6.6640625" style="4" customWidth="1"/>
    <col min="8459" max="8459" width="8.6640625" style="4" customWidth="1"/>
    <col min="8460" max="8460" width="6.6640625" style="4" customWidth="1"/>
    <col min="8461" max="8461" width="30.6640625" style="4" customWidth="1"/>
    <col min="8462" max="8462" width="3.109375" style="4" customWidth="1"/>
    <col min="8463" max="8463" width="10.109375" style="4" bestFit="1" customWidth="1"/>
    <col min="8464" max="8464" width="13.33203125" style="4" bestFit="1" customWidth="1"/>
    <col min="8465" max="8465" width="9.109375" style="4"/>
    <col min="8466" max="8466" width="10.109375" style="4" bestFit="1" customWidth="1"/>
    <col min="8467" max="8469" width="9.109375" style="4"/>
    <col min="8470" max="8470" width="12.6640625" style="4" bestFit="1" customWidth="1"/>
    <col min="8471" max="8704" width="9.109375" style="4"/>
    <col min="8705" max="8705" width="3.109375" style="4" customWidth="1"/>
    <col min="8706" max="8706" width="30.6640625" style="4" customWidth="1"/>
    <col min="8707" max="8707" width="8.6640625" style="4" customWidth="1"/>
    <col min="8708" max="8708" width="6.6640625" style="4" customWidth="1"/>
    <col min="8709" max="8709" width="8.6640625" style="4" customWidth="1"/>
    <col min="8710" max="8710" width="6.6640625" style="4" customWidth="1"/>
    <col min="8711" max="8711" width="8.6640625" style="4" customWidth="1"/>
    <col min="8712" max="8712" width="6.6640625" style="4" customWidth="1"/>
    <col min="8713" max="8713" width="8.6640625" style="4" customWidth="1"/>
    <col min="8714" max="8714" width="6.6640625" style="4" customWidth="1"/>
    <col min="8715" max="8715" width="8.6640625" style="4" customWidth="1"/>
    <col min="8716" max="8716" width="6.6640625" style="4" customWidth="1"/>
    <col min="8717" max="8717" width="30.6640625" style="4" customWidth="1"/>
    <col min="8718" max="8718" width="3.109375" style="4" customWidth="1"/>
    <col min="8719" max="8719" width="10.109375" style="4" bestFit="1" customWidth="1"/>
    <col min="8720" max="8720" width="13.33203125" style="4" bestFit="1" customWidth="1"/>
    <col min="8721" max="8721" width="9.109375" style="4"/>
    <col min="8722" max="8722" width="10.109375" style="4" bestFit="1" customWidth="1"/>
    <col min="8723" max="8725" width="9.109375" style="4"/>
    <col min="8726" max="8726" width="12.6640625" style="4" bestFit="1" customWidth="1"/>
    <col min="8727" max="8960" width="9.109375" style="4"/>
    <col min="8961" max="8961" width="3.109375" style="4" customWidth="1"/>
    <col min="8962" max="8962" width="30.6640625" style="4" customWidth="1"/>
    <col min="8963" max="8963" width="8.6640625" style="4" customWidth="1"/>
    <col min="8964" max="8964" width="6.6640625" style="4" customWidth="1"/>
    <col min="8965" max="8965" width="8.6640625" style="4" customWidth="1"/>
    <col min="8966" max="8966" width="6.6640625" style="4" customWidth="1"/>
    <col min="8967" max="8967" width="8.6640625" style="4" customWidth="1"/>
    <col min="8968" max="8968" width="6.6640625" style="4" customWidth="1"/>
    <col min="8969" max="8969" width="8.6640625" style="4" customWidth="1"/>
    <col min="8970" max="8970" width="6.6640625" style="4" customWidth="1"/>
    <col min="8971" max="8971" width="8.6640625" style="4" customWidth="1"/>
    <col min="8972" max="8972" width="6.6640625" style="4" customWidth="1"/>
    <col min="8973" max="8973" width="30.6640625" style="4" customWidth="1"/>
    <col min="8974" max="8974" width="3.109375" style="4" customWidth="1"/>
    <col min="8975" max="8975" width="10.109375" style="4" bestFit="1" customWidth="1"/>
    <col min="8976" max="8976" width="13.33203125" style="4" bestFit="1" customWidth="1"/>
    <col min="8977" max="8977" width="9.109375" style="4"/>
    <col min="8978" max="8978" width="10.109375" style="4" bestFit="1" customWidth="1"/>
    <col min="8979" max="8981" width="9.109375" style="4"/>
    <col min="8982" max="8982" width="12.6640625" style="4" bestFit="1" customWidth="1"/>
    <col min="8983" max="9216" width="9.109375" style="4"/>
    <col min="9217" max="9217" width="3.109375" style="4" customWidth="1"/>
    <col min="9218" max="9218" width="30.6640625" style="4" customWidth="1"/>
    <col min="9219" max="9219" width="8.6640625" style="4" customWidth="1"/>
    <col min="9220" max="9220" width="6.6640625" style="4" customWidth="1"/>
    <col min="9221" max="9221" width="8.6640625" style="4" customWidth="1"/>
    <col min="9222" max="9222" width="6.6640625" style="4" customWidth="1"/>
    <col min="9223" max="9223" width="8.6640625" style="4" customWidth="1"/>
    <col min="9224" max="9224" width="6.6640625" style="4" customWidth="1"/>
    <col min="9225" max="9225" width="8.6640625" style="4" customWidth="1"/>
    <col min="9226" max="9226" width="6.6640625" style="4" customWidth="1"/>
    <col min="9227" max="9227" width="8.6640625" style="4" customWidth="1"/>
    <col min="9228" max="9228" width="6.6640625" style="4" customWidth="1"/>
    <col min="9229" max="9229" width="30.6640625" style="4" customWidth="1"/>
    <col min="9230" max="9230" width="3.109375" style="4" customWidth="1"/>
    <col min="9231" max="9231" width="10.109375" style="4" bestFit="1" customWidth="1"/>
    <col min="9232" max="9232" width="13.33203125" style="4" bestFit="1" customWidth="1"/>
    <col min="9233" max="9233" width="9.109375" style="4"/>
    <col min="9234" max="9234" width="10.109375" style="4" bestFit="1" customWidth="1"/>
    <col min="9235" max="9237" width="9.109375" style="4"/>
    <col min="9238" max="9238" width="12.6640625" style="4" bestFit="1" customWidth="1"/>
    <col min="9239" max="9472" width="9.109375" style="4"/>
    <col min="9473" max="9473" width="3.109375" style="4" customWidth="1"/>
    <col min="9474" max="9474" width="30.6640625" style="4" customWidth="1"/>
    <col min="9475" max="9475" width="8.6640625" style="4" customWidth="1"/>
    <col min="9476" max="9476" width="6.6640625" style="4" customWidth="1"/>
    <col min="9477" max="9477" width="8.6640625" style="4" customWidth="1"/>
    <col min="9478" max="9478" width="6.6640625" style="4" customWidth="1"/>
    <col min="9479" max="9479" width="8.6640625" style="4" customWidth="1"/>
    <col min="9480" max="9480" width="6.6640625" style="4" customWidth="1"/>
    <col min="9481" max="9481" width="8.6640625" style="4" customWidth="1"/>
    <col min="9482" max="9482" width="6.6640625" style="4" customWidth="1"/>
    <col min="9483" max="9483" width="8.6640625" style="4" customWidth="1"/>
    <col min="9484" max="9484" width="6.6640625" style="4" customWidth="1"/>
    <col min="9485" max="9485" width="30.6640625" style="4" customWidth="1"/>
    <col min="9486" max="9486" width="3.109375" style="4" customWidth="1"/>
    <col min="9487" max="9487" width="10.109375" style="4" bestFit="1" customWidth="1"/>
    <col min="9488" max="9488" width="13.33203125" style="4" bestFit="1" customWidth="1"/>
    <col min="9489" max="9489" width="9.109375" style="4"/>
    <col min="9490" max="9490" width="10.109375" style="4" bestFit="1" customWidth="1"/>
    <col min="9491" max="9493" width="9.109375" style="4"/>
    <col min="9494" max="9494" width="12.6640625" style="4" bestFit="1" customWidth="1"/>
    <col min="9495" max="9728" width="9.109375" style="4"/>
    <col min="9729" max="9729" width="3.109375" style="4" customWidth="1"/>
    <col min="9730" max="9730" width="30.6640625" style="4" customWidth="1"/>
    <col min="9731" max="9731" width="8.6640625" style="4" customWidth="1"/>
    <col min="9732" max="9732" width="6.6640625" style="4" customWidth="1"/>
    <col min="9733" max="9733" width="8.6640625" style="4" customWidth="1"/>
    <col min="9734" max="9734" width="6.6640625" style="4" customWidth="1"/>
    <col min="9735" max="9735" width="8.6640625" style="4" customWidth="1"/>
    <col min="9736" max="9736" width="6.6640625" style="4" customWidth="1"/>
    <col min="9737" max="9737" width="8.6640625" style="4" customWidth="1"/>
    <col min="9738" max="9738" width="6.6640625" style="4" customWidth="1"/>
    <col min="9739" max="9739" width="8.6640625" style="4" customWidth="1"/>
    <col min="9740" max="9740" width="6.6640625" style="4" customWidth="1"/>
    <col min="9741" max="9741" width="30.6640625" style="4" customWidth="1"/>
    <col min="9742" max="9742" width="3.109375" style="4" customWidth="1"/>
    <col min="9743" max="9743" width="10.109375" style="4" bestFit="1" customWidth="1"/>
    <col min="9744" max="9744" width="13.33203125" style="4" bestFit="1" customWidth="1"/>
    <col min="9745" max="9745" width="9.109375" style="4"/>
    <col min="9746" max="9746" width="10.109375" style="4" bestFit="1" customWidth="1"/>
    <col min="9747" max="9749" width="9.109375" style="4"/>
    <col min="9750" max="9750" width="12.6640625" style="4" bestFit="1" customWidth="1"/>
    <col min="9751" max="9984" width="9.109375" style="4"/>
    <col min="9985" max="9985" width="3.109375" style="4" customWidth="1"/>
    <col min="9986" max="9986" width="30.6640625" style="4" customWidth="1"/>
    <col min="9987" max="9987" width="8.6640625" style="4" customWidth="1"/>
    <col min="9988" max="9988" width="6.6640625" style="4" customWidth="1"/>
    <col min="9989" max="9989" width="8.6640625" style="4" customWidth="1"/>
    <col min="9990" max="9990" width="6.6640625" style="4" customWidth="1"/>
    <col min="9991" max="9991" width="8.6640625" style="4" customWidth="1"/>
    <col min="9992" max="9992" width="6.6640625" style="4" customWidth="1"/>
    <col min="9993" max="9993" width="8.6640625" style="4" customWidth="1"/>
    <col min="9994" max="9994" width="6.6640625" style="4" customWidth="1"/>
    <col min="9995" max="9995" width="8.6640625" style="4" customWidth="1"/>
    <col min="9996" max="9996" width="6.6640625" style="4" customWidth="1"/>
    <col min="9997" max="9997" width="30.6640625" style="4" customWidth="1"/>
    <col min="9998" max="9998" width="3.109375" style="4" customWidth="1"/>
    <col min="9999" max="9999" width="10.109375" style="4" bestFit="1" customWidth="1"/>
    <col min="10000" max="10000" width="13.33203125" style="4" bestFit="1" customWidth="1"/>
    <col min="10001" max="10001" width="9.109375" style="4"/>
    <col min="10002" max="10002" width="10.109375" style="4" bestFit="1" customWidth="1"/>
    <col min="10003" max="10005" width="9.109375" style="4"/>
    <col min="10006" max="10006" width="12.6640625" style="4" bestFit="1" customWidth="1"/>
    <col min="10007" max="10240" width="9.109375" style="4"/>
    <col min="10241" max="10241" width="3.109375" style="4" customWidth="1"/>
    <col min="10242" max="10242" width="30.6640625" style="4" customWidth="1"/>
    <col min="10243" max="10243" width="8.6640625" style="4" customWidth="1"/>
    <col min="10244" max="10244" width="6.6640625" style="4" customWidth="1"/>
    <col min="10245" max="10245" width="8.6640625" style="4" customWidth="1"/>
    <col min="10246" max="10246" width="6.6640625" style="4" customWidth="1"/>
    <col min="10247" max="10247" width="8.6640625" style="4" customWidth="1"/>
    <col min="10248" max="10248" width="6.6640625" style="4" customWidth="1"/>
    <col min="10249" max="10249" width="8.6640625" style="4" customWidth="1"/>
    <col min="10250" max="10250" width="6.6640625" style="4" customWidth="1"/>
    <col min="10251" max="10251" width="8.6640625" style="4" customWidth="1"/>
    <col min="10252" max="10252" width="6.6640625" style="4" customWidth="1"/>
    <col min="10253" max="10253" width="30.6640625" style="4" customWidth="1"/>
    <col min="10254" max="10254" width="3.109375" style="4" customWidth="1"/>
    <col min="10255" max="10255" width="10.109375" style="4" bestFit="1" customWidth="1"/>
    <col min="10256" max="10256" width="13.33203125" style="4" bestFit="1" customWidth="1"/>
    <col min="10257" max="10257" width="9.109375" style="4"/>
    <col min="10258" max="10258" width="10.109375" style="4" bestFit="1" customWidth="1"/>
    <col min="10259" max="10261" width="9.109375" style="4"/>
    <col min="10262" max="10262" width="12.6640625" style="4" bestFit="1" customWidth="1"/>
    <col min="10263" max="10496" width="9.109375" style="4"/>
    <col min="10497" max="10497" width="3.109375" style="4" customWidth="1"/>
    <col min="10498" max="10498" width="30.6640625" style="4" customWidth="1"/>
    <col min="10499" max="10499" width="8.6640625" style="4" customWidth="1"/>
    <col min="10500" max="10500" width="6.6640625" style="4" customWidth="1"/>
    <col min="10501" max="10501" width="8.6640625" style="4" customWidth="1"/>
    <col min="10502" max="10502" width="6.6640625" style="4" customWidth="1"/>
    <col min="10503" max="10503" width="8.6640625" style="4" customWidth="1"/>
    <col min="10504" max="10504" width="6.6640625" style="4" customWidth="1"/>
    <col min="10505" max="10505" width="8.6640625" style="4" customWidth="1"/>
    <col min="10506" max="10506" width="6.6640625" style="4" customWidth="1"/>
    <col min="10507" max="10507" width="8.6640625" style="4" customWidth="1"/>
    <col min="10508" max="10508" width="6.6640625" style="4" customWidth="1"/>
    <col min="10509" max="10509" width="30.6640625" style="4" customWidth="1"/>
    <col min="10510" max="10510" width="3.109375" style="4" customWidth="1"/>
    <col min="10511" max="10511" width="10.109375" style="4" bestFit="1" customWidth="1"/>
    <col min="10512" max="10512" width="13.33203125" style="4" bestFit="1" customWidth="1"/>
    <col min="10513" max="10513" width="9.109375" style="4"/>
    <col min="10514" max="10514" width="10.109375" style="4" bestFit="1" customWidth="1"/>
    <col min="10515" max="10517" width="9.109375" style="4"/>
    <col min="10518" max="10518" width="12.6640625" style="4" bestFit="1" customWidth="1"/>
    <col min="10519" max="10752" width="9.109375" style="4"/>
    <col min="10753" max="10753" width="3.109375" style="4" customWidth="1"/>
    <col min="10754" max="10754" width="30.6640625" style="4" customWidth="1"/>
    <col min="10755" max="10755" width="8.6640625" style="4" customWidth="1"/>
    <col min="10756" max="10756" width="6.6640625" style="4" customWidth="1"/>
    <col min="10757" max="10757" width="8.6640625" style="4" customWidth="1"/>
    <col min="10758" max="10758" width="6.6640625" style="4" customWidth="1"/>
    <col min="10759" max="10759" width="8.6640625" style="4" customWidth="1"/>
    <col min="10760" max="10760" width="6.6640625" style="4" customWidth="1"/>
    <col min="10761" max="10761" width="8.6640625" style="4" customWidth="1"/>
    <col min="10762" max="10762" width="6.6640625" style="4" customWidth="1"/>
    <col min="10763" max="10763" width="8.6640625" style="4" customWidth="1"/>
    <col min="10764" max="10764" width="6.6640625" style="4" customWidth="1"/>
    <col min="10765" max="10765" width="30.6640625" style="4" customWidth="1"/>
    <col min="10766" max="10766" width="3.109375" style="4" customWidth="1"/>
    <col min="10767" max="10767" width="10.109375" style="4" bestFit="1" customWidth="1"/>
    <col min="10768" max="10768" width="13.33203125" style="4" bestFit="1" customWidth="1"/>
    <col min="10769" max="10769" width="9.109375" style="4"/>
    <col min="10770" max="10770" width="10.109375" style="4" bestFit="1" customWidth="1"/>
    <col min="10771" max="10773" width="9.109375" style="4"/>
    <col min="10774" max="10774" width="12.6640625" style="4" bestFit="1" customWidth="1"/>
    <col min="10775" max="11008" width="9.109375" style="4"/>
    <col min="11009" max="11009" width="3.109375" style="4" customWidth="1"/>
    <col min="11010" max="11010" width="30.6640625" style="4" customWidth="1"/>
    <col min="11011" max="11011" width="8.6640625" style="4" customWidth="1"/>
    <col min="11012" max="11012" width="6.6640625" style="4" customWidth="1"/>
    <col min="11013" max="11013" width="8.6640625" style="4" customWidth="1"/>
    <col min="11014" max="11014" width="6.6640625" style="4" customWidth="1"/>
    <col min="11015" max="11015" width="8.6640625" style="4" customWidth="1"/>
    <col min="11016" max="11016" width="6.6640625" style="4" customWidth="1"/>
    <col min="11017" max="11017" width="8.6640625" style="4" customWidth="1"/>
    <col min="11018" max="11018" width="6.6640625" style="4" customWidth="1"/>
    <col min="11019" max="11019" width="8.6640625" style="4" customWidth="1"/>
    <col min="11020" max="11020" width="6.6640625" style="4" customWidth="1"/>
    <col min="11021" max="11021" width="30.6640625" style="4" customWidth="1"/>
    <col min="11022" max="11022" width="3.109375" style="4" customWidth="1"/>
    <col min="11023" max="11023" width="10.109375" style="4" bestFit="1" customWidth="1"/>
    <col min="11024" max="11024" width="13.33203125" style="4" bestFit="1" customWidth="1"/>
    <col min="11025" max="11025" width="9.109375" style="4"/>
    <col min="11026" max="11026" width="10.109375" style="4" bestFit="1" customWidth="1"/>
    <col min="11027" max="11029" width="9.109375" style="4"/>
    <col min="11030" max="11030" width="12.6640625" style="4" bestFit="1" customWidth="1"/>
    <col min="11031" max="11264" width="9.109375" style="4"/>
    <col min="11265" max="11265" width="3.109375" style="4" customWidth="1"/>
    <col min="11266" max="11266" width="30.6640625" style="4" customWidth="1"/>
    <col min="11267" max="11267" width="8.6640625" style="4" customWidth="1"/>
    <col min="11268" max="11268" width="6.6640625" style="4" customWidth="1"/>
    <col min="11269" max="11269" width="8.6640625" style="4" customWidth="1"/>
    <col min="11270" max="11270" width="6.6640625" style="4" customWidth="1"/>
    <col min="11271" max="11271" width="8.6640625" style="4" customWidth="1"/>
    <col min="11272" max="11272" width="6.6640625" style="4" customWidth="1"/>
    <col min="11273" max="11273" width="8.6640625" style="4" customWidth="1"/>
    <col min="11274" max="11274" width="6.6640625" style="4" customWidth="1"/>
    <col min="11275" max="11275" width="8.6640625" style="4" customWidth="1"/>
    <col min="11276" max="11276" width="6.6640625" style="4" customWidth="1"/>
    <col min="11277" max="11277" width="30.6640625" style="4" customWidth="1"/>
    <col min="11278" max="11278" width="3.109375" style="4" customWidth="1"/>
    <col min="11279" max="11279" width="10.109375" style="4" bestFit="1" customWidth="1"/>
    <col min="11280" max="11280" width="13.33203125" style="4" bestFit="1" customWidth="1"/>
    <col min="11281" max="11281" width="9.109375" style="4"/>
    <col min="11282" max="11282" width="10.109375" style="4" bestFit="1" customWidth="1"/>
    <col min="11283" max="11285" width="9.109375" style="4"/>
    <col min="11286" max="11286" width="12.6640625" style="4" bestFit="1" customWidth="1"/>
    <col min="11287" max="11520" width="9.109375" style="4"/>
    <col min="11521" max="11521" width="3.109375" style="4" customWidth="1"/>
    <col min="11522" max="11522" width="30.6640625" style="4" customWidth="1"/>
    <col min="11523" max="11523" width="8.6640625" style="4" customWidth="1"/>
    <col min="11524" max="11524" width="6.6640625" style="4" customWidth="1"/>
    <col min="11525" max="11525" width="8.6640625" style="4" customWidth="1"/>
    <col min="11526" max="11526" width="6.6640625" style="4" customWidth="1"/>
    <col min="11527" max="11527" width="8.6640625" style="4" customWidth="1"/>
    <col min="11528" max="11528" width="6.6640625" style="4" customWidth="1"/>
    <col min="11529" max="11529" width="8.6640625" style="4" customWidth="1"/>
    <col min="11530" max="11530" width="6.6640625" style="4" customWidth="1"/>
    <col min="11531" max="11531" width="8.6640625" style="4" customWidth="1"/>
    <col min="11532" max="11532" width="6.6640625" style="4" customWidth="1"/>
    <col min="11533" max="11533" width="30.6640625" style="4" customWidth="1"/>
    <col min="11534" max="11534" width="3.109375" style="4" customWidth="1"/>
    <col min="11535" max="11535" width="10.109375" style="4" bestFit="1" customWidth="1"/>
    <col min="11536" max="11536" width="13.33203125" style="4" bestFit="1" customWidth="1"/>
    <col min="11537" max="11537" width="9.109375" style="4"/>
    <col min="11538" max="11538" width="10.109375" style="4" bestFit="1" customWidth="1"/>
    <col min="11539" max="11541" width="9.109375" style="4"/>
    <col min="11542" max="11542" width="12.6640625" style="4" bestFit="1" customWidth="1"/>
    <col min="11543" max="11776" width="9.109375" style="4"/>
    <col min="11777" max="11777" width="3.109375" style="4" customWidth="1"/>
    <col min="11778" max="11778" width="30.6640625" style="4" customWidth="1"/>
    <col min="11779" max="11779" width="8.6640625" style="4" customWidth="1"/>
    <col min="11780" max="11780" width="6.6640625" style="4" customWidth="1"/>
    <col min="11781" max="11781" width="8.6640625" style="4" customWidth="1"/>
    <col min="11782" max="11782" width="6.6640625" style="4" customWidth="1"/>
    <col min="11783" max="11783" width="8.6640625" style="4" customWidth="1"/>
    <col min="11784" max="11784" width="6.6640625" style="4" customWidth="1"/>
    <col min="11785" max="11785" width="8.6640625" style="4" customWidth="1"/>
    <col min="11786" max="11786" width="6.6640625" style="4" customWidth="1"/>
    <col min="11787" max="11787" width="8.6640625" style="4" customWidth="1"/>
    <col min="11788" max="11788" width="6.6640625" style="4" customWidth="1"/>
    <col min="11789" max="11789" width="30.6640625" style="4" customWidth="1"/>
    <col min="11790" max="11790" width="3.109375" style="4" customWidth="1"/>
    <col min="11791" max="11791" width="10.109375" style="4" bestFit="1" customWidth="1"/>
    <col min="11792" max="11792" width="13.33203125" style="4" bestFit="1" customWidth="1"/>
    <col min="11793" max="11793" width="9.109375" style="4"/>
    <col min="11794" max="11794" width="10.109375" style="4" bestFit="1" customWidth="1"/>
    <col min="11795" max="11797" width="9.109375" style="4"/>
    <col min="11798" max="11798" width="12.6640625" style="4" bestFit="1" customWidth="1"/>
    <col min="11799" max="12032" width="9.109375" style="4"/>
    <col min="12033" max="12033" width="3.109375" style="4" customWidth="1"/>
    <col min="12034" max="12034" width="30.6640625" style="4" customWidth="1"/>
    <col min="12035" max="12035" width="8.6640625" style="4" customWidth="1"/>
    <col min="12036" max="12036" width="6.6640625" style="4" customWidth="1"/>
    <col min="12037" max="12037" width="8.6640625" style="4" customWidth="1"/>
    <col min="12038" max="12038" width="6.6640625" style="4" customWidth="1"/>
    <col min="12039" max="12039" width="8.6640625" style="4" customWidth="1"/>
    <col min="12040" max="12040" width="6.6640625" style="4" customWidth="1"/>
    <col min="12041" max="12041" width="8.6640625" style="4" customWidth="1"/>
    <col min="12042" max="12042" width="6.6640625" style="4" customWidth="1"/>
    <col min="12043" max="12043" width="8.6640625" style="4" customWidth="1"/>
    <col min="12044" max="12044" width="6.6640625" style="4" customWidth="1"/>
    <col min="12045" max="12045" width="30.6640625" style="4" customWidth="1"/>
    <col min="12046" max="12046" width="3.109375" style="4" customWidth="1"/>
    <col min="12047" max="12047" width="10.109375" style="4" bestFit="1" customWidth="1"/>
    <col min="12048" max="12048" width="13.33203125" style="4" bestFit="1" customWidth="1"/>
    <col min="12049" max="12049" width="9.109375" style="4"/>
    <col min="12050" max="12050" width="10.109375" style="4" bestFit="1" customWidth="1"/>
    <col min="12051" max="12053" width="9.109375" style="4"/>
    <col min="12054" max="12054" width="12.6640625" style="4" bestFit="1" customWidth="1"/>
    <col min="12055" max="12288" width="9.109375" style="4"/>
    <col min="12289" max="12289" width="3.109375" style="4" customWidth="1"/>
    <col min="12290" max="12290" width="30.6640625" style="4" customWidth="1"/>
    <col min="12291" max="12291" width="8.6640625" style="4" customWidth="1"/>
    <col min="12292" max="12292" width="6.6640625" style="4" customWidth="1"/>
    <col min="12293" max="12293" width="8.6640625" style="4" customWidth="1"/>
    <col min="12294" max="12294" width="6.6640625" style="4" customWidth="1"/>
    <col min="12295" max="12295" width="8.6640625" style="4" customWidth="1"/>
    <col min="12296" max="12296" width="6.6640625" style="4" customWidth="1"/>
    <col min="12297" max="12297" width="8.6640625" style="4" customWidth="1"/>
    <col min="12298" max="12298" width="6.6640625" style="4" customWidth="1"/>
    <col min="12299" max="12299" width="8.6640625" style="4" customWidth="1"/>
    <col min="12300" max="12300" width="6.6640625" style="4" customWidth="1"/>
    <col min="12301" max="12301" width="30.6640625" style="4" customWidth="1"/>
    <col min="12302" max="12302" width="3.109375" style="4" customWidth="1"/>
    <col min="12303" max="12303" width="10.109375" style="4" bestFit="1" customWidth="1"/>
    <col min="12304" max="12304" width="13.33203125" style="4" bestFit="1" customWidth="1"/>
    <col min="12305" max="12305" width="9.109375" style="4"/>
    <col min="12306" max="12306" width="10.109375" style="4" bestFit="1" customWidth="1"/>
    <col min="12307" max="12309" width="9.109375" style="4"/>
    <col min="12310" max="12310" width="12.6640625" style="4" bestFit="1" customWidth="1"/>
    <col min="12311" max="12544" width="9.109375" style="4"/>
    <col min="12545" max="12545" width="3.109375" style="4" customWidth="1"/>
    <col min="12546" max="12546" width="30.6640625" style="4" customWidth="1"/>
    <col min="12547" max="12547" width="8.6640625" style="4" customWidth="1"/>
    <col min="12548" max="12548" width="6.6640625" style="4" customWidth="1"/>
    <col min="12549" max="12549" width="8.6640625" style="4" customWidth="1"/>
    <col min="12550" max="12550" width="6.6640625" style="4" customWidth="1"/>
    <col min="12551" max="12551" width="8.6640625" style="4" customWidth="1"/>
    <col min="12552" max="12552" width="6.6640625" style="4" customWidth="1"/>
    <col min="12553" max="12553" width="8.6640625" style="4" customWidth="1"/>
    <col min="12554" max="12554" width="6.6640625" style="4" customWidth="1"/>
    <col min="12555" max="12555" width="8.6640625" style="4" customWidth="1"/>
    <col min="12556" max="12556" width="6.6640625" style="4" customWidth="1"/>
    <col min="12557" max="12557" width="30.6640625" style="4" customWidth="1"/>
    <col min="12558" max="12558" width="3.109375" style="4" customWidth="1"/>
    <col min="12559" max="12559" width="10.109375" style="4" bestFit="1" customWidth="1"/>
    <col min="12560" max="12560" width="13.33203125" style="4" bestFit="1" customWidth="1"/>
    <col min="12561" max="12561" width="9.109375" style="4"/>
    <col min="12562" max="12562" width="10.109375" style="4" bestFit="1" customWidth="1"/>
    <col min="12563" max="12565" width="9.109375" style="4"/>
    <col min="12566" max="12566" width="12.6640625" style="4" bestFit="1" customWidth="1"/>
    <col min="12567" max="12800" width="9.109375" style="4"/>
    <col min="12801" max="12801" width="3.109375" style="4" customWidth="1"/>
    <col min="12802" max="12802" width="30.6640625" style="4" customWidth="1"/>
    <col min="12803" max="12803" width="8.6640625" style="4" customWidth="1"/>
    <col min="12804" max="12804" width="6.6640625" style="4" customWidth="1"/>
    <col min="12805" max="12805" width="8.6640625" style="4" customWidth="1"/>
    <col min="12806" max="12806" width="6.6640625" style="4" customWidth="1"/>
    <col min="12807" max="12807" width="8.6640625" style="4" customWidth="1"/>
    <col min="12808" max="12808" width="6.6640625" style="4" customWidth="1"/>
    <col min="12809" max="12809" width="8.6640625" style="4" customWidth="1"/>
    <col min="12810" max="12810" width="6.6640625" style="4" customWidth="1"/>
    <col min="12811" max="12811" width="8.6640625" style="4" customWidth="1"/>
    <col min="12812" max="12812" width="6.6640625" style="4" customWidth="1"/>
    <col min="12813" max="12813" width="30.6640625" style="4" customWidth="1"/>
    <col min="12814" max="12814" width="3.109375" style="4" customWidth="1"/>
    <col min="12815" max="12815" width="10.109375" style="4" bestFit="1" customWidth="1"/>
    <col min="12816" max="12816" width="13.33203125" style="4" bestFit="1" customWidth="1"/>
    <col min="12817" max="12817" width="9.109375" style="4"/>
    <col min="12818" max="12818" width="10.109375" style="4" bestFit="1" customWidth="1"/>
    <col min="12819" max="12821" width="9.109375" style="4"/>
    <col min="12822" max="12822" width="12.6640625" style="4" bestFit="1" customWidth="1"/>
    <col min="12823" max="13056" width="9.109375" style="4"/>
    <col min="13057" max="13057" width="3.109375" style="4" customWidth="1"/>
    <col min="13058" max="13058" width="30.6640625" style="4" customWidth="1"/>
    <col min="13059" max="13059" width="8.6640625" style="4" customWidth="1"/>
    <col min="13060" max="13060" width="6.6640625" style="4" customWidth="1"/>
    <col min="13061" max="13061" width="8.6640625" style="4" customWidth="1"/>
    <col min="13062" max="13062" width="6.6640625" style="4" customWidth="1"/>
    <col min="13063" max="13063" width="8.6640625" style="4" customWidth="1"/>
    <col min="13064" max="13064" width="6.6640625" style="4" customWidth="1"/>
    <col min="13065" max="13065" width="8.6640625" style="4" customWidth="1"/>
    <col min="13066" max="13066" width="6.6640625" style="4" customWidth="1"/>
    <col min="13067" max="13067" width="8.6640625" style="4" customWidth="1"/>
    <col min="13068" max="13068" width="6.6640625" style="4" customWidth="1"/>
    <col min="13069" max="13069" width="30.6640625" style="4" customWidth="1"/>
    <col min="13070" max="13070" width="3.109375" style="4" customWidth="1"/>
    <col min="13071" max="13071" width="10.109375" style="4" bestFit="1" customWidth="1"/>
    <col min="13072" max="13072" width="13.33203125" style="4" bestFit="1" customWidth="1"/>
    <col min="13073" max="13073" width="9.109375" style="4"/>
    <col min="13074" max="13074" width="10.109375" style="4" bestFit="1" customWidth="1"/>
    <col min="13075" max="13077" width="9.109375" style="4"/>
    <col min="13078" max="13078" width="12.6640625" style="4" bestFit="1" customWidth="1"/>
    <col min="13079" max="13312" width="9.109375" style="4"/>
    <col min="13313" max="13313" width="3.109375" style="4" customWidth="1"/>
    <col min="13314" max="13314" width="30.6640625" style="4" customWidth="1"/>
    <col min="13315" max="13315" width="8.6640625" style="4" customWidth="1"/>
    <col min="13316" max="13316" width="6.6640625" style="4" customWidth="1"/>
    <col min="13317" max="13317" width="8.6640625" style="4" customWidth="1"/>
    <col min="13318" max="13318" width="6.6640625" style="4" customWidth="1"/>
    <col min="13319" max="13319" width="8.6640625" style="4" customWidth="1"/>
    <col min="13320" max="13320" width="6.6640625" style="4" customWidth="1"/>
    <col min="13321" max="13321" width="8.6640625" style="4" customWidth="1"/>
    <col min="13322" max="13322" width="6.6640625" style="4" customWidth="1"/>
    <col min="13323" max="13323" width="8.6640625" style="4" customWidth="1"/>
    <col min="13324" max="13324" width="6.6640625" style="4" customWidth="1"/>
    <col min="13325" max="13325" width="30.6640625" style="4" customWidth="1"/>
    <col min="13326" max="13326" width="3.109375" style="4" customWidth="1"/>
    <col min="13327" max="13327" width="10.109375" style="4" bestFit="1" customWidth="1"/>
    <col min="13328" max="13328" width="13.33203125" style="4" bestFit="1" customWidth="1"/>
    <col min="13329" max="13329" width="9.109375" style="4"/>
    <col min="13330" max="13330" width="10.109375" style="4" bestFit="1" customWidth="1"/>
    <col min="13331" max="13333" width="9.109375" style="4"/>
    <col min="13334" max="13334" width="12.6640625" style="4" bestFit="1" customWidth="1"/>
    <col min="13335" max="13568" width="9.109375" style="4"/>
    <col min="13569" max="13569" width="3.109375" style="4" customWidth="1"/>
    <col min="13570" max="13570" width="30.6640625" style="4" customWidth="1"/>
    <col min="13571" max="13571" width="8.6640625" style="4" customWidth="1"/>
    <col min="13572" max="13572" width="6.6640625" style="4" customWidth="1"/>
    <col min="13573" max="13573" width="8.6640625" style="4" customWidth="1"/>
    <col min="13574" max="13574" width="6.6640625" style="4" customWidth="1"/>
    <col min="13575" max="13575" width="8.6640625" style="4" customWidth="1"/>
    <col min="13576" max="13576" width="6.6640625" style="4" customWidth="1"/>
    <col min="13577" max="13577" width="8.6640625" style="4" customWidth="1"/>
    <col min="13578" max="13578" width="6.6640625" style="4" customWidth="1"/>
    <col min="13579" max="13579" width="8.6640625" style="4" customWidth="1"/>
    <col min="13580" max="13580" width="6.6640625" style="4" customWidth="1"/>
    <col min="13581" max="13581" width="30.6640625" style="4" customWidth="1"/>
    <col min="13582" max="13582" width="3.109375" style="4" customWidth="1"/>
    <col min="13583" max="13583" width="10.109375" style="4" bestFit="1" customWidth="1"/>
    <col min="13584" max="13584" width="13.33203125" style="4" bestFit="1" customWidth="1"/>
    <col min="13585" max="13585" width="9.109375" style="4"/>
    <col min="13586" max="13586" width="10.109375" style="4" bestFit="1" customWidth="1"/>
    <col min="13587" max="13589" width="9.109375" style="4"/>
    <col min="13590" max="13590" width="12.6640625" style="4" bestFit="1" customWidth="1"/>
    <col min="13591" max="13824" width="9.109375" style="4"/>
    <col min="13825" max="13825" width="3.109375" style="4" customWidth="1"/>
    <col min="13826" max="13826" width="30.6640625" style="4" customWidth="1"/>
    <col min="13827" max="13827" width="8.6640625" style="4" customWidth="1"/>
    <col min="13828" max="13828" width="6.6640625" style="4" customWidth="1"/>
    <col min="13829" max="13829" width="8.6640625" style="4" customWidth="1"/>
    <col min="13830" max="13830" width="6.6640625" style="4" customWidth="1"/>
    <col min="13831" max="13831" width="8.6640625" style="4" customWidth="1"/>
    <col min="13832" max="13832" width="6.6640625" style="4" customWidth="1"/>
    <col min="13833" max="13833" width="8.6640625" style="4" customWidth="1"/>
    <col min="13834" max="13834" width="6.6640625" style="4" customWidth="1"/>
    <col min="13835" max="13835" width="8.6640625" style="4" customWidth="1"/>
    <col min="13836" max="13836" width="6.6640625" style="4" customWidth="1"/>
    <col min="13837" max="13837" width="30.6640625" style="4" customWidth="1"/>
    <col min="13838" max="13838" width="3.109375" style="4" customWidth="1"/>
    <col min="13839" max="13839" width="10.109375" style="4" bestFit="1" customWidth="1"/>
    <col min="13840" max="13840" width="13.33203125" style="4" bestFit="1" customWidth="1"/>
    <col min="13841" max="13841" width="9.109375" style="4"/>
    <col min="13842" max="13842" width="10.109375" style="4" bestFit="1" customWidth="1"/>
    <col min="13843" max="13845" width="9.109375" style="4"/>
    <col min="13846" max="13846" width="12.6640625" style="4" bestFit="1" customWidth="1"/>
    <col min="13847" max="14080" width="9.109375" style="4"/>
    <col min="14081" max="14081" width="3.109375" style="4" customWidth="1"/>
    <col min="14082" max="14082" width="30.6640625" style="4" customWidth="1"/>
    <col min="14083" max="14083" width="8.6640625" style="4" customWidth="1"/>
    <col min="14084" max="14084" width="6.6640625" style="4" customWidth="1"/>
    <col min="14085" max="14085" width="8.6640625" style="4" customWidth="1"/>
    <col min="14086" max="14086" width="6.6640625" style="4" customWidth="1"/>
    <col min="14087" max="14087" width="8.6640625" style="4" customWidth="1"/>
    <col min="14088" max="14088" width="6.6640625" style="4" customWidth="1"/>
    <col min="14089" max="14089" width="8.6640625" style="4" customWidth="1"/>
    <col min="14090" max="14090" width="6.6640625" style="4" customWidth="1"/>
    <col min="14091" max="14091" width="8.6640625" style="4" customWidth="1"/>
    <col min="14092" max="14092" width="6.6640625" style="4" customWidth="1"/>
    <col min="14093" max="14093" width="30.6640625" style="4" customWidth="1"/>
    <col min="14094" max="14094" width="3.109375" style="4" customWidth="1"/>
    <col min="14095" max="14095" width="10.109375" style="4" bestFit="1" customWidth="1"/>
    <col min="14096" max="14096" width="13.33203125" style="4" bestFit="1" customWidth="1"/>
    <col min="14097" max="14097" width="9.109375" style="4"/>
    <col min="14098" max="14098" width="10.109375" style="4" bestFit="1" customWidth="1"/>
    <col min="14099" max="14101" width="9.109375" style="4"/>
    <col min="14102" max="14102" width="12.6640625" style="4" bestFit="1" customWidth="1"/>
    <col min="14103" max="14336" width="9.109375" style="4"/>
    <col min="14337" max="14337" width="3.109375" style="4" customWidth="1"/>
    <col min="14338" max="14338" width="30.6640625" style="4" customWidth="1"/>
    <col min="14339" max="14339" width="8.6640625" style="4" customWidth="1"/>
    <col min="14340" max="14340" width="6.6640625" style="4" customWidth="1"/>
    <col min="14341" max="14341" width="8.6640625" style="4" customWidth="1"/>
    <col min="14342" max="14342" width="6.6640625" style="4" customWidth="1"/>
    <col min="14343" max="14343" width="8.6640625" style="4" customWidth="1"/>
    <col min="14344" max="14344" width="6.6640625" style="4" customWidth="1"/>
    <col min="14345" max="14345" width="8.6640625" style="4" customWidth="1"/>
    <col min="14346" max="14346" width="6.6640625" style="4" customWidth="1"/>
    <col min="14347" max="14347" width="8.6640625" style="4" customWidth="1"/>
    <col min="14348" max="14348" width="6.6640625" style="4" customWidth="1"/>
    <col min="14349" max="14349" width="30.6640625" style="4" customWidth="1"/>
    <col min="14350" max="14350" width="3.109375" style="4" customWidth="1"/>
    <col min="14351" max="14351" width="10.109375" style="4" bestFit="1" customWidth="1"/>
    <col min="14352" max="14352" width="13.33203125" style="4" bestFit="1" customWidth="1"/>
    <col min="14353" max="14353" width="9.109375" style="4"/>
    <col min="14354" max="14354" width="10.109375" style="4" bestFit="1" customWidth="1"/>
    <col min="14355" max="14357" width="9.109375" style="4"/>
    <col min="14358" max="14358" width="12.6640625" style="4" bestFit="1" customWidth="1"/>
    <col min="14359" max="14592" width="9.109375" style="4"/>
    <col min="14593" max="14593" width="3.109375" style="4" customWidth="1"/>
    <col min="14594" max="14594" width="30.6640625" style="4" customWidth="1"/>
    <col min="14595" max="14595" width="8.6640625" style="4" customWidth="1"/>
    <col min="14596" max="14596" width="6.6640625" style="4" customWidth="1"/>
    <col min="14597" max="14597" width="8.6640625" style="4" customWidth="1"/>
    <col min="14598" max="14598" width="6.6640625" style="4" customWidth="1"/>
    <col min="14599" max="14599" width="8.6640625" style="4" customWidth="1"/>
    <col min="14600" max="14600" width="6.6640625" style="4" customWidth="1"/>
    <col min="14601" max="14601" width="8.6640625" style="4" customWidth="1"/>
    <col min="14602" max="14602" width="6.6640625" style="4" customWidth="1"/>
    <col min="14603" max="14603" width="8.6640625" style="4" customWidth="1"/>
    <col min="14604" max="14604" width="6.6640625" style="4" customWidth="1"/>
    <col min="14605" max="14605" width="30.6640625" style="4" customWidth="1"/>
    <col min="14606" max="14606" width="3.109375" style="4" customWidth="1"/>
    <col min="14607" max="14607" width="10.109375" style="4" bestFit="1" customWidth="1"/>
    <col min="14608" max="14608" width="13.33203125" style="4" bestFit="1" customWidth="1"/>
    <col min="14609" max="14609" width="9.109375" style="4"/>
    <col min="14610" max="14610" width="10.109375" style="4" bestFit="1" customWidth="1"/>
    <col min="14611" max="14613" width="9.109375" style="4"/>
    <col min="14614" max="14614" width="12.6640625" style="4" bestFit="1" customWidth="1"/>
    <col min="14615" max="14848" width="9.109375" style="4"/>
    <col min="14849" max="14849" width="3.109375" style="4" customWidth="1"/>
    <col min="14850" max="14850" width="30.6640625" style="4" customWidth="1"/>
    <col min="14851" max="14851" width="8.6640625" style="4" customWidth="1"/>
    <col min="14852" max="14852" width="6.6640625" style="4" customWidth="1"/>
    <col min="14853" max="14853" width="8.6640625" style="4" customWidth="1"/>
    <col min="14854" max="14854" width="6.6640625" style="4" customWidth="1"/>
    <col min="14855" max="14855" width="8.6640625" style="4" customWidth="1"/>
    <col min="14856" max="14856" width="6.6640625" style="4" customWidth="1"/>
    <col min="14857" max="14857" width="8.6640625" style="4" customWidth="1"/>
    <col min="14858" max="14858" width="6.6640625" style="4" customWidth="1"/>
    <col min="14859" max="14859" width="8.6640625" style="4" customWidth="1"/>
    <col min="14860" max="14860" width="6.6640625" style="4" customWidth="1"/>
    <col min="14861" max="14861" width="30.6640625" style="4" customWidth="1"/>
    <col min="14862" max="14862" width="3.109375" style="4" customWidth="1"/>
    <col min="14863" max="14863" width="10.109375" style="4" bestFit="1" customWidth="1"/>
    <col min="14864" max="14864" width="13.33203125" style="4" bestFit="1" customWidth="1"/>
    <col min="14865" max="14865" width="9.109375" style="4"/>
    <col min="14866" max="14866" width="10.109375" style="4" bestFit="1" customWidth="1"/>
    <col min="14867" max="14869" width="9.109375" style="4"/>
    <col min="14870" max="14870" width="12.6640625" style="4" bestFit="1" customWidth="1"/>
    <col min="14871" max="15104" width="9.109375" style="4"/>
    <col min="15105" max="15105" width="3.109375" style="4" customWidth="1"/>
    <col min="15106" max="15106" width="30.6640625" style="4" customWidth="1"/>
    <col min="15107" max="15107" width="8.6640625" style="4" customWidth="1"/>
    <col min="15108" max="15108" width="6.6640625" style="4" customWidth="1"/>
    <col min="15109" max="15109" width="8.6640625" style="4" customWidth="1"/>
    <col min="15110" max="15110" width="6.6640625" style="4" customWidth="1"/>
    <col min="15111" max="15111" width="8.6640625" style="4" customWidth="1"/>
    <col min="15112" max="15112" width="6.6640625" style="4" customWidth="1"/>
    <col min="15113" max="15113" width="8.6640625" style="4" customWidth="1"/>
    <col min="15114" max="15114" width="6.6640625" style="4" customWidth="1"/>
    <col min="15115" max="15115" width="8.6640625" style="4" customWidth="1"/>
    <col min="15116" max="15116" width="6.6640625" style="4" customWidth="1"/>
    <col min="15117" max="15117" width="30.6640625" style="4" customWidth="1"/>
    <col min="15118" max="15118" width="3.109375" style="4" customWidth="1"/>
    <col min="15119" max="15119" width="10.109375" style="4" bestFit="1" customWidth="1"/>
    <col min="15120" max="15120" width="13.33203125" style="4" bestFit="1" customWidth="1"/>
    <col min="15121" max="15121" width="9.109375" style="4"/>
    <col min="15122" max="15122" width="10.109375" style="4" bestFit="1" customWidth="1"/>
    <col min="15123" max="15125" width="9.109375" style="4"/>
    <col min="15126" max="15126" width="12.6640625" style="4" bestFit="1" customWidth="1"/>
    <col min="15127" max="15360" width="9.109375" style="4"/>
    <col min="15361" max="15361" width="3.109375" style="4" customWidth="1"/>
    <col min="15362" max="15362" width="30.6640625" style="4" customWidth="1"/>
    <col min="15363" max="15363" width="8.6640625" style="4" customWidth="1"/>
    <col min="15364" max="15364" width="6.6640625" style="4" customWidth="1"/>
    <col min="15365" max="15365" width="8.6640625" style="4" customWidth="1"/>
    <col min="15366" max="15366" width="6.6640625" style="4" customWidth="1"/>
    <col min="15367" max="15367" width="8.6640625" style="4" customWidth="1"/>
    <col min="15368" max="15368" width="6.6640625" style="4" customWidth="1"/>
    <col min="15369" max="15369" width="8.6640625" style="4" customWidth="1"/>
    <col min="15370" max="15370" width="6.6640625" style="4" customWidth="1"/>
    <col min="15371" max="15371" width="8.6640625" style="4" customWidth="1"/>
    <col min="15372" max="15372" width="6.6640625" style="4" customWidth="1"/>
    <col min="15373" max="15373" width="30.6640625" style="4" customWidth="1"/>
    <col min="15374" max="15374" width="3.109375" style="4" customWidth="1"/>
    <col min="15375" max="15375" width="10.109375" style="4" bestFit="1" customWidth="1"/>
    <col min="15376" max="15376" width="13.33203125" style="4" bestFit="1" customWidth="1"/>
    <col min="15377" max="15377" width="9.109375" style="4"/>
    <col min="15378" max="15378" width="10.109375" style="4" bestFit="1" customWidth="1"/>
    <col min="15379" max="15381" width="9.109375" style="4"/>
    <col min="15382" max="15382" width="12.6640625" style="4" bestFit="1" customWidth="1"/>
    <col min="15383" max="15616" width="9.109375" style="4"/>
    <col min="15617" max="15617" width="3.109375" style="4" customWidth="1"/>
    <col min="15618" max="15618" width="30.6640625" style="4" customWidth="1"/>
    <col min="15619" max="15619" width="8.6640625" style="4" customWidth="1"/>
    <col min="15620" max="15620" width="6.6640625" style="4" customWidth="1"/>
    <col min="15621" max="15621" width="8.6640625" style="4" customWidth="1"/>
    <col min="15622" max="15622" width="6.6640625" style="4" customWidth="1"/>
    <col min="15623" max="15623" width="8.6640625" style="4" customWidth="1"/>
    <col min="15624" max="15624" width="6.6640625" style="4" customWidth="1"/>
    <col min="15625" max="15625" width="8.6640625" style="4" customWidth="1"/>
    <col min="15626" max="15626" width="6.6640625" style="4" customWidth="1"/>
    <col min="15627" max="15627" width="8.6640625" style="4" customWidth="1"/>
    <col min="15628" max="15628" width="6.6640625" style="4" customWidth="1"/>
    <col min="15629" max="15629" width="30.6640625" style="4" customWidth="1"/>
    <col min="15630" max="15630" width="3.109375" style="4" customWidth="1"/>
    <col min="15631" max="15631" width="10.109375" style="4" bestFit="1" customWidth="1"/>
    <col min="15632" max="15632" width="13.33203125" style="4" bestFit="1" customWidth="1"/>
    <col min="15633" max="15633" width="9.109375" style="4"/>
    <col min="15634" max="15634" width="10.109375" style="4" bestFit="1" customWidth="1"/>
    <col min="15635" max="15637" width="9.109375" style="4"/>
    <col min="15638" max="15638" width="12.6640625" style="4" bestFit="1" customWidth="1"/>
    <col min="15639" max="15872" width="9.109375" style="4"/>
    <col min="15873" max="15873" width="3.109375" style="4" customWidth="1"/>
    <col min="15874" max="15874" width="30.6640625" style="4" customWidth="1"/>
    <col min="15875" max="15875" width="8.6640625" style="4" customWidth="1"/>
    <col min="15876" max="15876" width="6.6640625" style="4" customWidth="1"/>
    <col min="15877" max="15877" width="8.6640625" style="4" customWidth="1"/>
    <col min="15878" max="15878" width="6.6640625" style="4" customWidth="1"/>
    <col min="15879" max="15879" width="8.6640625" style="4" customWidth="1"/>
    <col min="15880" max="15880" width="6.6640625" style="4" customWidth="1"/>
    <col min="15881" max="15881" width="8.6640625" style="4" customWidth="1"/>
    <col min="15882" max="15882" width="6.6640625" style="4" customWidth="1"/>
    <col min="15883" max="15883" width="8.6640625" style="4" customWidth="1"/>
    <col min="15884" max="15884" width="6.6640625" style="4" customWidth="1"/>
    <col min="15885" max="15885" width="30.6640625" style="4" customWidth="1"/>
    <col min="15886" max="15886" width="3.109375" style="4" customWidth="1"/>
    <col min="15887" max="15887" width="10.109375" style="4" bestFit="1" customWidth="1"/>
    <col min="15888" max="15888" width="13.33203125" style="4" bestFit="1" customWidth="1"/>
    <col min="15889" max="15889" width="9.109375" style="4"/>
    <col min="15890" max="15890" width="10.109375" style="4" bestFit="1" customWidth="1"/>
    <col min="15891" max="15893" width="9.109375" style="4"/>
    <col min="15894" max="15894" width="12.6640625" style="4" bestFit="1" customWidth="1"/>
    <col min="15895" max="16128" width="9.109375" style="4"/>
    <col min="16129" max="16129" width="3.109375" style="4" customWidth="1"/>
    <col min="16130" max="16130" width="30.6640625" style="4" customWidth="1"/>
    <col min="16131" max="16131" width="8.6640625" style="4" customWidth="1"/>
    <col min="16132" max="16132" width="6.6640625" style="4" customWidth="1"/>
    <col min="16133" max="16133" width="8.6640625" style="4" customWidth="1"/>
    <col min="16134" max="16134" width="6.6640625" style="4" customWidth="1"/>
    <col min="16135" max="16135" width="8.6640625" style="4" customWidth="1"/>
    <col min="16136" max="16136" width="6.6640625" style="4" customWidth="1"/>
    <col min="16137" max="16137" width="8.6640625" style="4" customWidth="1"/>
    <col min="16138" max="16138" width="6.6640625" style="4" customWidth="1"/>
    <col min="16139" max="16139" width="8.6640625" style="4" customWidth="1"/>
    <col min="16140" max="16140" width="6.6640625" style="4" customWidth="1"/>
    <col min="16141" max="16141" width="30.6640625" style="4" customWidth="1"/>
    <col min="16142" max="16142" width="3.109375" style="4" customWidth="1"/>
    <col min="16143" max="16143" width="10.109375" style="4" bestFit="1" customWidth="1"/>
    <col min="16144" max="16144" width="13.33203125" style="4" bestFit="1" customWidth="1"/>
    <col min="16145" max="16145" width="9.109375" style="4"/>
    <col min="16146" max="16146" width="10.109375" style="4" bestFit="1" customWidth="1"/>
    <col min="16147" max="16149" width="9.109375" style="4"/>
    <col min="16150" max="16150" width="12.6640625" style="4" bestFit="1" customWidth="1"/>
    <col min="16151" max="16384" width="9.109375" style="4"/>
  </cols>
  <sheetData>
    <row r="1" spans="1:16" s="107" customFormat="1" ht="24.75" customHeight="1" x14ac:dyDescent="0.25">
      <c r="A1" s="390"/>
      <c r="B1" s="391"/>
      <c r="C1" s="391"/>
      <c r="D1" s="391"/>
      <c r="E1" s="391"/>
      <c r="F1" s="391"/>
      <c r="G1" s="391"/>
      <c r="H1" s="391"/>
      <c r="I1" s="391"/>
      <c r="J1" s="391"/>
      <c r="K1" s="391"/>
      <c r="L1" s="391"/>
      <c r="M1" s="391"/>
      <c r="N1" s="391"/>
    </row>
    <row r="2" spans="1:16" s="1" customFormat="1" ht="21" x14ac:dyDescent="0.25">
      <c r="A2" s="392" t="s">
        <v>459</v>
      </c>
      <c r="B2" s="392"/>
      <c r="C2" s="392"/>
      <c r="D2" s="392"/>
      <c r="E2" s="392"/>
      <c r="F2" s="392"/>
      <c r="G2" s="392"/>
      <c r="H2" s="392"/>
      <c r="I2" s="392"/>
      <c r="J2" s="392"/>
      <c r="K2" s="392"/>
      <c r="L2" s="392"/>
      <c r="M2" s="392"/>
      <c r="N2" s="392"/>
    </row>
    <row r="3" spans="1:16" s="1" customFormat="1" ht="21" x14ac:dyDescent="0.25">
      <c r="A3" s="392" t="s">
        <v>517</v>
      </c>
      <c r="B3" s="392"/>
      <c r="C3" s="392"/>
      <c r="D3" s="392"/>
      <c r="E3" s="392"/>
      <c r="F3" s="392"/>
      <c r="G3" s="392"/>
      <c r="H3" s="392"/>
      <c r="I3" s="392"/>
      <c r="J3" s="392"/>
      <c r="K3" s="392"/>
      <c r="L3" s="392"/>
      <c r="M3" s="392"/>
      <c r="N3" s="392"/>
    </row>
    <row r="4" spans="1:16" s="8" customFormat="1" ht="15.6" x14ac:dyDescent="0.25">
      <c r="A4" s="403" t="s">
        <v>460</v>
      </c>
      <c r="B4" s="403"/>
      <c r="C4" s="403"/>
      <c r="D4" s="403"/>
      <c r="E4" s="403"/>
      <c r="F4" s="403"/>
      <c r="G4" s="403"/>
      <c r="H4" s="403"/>
      <c r="I4" s="403"/>
      <c r="J4" s="403"/>
      <c r="K4" s="403"/>
      <c r="L4" s="403"/>
      <c r="M4" s="403"/>
      <c r="N4" s="403"/>
    </row>
    <row r="5" spans="1:16" s="8" customFormat="1" ht="15.6" x14ac:dyDescent="0.25">
      <c r="A5" s="404" t="s">
        <v>517</v>
      </c>
      <c r="B5" s="404"/>
      <c r="C5" s="404"/>
      <c r="D5" s="404"/>
      <c r="E5" s="404"/>
      <c r="F5" s="404"/>
      <c r="G5" s="404"/>
      <c r="H5" s="404"/>
      <c r="I5" s="404"/>
      <c r="J5" s="404"/>
      <c r="K5" s="404"/>
      <c r="L5" s="404"/>
      <c r="M5" s="404"/>
      <c r="N5" s="404"/>
    </row>
    <row r="6" spans="1:16" ht="20.25" customHeight="1" x14ac:dyDescent="0.25">
      <c r="A6" s="395" t="s">
        <v>532</v>
      </c>
      <c r="B6" s="395"/>
      <c r="C6" s="296"/>
      <c r="E6" s="296"/>
      <c r="G6" s="296"/>
      <c r="I6" s="296"/>
      <c r="K6" s="296"/>
      <c r="M6" s="397" t="s">
        <v>533</v>
      </c>
      <c r="N6" s="397"/>
    </row>
    <row r="7" spans="1:16" ht="20.25" customHeight="1" thickBot="1" x14ac:dyDescent="0.3">
      <c r="A7" s="413" t="s">
        <v>308</v>
      </c>
      <c r="B7" s="413"/>
      <c r="C7" s="411">
        <v>2012</v>
      </c>
      <c r="D7" s="412"/>
      <c r="E7" s="415">
        <v>2013</v>
      </c>
      <c r="F7" s="412"/>
      <c r="G7" s="411">
        <v>2014</v>
      </c>
      <c r="H7" s="412"/>
      <c r="I7" s="415">
        <v>2015</v>
      </c>
      <c r="J7" s="412"/>
      <c r="K7" s="411">
        <v>2016</v>
      </c>
      <c r="L7" s="412"/>
      <c r="M7" s="405" t="s">
        <v>309</v>
      </c>
      <c r="N7" s="405"/>
    </row>
    <row r="8" spans="1:16" ht="28.5" customHeight="1" thickTop="1" x14ac:dyDescent="0.25">
      <c r="A8" s="414"/>
      <c r="B8" s="414"/>
      <c r="C8" s="381" t="s">
        <v>463</v>
      </c>
      <c r="D8" s="382" t="s">
        <v>310</v>
      </c>
      <c r="E8" s="381" t="s">
        <v>463</v>
      </c>
      <c r="F8" s="382" t="s">
        <v>310</v>
      </c>
      <c r="G8" s="381" t="s">
        <v>463</v>
      </c>
      <c r="H8" s="382" t="s">
        <v>310</v>
      </c>
      <c r="I8" s="381" t="s">
        <v>463</v>
      </c>
      <c r="J8" s="382" t="s">
        <v>310</v>
      </c>
      <c r="K8" s="381" t="s">
        <v>463</v>
      </c>
      <c r="L8" s="382" t="s">
        <v>310</v>
      </c>
      <c r="M8" s="406"/>
      <c r="N8" s="406"/>
    </row>
    <row r="9" spans="1:16" ht="16.5" customHeight="1" thickBot="1" x14ac:dyDescent="0.3">
      <c r="A9" s="136" t="s">
        <v>311</v>
      </c>
      <c r="B9" s="143" t="s">
        <v>312</v>
      </c>
      <c r="C9" s="297">
        <v>16617.33522426305</v>
      </c>
      <c r="D9" s="223">
        <v>18.105515154688494</v>
      </c>
      <c r="E9" s="297">
        <v>16170.161243033035</v>
      </c>
      <c r="F9" s="223">
        <v>16.535647976029779</v>
      </c>
      <c r="G9" s="297">
        <v>19857.883981367966</v>
      </c>
      <c r="H9" s="223">
        <v>17.92076377810217</v>
      </c>
      <c r="I9" s="297">
        <v>21033.076319518033</v>
      </c>
      <c r="J9" s="223">
        <v>17.718782408088877</v>
      </c>
      <c r="K9" s="297">
        <v>21099.131874852974</v>
      </c>
      <c r="L9" s="223">
        <v>18.081335926301332</v>
      </c>
      <c r="M9" s="144" t="s">
        <v>313</v>
      </c>
      <c r="N9" s="145" t="s">
        <v>311</v>
      </c>
      <c r="P9" s="7"/>
    </row>
    <row r="10" spans="1:16" ht="18" customHeight="1" thickTop="1" thickBot="1" x14ac:dyDescent="0.3">
      <c r="A10" s="39"/>
      <c r="B10" s="140" t="s">
        <v>314</v>
      </c>
      <c r="C10" s="298">
        <v>14651.222601253054</v>
      </c>
      <c r="D10" s="224">
        <v>15.963325603155843</v>
      </c>
      <c r="E10" s="298">
        <v>14203.911550460032</v>
      </c>
      <c r="F10" s="224">
        <v>14.524956044100382</v>
      </c>
      <c r="G10" s="298">
        <v>17595.203167402968</v>
      </c>
      <c r="H10" s="224">
        <v>15.878805611242273</v>
      </c>
      <c r="I10" s="298">
        <v>18583.943573762041</v>
      </c>
      <c r="J10" s="224">
        <v>15.65557255940374</v>
      </c>
      <c r="K10" s="298">
        <v>18795.279364734979</v>
      </c>
      <c r="L10" s="224">
        <v>16.107002033931824</v>
      </c>
      <c r="M10" s="141" t="s">
        <v>315</v>
      </c>
      <c r="N10" s="214"/>
      <c r="P10" s="312"/>
    </row>
    <row r="11" spans="1:16" ht="14.1" customHeight="1" thickTop="1" thickBot="1" x14ac:dyDescent="0.3">
      <c r="A11" s="173"/>
      <c r="B11" s="173" t="s">
        <v>316</v>
      </c>
      <c r="C11" s="299">
        <v>7297.8340239110421</v>
      </c>
      <c r="D11" s="184">
        <v>7.951397906650973</v>
      </c>
      <c r="E11" s="299">
        <v>7075.41487684003</v>
      </c>
      <c r="F11" s="184">
        <v>7.2353372319153078</v>
      </c>
      <c r="G11" s="299">
        <v>9079.4902605179905</v>
      </c>
      <c r="H11" s="184">
        <v>8.1937934745206462</v>
      </c>
      <c r="I11" s="299">
        <v>10424.109463857034</v>
      </c>
      <c r="J11" s="184">
        <v>8.7815269902658422</v>
      </c>
      <c r="K11" s="299">
        <v>9079.4902605179905</v>
      </c>
      <c r="L11" s="184">
        <v>7.7808563126555237</v>
      </c>
      <c r="M11" s="174" t="s">
        <v>317</v>
      </c>
      <c r="N11" s="174"/>
    </row>
    <row r="12" spans="1:16" ht="14.1" customHeight="1" thickTop="1" thickBot="1" x14ac:dyDescent="0.3">
      <c r="A12" s="39"/>
      <c r="B12" s="39" t="s">
        <v>318</v>
      </c>
      <c r="C12" s="300">
        <v>4416.3403710750126</v>
      </c>
      <c r="D12" s="185">
        <v>4.8118495798298095</v>
      </c>
      <c r="E12" s="300">
        <v>4393.1619446490049</v>
      </c>
      <c r="F12" s="185">
        <v>4.4924585677650652</v>
      </c>
      <c r="G12" s="300">
        <v>5060.4888303569869</v>
      </c>
      <c r="H12" s="185">
        <v>4.5668423189319132</v>
      </c>
      <c r="I12" s="300">
        <v>5117.6265461020139</v>
      </c>
      <c r="J12" s="185">
        <v>4.3112148617122532</v>
      </c>
      <c r="K12" s="300">
        <v>5060.4888303569869</v>
      </c>
      <c r="L12" s="185">
        <v>4.3366902029761709</v>
      </c>
      <c r="M12" s="40" t="s">
        <v>319</v>
      </c>
      <c r="N12" s="40"/>
    </row>
    <row r="13" spans="1:16" ht="14.1" customHeight="1" thickTop="1" thickBot="1" x14ac:dyDescent="0.3">
      <c r="A13" s="173"/>
      <c r="B13" s="173" t="s">
        <v>324</v>
      </c>
      <c r="C13" s="299">
        <v>603.52609844800065</v>
      </c>
      <c r="D13" s="184">
        <v>0.65757540389180524</v>
      </c>
      <c r="E13" s="299">
        <v>1219.2377562090007</v>
      </c>
      <c r="F13" s="184">
        <v>1.2467956276220085</v>
      </c>
      <c r="G13" s="299">
        <v>1402.3122027389979</v>
      </c>
      <c r="H13" s="184">
        <v>1.2655178040124853</v>
      </c>
      <c r="I13" s="299">
        <v>1266.4063542619976</v>
      </c>
      <c r="J13" s="184">
        <v>1.0668519569134507</v>
      </c>
      <c r="K13" s="299">
        <v>1402.3122027389979</v>
      </c>
      <c r="L13" s="184">
        <v>1.201740344658194</v>
      </c>
      <c r="M13" s="174" t="s">
        <v>325</v>
      </c>
      <c r="N13" s="174"/>
    </row>
    <row r="14" spans="1:16" ht="14.1" customHeight="1" thickTop="1" thickBot="1" x14ac:dyDescent="0.3">
      <c r="A14" s="39"/>
      <c r="B14" s="39" t="s">
        <v>322</v>
      </c>
      <c r="C14" s="300">
        <v>1609.9917822239986</v>
      </c>
      <c r="D14" s="185">
        <v>1.7541759986534355</v>
      </c>
      <c r="E14" s="300">
        <v>778.43814050899982</v>
      </c>
      <c r="F14" s="185">
        <v>0.79603282052106683</v>
      </c>
      <c r="G14" s="300">
        <v>1193.0183644619981</v>
      </c>
      <c r="H14" s="185">
        <v>1.0766404070303308</v>
      </c>
      <c r="I14" s="300">
        <v>1054.884537751002</v>
      </c>
      <c r="J14" s="185">
        <v>0.88866076013431816</v>
      </c>
      <c r="K14" s="300">
        <v>1193.0183644619981</v>
      </c>
      <c r="L14" s="185">
        <v>1.0223816762713862</v>
      </c>
      <c r="M14" s="40" t="s">
        <v>323</v>
      </c>
      <c r="N14" s="40"/>
    </row>
    <row r="15" spans="1:16" ht="14.1" customHeight="1" thickTop="1" thickBot="1" x14ac:dyDescent="0.3">
      <c r="A15" s="173"/>
      <c r="B15" s="173" t="s">
        <v>320</v>
      </c>
      <c r="C15" s="299">
        <v>723.53032559500036</v>
      </c>
      <c r="D15" s="184">
        <v>0.78832671412981847</v>
      </c>
      <c r="E15" s="299">
        <v>737.65883225299797</v>
      </c>
      <c r="F15" s="184">
        <v>0.75433179627693436</v>
      </c>
      <c r="G15" s="299">
        <v>859.89350932699676</v>
      </c>
      <c r="H15" s="184">
        <v>0.77601160674676883</v>
      </c>
      <c r="I15" s="299">
        <v>720.91667178999501</v>
      </c>
      <c r="J15" s="184">
        <v>0.60731799037670664</v>
      </c>
      <c r="K15" s="299">
        <v>859.89350932699676</v>
      </c>
      <c r="L15" s="184">
        <v>0.73690346575433918</v>
      </c>
      <c r="M15" s="174" t="s">
        <v>321</v>
      </c>
      <c r="N15" s="174"/>
    </row>
    <row r="16" spans="1:16" ht="18" customHeight="1" thickTop="1" thickBot="1" x14ac:dyDescent="0.3">
      <c r="A16" s="39"/>
      <c r="B16" s="140" t="s">
        <v>326</v>
      </c>
      <c r="C16" s="298">
        <v>1966.112623009999</v>
      </c>
      <c r="D16" s="224">
        <v>2.142189551532657</v>
      </c>
      <c r="E16" s="298">
        <v>1966.2496925730004</v>
      </c>
      <c r="F16" s="224">
        <v>2.0106919319293941</v>
      </c>
      <c r="G16" s="298">
        <v>2262.6808139649979</v>
      </c>
      <c r="H16" s="224">
        <v>2.0419581668598985</v>
      </c>
      <c r="I16" s="298">
        <v>2449.1327457559946</v>
      </c>
      <c r="J16" s="224">
        <v>2.0632098486851365</v>
      </c>
      <c r="K16" s="298">
        <v>2303.8525101179962</v>
      </c>
      <c r="L16" s="224">
        <v>1.9743338923695082</v>
      </c>
      <c r="M16" s="141" t="s">
        <v>327</v>
      </c>
      <c r="N16" s="214"/>
    </row>
    <row r="17" spans="1:22" s="189" customFormat="1" ht="14.1" customHeight="1" thickTop="1" thickBot="1" x14ac:dyDescent="0.3">
      <c r="A17" s="186"/>
      <c r="B17" s="173" t="s">
        <v>420</v>
      </c>
      <c r="C17" s="301">
        <v>1018.8603719429991</v>
      </c>
      <c r="D17" s="187">
        <v>1.1101053000237358</v>
      </c>
      <c r="E17" s="301">
        <v>852.89462462300048</v>
      </c>
      <c r="F17" s="187">
        <v>0.87217221037238502</v>
      </c>
      <c r="G17" s="301">
        <v>1177.7554561819973</v>
      </c>
      <c r="H17" s="187">
        <v>1.0628663828639409</v>
      </c>
      <c r="I17" s="301">
        <v>1314.4181759389949</v>
      </c>
      <c r="J17" s="187">
        <v>1.1072983000154906</v>
      </c>
      <c r="K17" s="301">
        <v>1177.7554561819973</v>
      </c>
      <c r="L17" s="187">
        <v>1.0093018124428685</v>
      </c>
      <c r="M17" s="188" t="s">
        <v>419</v>
      </c>
      <c r="N17" s="188"/>
    </row>
    <row r="18" spans="1:22" ht="14.1" customHeight="1" thickTop="1" thickBot="1" x14ac:dyDescent="0.3">
      <c r="A18" s="39"/>
      <c r="B18" s="173" t="s">
        <v>330</v>
      </c>
      <c r="C18" s="300">
        <v>267.05810478600023</v>
      </c>
      <c r="D18" s="185">
        <v>0.29097472597925217</v>
      </c>
      <c r="E18" s="300">
        <v>325.45584473900038</v>
      </c>
      <c r="F18" s="185">
        <v>0.33281197382395938</v>
      </c>
      <c r="G18" s="300">
        <v>382.18458652800035</v>
      </c>
      <c r="H18" s="185">
        <v>0.34490279534446511</v>
      </c>
      <c r="I18" s="300">
        <v>453.22353306000042</v>
      </c>
      <c r="J18" s="185">
        <v>0.38180668593222883</v>
      </c>
      <c r="K18" s="300">
        <v>382.18458652800035</v>
      </c>
      <c r="L18" s="185">
        <v>0.32752095848565621</v>
      </c>
      <c r="M18" s="174" t="s">
        <v>331</v>
      </c>
      <c r="N18" s="40"/>
      <c r="V18" s="190"/>
    </row>
    <row r="19" spans="1:22" ht="14.1" customHeight="1" thickTop="1" thickBot="1" x14ac:dyDescent="0.3">
      <c r="A19" s="173"/>
      <c r="B19" s="186" t="s">
        <v>328</v>
      </c>
      <c r="C19" s="299">
        <v>363.64725976800003</v>
      </c>
      <c r="D19" s="184">
        <v>0.39621400686898994</v>
      </c>
      <c r="E19" s="299">
        <v>416.16067900499957</v>
      </c>
      <c r="F19" s="184">
        <v>0.42556696782829601</v>
      </c>
      <c r="G19" s="299">
        <v>400.94872759900016</v>
      </c>
      <c r="H19" s="184">
        <v>0.36183650993096789</v>
      </c>
      <c r="I19" s="299">
        <v>370.67484955899954</v>
      </c>
      <c r="J19" s="184">
        <v>0.3122656383551316</v>
      </c>
      <c r="K19" s="299">
        <v>400.94872759900016</v>
      </c>
      <c r="L19" s="184">
        <v>0.34360127591699163</v>
      </c>
      <c r="M19" s="188" t="s">
        <v>329</v>
      </c>
      <c r="N19" s="174"/>
    </row>
    <row r="20" spans="1:22" ht="14.1" customHeight="1" thickTop="1" thickBot="1" x14ac:dyDescent="0.3">
      <c r="A20" s="39"/>
      <c r="B20" s="39" t="s">
        <v>332</v>
      </c>
      <c r="C20" s="300">
        <v>316.54688651299978</v>
      </c>
      <c r="D20" s="185">
        <v>0.34489551866067913</v>
      </c>
      <c r="E20" s="300">
        <v>371.73854420599997</v>
      </c>
      <c r="F20" s="185">
        <v>0.3801407799047537</v>
      </c>
      <c r="G20" s="300">
        <f t="shared" ref="G20:L20" si="0">G16-SUM(G17:G19)</f>
        <v>301.79204365600003</v>
      </c>
      <c r="H20" s="365">
        <f t="shared" si="0"/>
        <v>0.2723524787205247</v>
      </c>
      <c r="I20" s="300">
        <f t="shared" si="0"/>
        <v>310.81618719800008</v>
      </c>
      <c r="J20" s="365">
        <f t="shared" si="0"/>
        <v>0.26183922438228535</v>
      </c>
      <c r="K20" s="300">
        <f t="shared" si="0"/>
        <v>342.9637398089983</v>
      </c>
      <c r="L20" s="365">
        <f t="shared" si="0"/>
        <v>0.29390984552399191</v>
      </c>
      <c r="M20" s="40" t="s">
        <v>333</v>
      </c>
      <c r="N20" s="40"/>
    </row>
    <row r="21" spans="1:22" ht="16.5" customHeight="1" thickTop="1" thickBot="1" x14ac:dyDescent="0.3">
      <c r="A21" s="133" t="s">
        <v>334</v>
      </c>
      <c r="B21" s="294" t="s">
        <v>335</v>
      </c>
      <c r="C21" s="302">
        <v>24484.679554812003</v>
      </c>
      <c r="D21" s="221">
        <v>26.677426359556407</v>
      </c>
      <c r="E21" s="302">
        <v>26649.388456783981</v>
      </c>
      <c r="F21" s="221">
        <v>27.251732352867741</v>
      </c>
      <c r="G21" s="302">
        <v>31496.476173395979</v>
      </c>
      <c r="H21" s="221">
        <v>28.424020901504409</v>
      </c>
      <c r="I21" s="302">
        <v>35440.12994845002</v>
      </c>
      <c r="J21" s="221">
        <v>29.855639828029179</v>
      </c>
      <c r="K21" s="302">
        <v>33172.071043994081</v>
      </c>
      <c r="L21" s="221">
        <v>28.42748997803351</v>
      </c>
      <c r="M21" s="138" t="s">
        <v>336</v>
      </c>
      <c r="N21" s="139" t="s">
        <v>334</v>
      </c>
      <c r="P21" s="7"/>
    </row>
    <row r="22" spans="1:22" ht="14.1" customHeight="1" thickTop="1" thickBot="1" x14ac:dyDescent="0.3">
      <c r="A22" s="39"/>
      <c r="B22" s="39" t="s">
        <v>432</v>
      </c>
      <c r="C22" s="300">
        <v>6067.6759939880121</v>
      </c>
      <c r="D22" s="185">
        <v>6.6110720028374201</v>
      </c>
      <c r="E22" s="300">
        <v>6461.7104092109939</v>
      </c>
      <c r="F22" s="185">
        <v>6.6077614838748966</v>
      </c>
      <c r="G22" s="300">
        <v>7908.7410521660131</v>
      </c>
      <c r="H22" s="185">
        <v>7.1372498857898368</v>
      </c>
      <c r="I22" s="300">
        <v>8891.2060872190341</v>
      </c>
      <c r="J22" s="185">
        <v>7.4901713668350052</v>
      </c>
      <c r="K22" s="300">
        <v>10815.230793691038</v>
      </c>
      <c r="L22" s="185">
        <v>9.2683349372434272</v>
      </c>
      <c r="M22" s="40" t="s">
        <v>500</v>
      </c>
      <c r="N22" s="40"/>
      <c r="P22" s="7"/>
    </row>
    <row r="23" spans="1:22" s="189" customFormat="1" ht="14.1" customHeight="1" thickTop="1" thickBot="1" x14ac:dyDescent="0.3">
      <c r="A23" s="186"/>
      <c r="B23" s="186" t="s">
        <v>339</v>
      </c>
      <c r="C23" s="301">
        <v>4140.7301738439983</v>
      </c>
      <c r="D23" s="187">
        <v>4.5115568713173886</v>
      </c>
      <c r="E23" s="301">
        <v>4911.8034952849875</v>
      </c>
      <c r="F23" s="187">
        <v>5.0228227353304238</v>
      </c>
      <c r="G23" s="301">
        <v>6047.8645448899842</v>
      </c>
      <c r="H23" s="187">
        <v>5.4579003469163476</v>
      </c>
      <c r="I23" s="301">
        <v>6745.590750876042</v>
      </c>
      <c r="J23" s="187">
        <v>5.6826520720544931</v>
      </c>
      <c r="K23" s="301">
        <v>4789.8594590720195</v>
      </c>
      <c r="L23" s="187">
        <v>4.1047687854150956</v>
      </c>
      <c r="M23" s="188" t="s">
        <v>499</v>
      </c>
      <c r="N23" s="188"/>
      <c r="P23" s="191"/>
    </row>
    <row r="24" spans="1:22" ht="14.1" customHeight="1" thickTop="1" thickBot="1" x14ac:dyDescent="0.3">
      <c r="A24" s="39"/>
      <c r="B24" s="39" t="s">
        <v>431</v>
      </c>
      <c r="C24" s="300">
        <v>4449.5679815239982</v>
      </c>
      <c r="D24" s="185">
        <v>4.8480529178752381</v>
      </c>
      <c r="E24" s="300">
        <v>5602.7052570620071</v>
      </c>
      <c r="F24" s="185">
        <v>5.7293406325273892</v>
      </c>
      <c r="G24" s="300">
        <v>5430.2802803699569</v>
      </c>
      <c r="H24" s="185">
        <v>4.9005609180063612</v>
      </c>
      <c r="I24" s="300">
        <v>5282.0373129779873</v>
      </c>
      <c r="J24" s="185">
        <v>4.4497185479811936</v>
      </c>
      <c r="K24" s="300">
        <v>4698.87024741203</v>
      </c>
      <c r="L24" s="185">
        <v>4.0267937051391884</v>
      </c>
      <c r="M24" s="40" t="s">
        <v>498</v>
      </c>
      <c r="N24" s="40"/>
      <c r="P24" s="7"/>
    </row>
    <row r="25" spans="1:22" s="189" customFormat="1" ht="14.1" customHeight="1" thickTop="1" thickBot="1" x14ac:dyDescent="0.3">
      <c r="A25" s="186"/>
      <c r="B25" s="186" t="s">
        <v>341</v>
      </c>
      <c r="C25" s="301">
        <v>2712.7736336909957</v>
      </c>
      <c r="D25" s="187">
        <v>2.9557184393991736</v>
      </c>
      <c r="E25" s="301">
        <v>2751.8394482779941</v>
      </c>
      <c r="F25" s="187">
        <v>2.8140380123223707</v>
      </c>
      <c r="G25" s="301">
        <v>3378.4794095240245</v>
      </c>
      <c r="H25" s="187">
        <v>3.0489115297515874</v>
      </c>
      <c r="I25" s="301">
        <v>4535.5907493189561</v>
      </c>
      <c r="J25" s="187">
        <v>3.8208935468344705</v>
      </c>
      <c r="K25" s="301">
        <v>3756.0111210919877</v>
      </c>
      <c r="L25" s="187">
        <v>3.2187911439299985</v>
      </c>
      <c r="M25" s="188" t="s">
        <v>497</v>
      </c>
      <c r="N25" s="188"/>
      <c r="P25" s="191"/>
    </row>
    <row r="26" spans="1:22" ht="14.1" customHeight="1" thickTop="1" thickBot="1" x14ac:dyDescent="0.3">
      <c r="A26" s="39"/>
      <c r="B26" s="39" t="s">
        <v>343</v>
      </c>
      <c r="C26" s="300">
        <v>1314.4073184659978</v>
      </c>
      <c r="D26" s="185">
        <v>1.4321202107767548</v>
      </c>
      <c r="E26" s="300">
        <v>1066.2117046029996</v>
      </c>
      <c r="F26" s="185">
        <v>1.0903107984055513</v>
      </c>
      <c r="G26" s="300">
        <v>1266.5147167920027</v>
      </c>
      <c r="H26" s="185">
        <v>1.1429672508115796</v>
      </c>
      <c r="I26" s="300">
        <v>1603.9245955260001</v>
      </c>
      <c r="J26" s="185">
        <v>1.3511856504193194</v>
      </c>
      <c r="K26" s="300">
        <v>1141.0652761309998</v>
      </c>
      <c r="L26" s="185">
        <v>0.97785940644091862</v>
      </c>
      <c r="M26" s="40" t="s">
        <v>496</v>
      </c>
      <c r="N26" s="40"/>
      <c r="P26" s="7"/>
    </row>
    <row r="27" spans="1:22" s="189" customFormat="1" ht="14.1" customHeight="1" thickTop="1" thickBot="1" x14ac:dyDescent="0.3">
      <c r="A27" s="186"/>
      <c r="B27" s="186" t="s">
        <v>347</v>
      </c>
      <c r="C27" s="301">
        <v>1050.127515589998</v>
      </c>
      <c r="D27" s="187">
        <v>1.144172599955074</v>
      </c>
      <c r="E27" s="301">
        <v>1113.8232107659999</v>
      </c>
      <c r="F27" s="187">
        <v>1.1389984455902167</v>
      </c>
      <c r="G27" s="301">
        <v>1273.5668669709958</v>
      </c>
      <c r="H27" s="187">
        <v>1.149331469557344</v>
      </c>
      <c r="I27" s="301">
        <v>1335.306519084002</v>
      </c>
      <c r="J27" s="187">
        <v>1.1248951556266769</v>
      </c>
      <c r="K27" s="301">
        <v>1544.4738163840016</v>
      </c>
      <c r="L27" s="187">
        <v>1.3235686695100282</v>
      </c>
      <c r="M27" s="188" t="s">
        <v>495</v>
      </c>
      <c r="N27" s="188"/>
      <c r="P27" s="191"/>
    </row>
    <row r="28" spans="1:22" ht="14.1" customHeight="1" thickTop="1" thickBot="1" x14ac:dyDescent="0.3">
      <c r="A28" s="39"/>
      <c r="B28" s="39" t="s">
        <v>349</v>
      </c>
      <c r="C28" s="300">
        <v>723.37140803700004</v>
      </c>
      <c r="D28" s="185">
        <v>0.78815356457148744</v>
      </c>
      <c r="E28" s="300">
        <v>664.89070838900113</v>
      </c>
      <c r="F28" s="185">
        <v>0.67991892790744823</v>
      </c>
      <c r="G28" s="300">
        <v>999.20443339800136</v>
      </c>
      <c r="H28" s="185">
        <v>0.90173286508064621</v>
      </c>
      <c r="I28" s="300">
        <v>1233.0782815560001</v>
      </c>
      <c r="J28" s="185">
        <v>1.0387755662140616</v>
      </c>
      <c r="K28" s="300">
        <v>916.56825514400464</v>
      </c>
      <c r="L28" s="185">
        <v>0.78547205728378355</v>
      </c>
      <c r="M28" s="40" t="s">
        <v>494</v>
      </c>
      <c r="N28" s="40"/>
      <c r="P28" s="7"/>
    </row>
    <row r="29" spans="1:22" s="189" customFormat="1" ht="14.1" customHeight="1" thickTop="1" thickBot="1" x14ac:dyDescent="0.3">
      <c r="A29" s="186"/>
      <c r="B29" s="186" t="s">
        <v>345</v>
      </c>
      <c r="C29" s="301">
        <v>663.43539197699931</v>
      </c>
      <c r="D29" s="187">
        <v>0.72284992638637502</v>
      </c>
      <c r="E29" s="301">
        <v>668.83188147099918</v>
      </c>
      <c r="F29" s="187">
        <v>0.68394918151574813</v>
      </c>
      <c r="G29" s="301">
        <v>898.16733215499846</v>
      </c>
      <c r="H29" s="187">
        <v>0.81055184972679806</v>
      </c>
      <c r="I29" s="301">
        <v>963.77141398499839</v>
      </c>
      <c r="J29" s="187">
        <v>0.81190481678086945</v>
      </c>
      <c r="K29" s="301">
        <v>869.06157225799564</v>
      </c>
      <c r="L29" s="187">
        <v>0.74476022624252713</v>
      </c>
      <c r="M29" s="188" t="s">
        <v>493</v>
      </c>
      <c r="N29" s="188"/>
      <c r="P29" s="191"/>
    </row>
    <row r="30" spans="1:22" ht="14.1" customHeight="1" thickTop="1" thickBot="1" x14ac:dyDescent="0.3">
      <c r="A30" s="39"/>
      <c r="B30" s="39" t="s">
        <v>350</v>
      </c>
      <c r="C30" s="300">
        <v>780.35720320700045</v>
      </c>
      <c r="D30" s="185">
        <v>0.85024277226502554</v>
      </c>
      <c r="E30" s="300">
        <v>702.19115635099934</v>
      </c>
      <c r="F30" s="185">
        <v>0.71806246077503566</v>
      </c>
      <c r="G30" s="300">
        <v>665.42729229700001</v>
      </c>
      <c r="H30" s="185">
        <v>0.60051540878904852</v>
      </c>
      <c r="I30" s="300">
        <v>946.79831542800173</v>
      </c>
      <c r="J30" s="185">
        <v>0.79760625980547384</v>
      </c>
      <c r="K30" s="300">
        <v>873.91726360599807</v>
      </c>
      <c r="L30" s="185">
        <v>0.74892141102199716</v>
      </c>
      <c r="M30" s="40" t="s">
        <v>492</v>
      </c>
      <c r="N30" s="40"/>
      <c r="P30" s="7"/>
    </row>
    <row r="31" spans="1:22" s="189" customFormat="1" ht="14.1" customHeight="1" thickTop="1" thickBot="1" x14ac:dyDescent="0.3">
      <c r="A31" s="186"/>
      <c r="B31" s="186" t="s">
        <v>352</v>
      </c>
      <c r="C31" s="301">
        <v>344.04096380699997</v>
      </c>
      <c r="D31" s="187">
        <v>0.3748518519952721</v>
      </c>
      <c r="E31" s="301">
        <v>368.42300413399954</v>
      </c>
      <c r="F31" s="187">
        <v>0.37675030020223121</v>
      </c>
      <c r="G31" s="301">
        <v>470.41931901400034</v>
      </c>
      <c r="H31" s="187">
        <v>0.42453030245394979</v>
      </c>
      <c r="I31" s="301">
        <v>588.47137072200064</v>
      </c>
      <c r="J31" s="187">
        <v>0.49574280113922314</v>
      </c>
      <c r="K31" s="301">
        <v>642.88720617899889</v>
      </c>
      <c r="L31" s="187">
        <v>0.55093544163768238</v>
      </c>
      <c r="M31" s="188" t="s">
        <v>491</v>
      </c>
      <c r="N31" s="188"/>
      <c r="P31" s="191"/>
    </row>
    <row r="32" spans="1:22" ht="14.1" customHeight="1" thickTop="1" thickBot="1" x14ac:dyDescent="0.3">
      <c r="A32" s="39"/>
      <c r="B32" s="39" t="s">
        <v>490</v>
      </c>
      <c r="C32" s="300">
        <v>338.10007804400004</v>
      </c>
      <c r="D32" s="185">
        <v>0.36837892503299868</v>
      </c>
      <c r="E32" s="300">
        <v>382.43379536200047</v>
      </c>
      <c r="F32" s="185">
        <v>0.39107777091385992</v>
      </c>
      <c r="G32" s="300">
        <v>446.07048753900017</v>
      </c>
      <c r="H32" s="185">
        <v>0.4025566794060102</v>
      </c>
      <c r="I32" s="300">
        <v>576.4747531139999</v>
      </c>
      <c r="J32" s="185">
        <v>0.48563655449227128</v>
      </c>
      <c r="K32" s="300">
        <v>473.36893759700047</v>
      </c>
      <c r="L32" s="185">
        <v>0.40566326750007015</v>
      </c>
      <c r="M32" s="40" t="s">
        <v>489</v>
      </c>
      <c r="N32" s="40"/>
      <c r="P32" s="7"/>
    </row>
    <row r="33" spans="1:16" s="189" customFormat="1" ht="14.1" customHeight="1" thickTop="1" thickBot="1" x14ac:dyDescent="0.3">
      <c r="A33" s="186"/>
      <c r="B33" s="186" t="s">
        <v>488</v>
      </c>
      <c r="C33" s="301">
        <v>286.40590161099971</v>
      </c>
      <c r="D33" s="187">
        <v>0.31205523160168097</v>
      </c>
      <c r="E33" s="301">
        <v>321.16257301600029</v>
      </c>
      <c r="F33" s="187">
        <v>0.32842166325067684</v>
      </c>
      <c r="G33" s="301">
        <v>386.46342511600113</v>
      </c>
      <c r="H33" s="187">
        <v>0.34876423675746726</v>
      </c>
      <c r="I33" s="301">
        <v>462.83503354799996</v>
      </c>
      <c r="J33" s="187">
        <v>0.38990365107301844</v>
      </c>
      <c r="K33" s="301">
        <v>486.23727698300053</v>
      </c>
      <c r="L33" s="187">
        <v>0.41669105616132951</v>
      </c>
      <c r="M33" s="188" t="s">
        <v>487</v>
      </c>
      <c r="N33" s="188"/>
      <c r="P33" s="191"/>
    </row>
    <row r="34" spans="1:16" ht="14.1" customHeight="1" thickTop="1" thickBot="1" x14ac:dyDescent="0.3">
      <c r="A34" s="39"/>
      <c r="B34" s="39" t="s">
        <v>351</v>
      </c>
      <c r="C34" s="300">
        <v>502.72845642799967</v>
      </c>
      <c r="D34" s="185">
        <v>0.54775074124160406</v>
      </c>
      <c r="E34" s="300">
        <v>269.12783735900001</v>
      </c>
      <c r="F34" s="185">
        <v>0.2752108103458773</v>
      </c>
      <c r="G34" s="300">
        <v>370.08593736900025</v>
      </c>
      <c r="H34" s="185">
        <v>0.33398435943175897</v>
      </c>
      <c r="I34" s="300">
        <v>442.19054271200082</v>
      </c>
      <c r="J34" s="185">
        <v>0.37251222266321388</v>
      </c>
      <c r="K34" s="300">
        <v>311.12668732299983</v>
      </c>
      <c r="L34" s="185">
        <v>0.26662642721473012</v>
      </c>
      <c r="M34" s="40" t="s">
        <v>486</v>
      </c>
      <c r="N34" s="40"/>
      <c r="P34" s="7"/>
    </row>
    <row r="35" spans="1:16" s="189" customFormat="1" ht="14.1" customHeight="1" thickTop="1" thickBot="1" x14ac:dyDescent="0.3">
      <c r="A35" s="186"/>
      <c r="B35" s="186" t="s">
        <v>485</v>
      </c>
      <c r="C35" s="301">
        <v>259.48302604300011</v>
      </c>
      <c r="D35" s="187">
        <v>0.28272125446120194</v>
      </c>
      <c r="E35" s="301">
        <v>271.82035747600042</v>
      </c>
      <c r="F35" s="187">
        <v>0.27796418825930286</v>
      </c>
      <c r="G35" s="301">
        <v>449.43536908799928</v>
      </c>
      <c r="H35" s="187">
        <v>0.4055933195353153</v>
      </c>
      <c r="I35" s="301">
        <v>373.09684036299939</v>
      </c>
      <c r="J35" s="187">
        <v>0.3143059831624736</v>
      </c>
      <c r="K35" s="301">
        <v>305.21729502200014</v>
      </c>
      <c r="L35" s="187">
        <v>0.26156225168616143</v>
      </c>
      <c r="M35" s="188" t="s">
        <v>484</v>
      </c>
      <c r="N35" s="188"/>
      <c r="P35" s="191"/>
    </row>
    <row r="36" spans="1:16" ht="14.1" customHeight="1" thickTop="1" thickBot="1" x14ac:dyDescent="0.3">
      <c r="A36" s="39"/>
      <c r="B36" s="39" t="s">
        <v>483</v>
      </c>
      <c r="C36" s="300">
        <v>173.64505797400005</v>
      </c>
      <c r="D36" s="185">
        <v>0.18919599239320564</v>
      </c>
      <c r="E36" s="300">
        <v>216.0798025259999</v>
      </c>
      <c r="F36" s="185">
        <v>0.22096375512887426</v>
      </c>
      <c r="G36" s="300">
        <v>261.86679888499947</v>
      </c>
      <c r="H36" s="185">
        <v>0.23632190864590719</v>
      </c>
      <c r="I36" s="300">
        <v>326.15198344599969</v>
      </c>
      <c r="J36" s="185">
        <v>0.27475847749782228</v>
      </c>
      <c r="K36" s="300">
        <v>354.74345984199948</v>
      </c>
      <c r="L36" s="185">
        <v>0.30400471939352125</v>
      </c>
      <c r="M36" s="40" t="s">
        <v>482</v>
      </c>
      <c r="N36" s="40"/>
      <c r="P36" s="7"/>
    </row>
    <row r="37" spans="1:16" s="189" customFormat="1" ht="14.1" customHeight="1" thickTop="1" thickBot="1" x14ac:dyDescent="0.3">
      <c r="A37" s="186"/>
      <c r="B37" s="186" t="s">
        <v>481</v>
      </c>
      <c r="C37" s="301">
        <v>225.41806099399989</v>
      </c>
      <c r="D37" s="187">
        <v>0.24560557179518291</v>
      </c>
      <c r="E37" s="301">
        <v>230.58452240000025</v>
      </c>
      <c r="F37" s="187">
        <v>0.23579631852899066</v>
      </c>
      <c r="G37" s="301">
        <v>272.00513672999995</v>
      </c>
      <c r="H37" s="187">
        <v>0.24547125999639943</v>
      </c>
      <c r="I37" s="301">
        <v>237.58537903199996</v>
      </c>
      <c r="J37" s="187">
        <v>0.2001477848727643</v>
      </c>
      <c r="K37" s="301">
        <v>236.8794677960004</v>
      </c>
      <c r="L37" s="187">
        <v>0.20299874215999264</v>
      </c>
      <c r="M37" s="188" t="s">
        <v>480</v>
      </c>
      <c r="N37" s="188"/>
      <c r="P37" s="191"/>
    </row>
    <row r="38" spans="1:16" ht="14.1" customHeight="1" thickTop="1" x14ac:dyDescent="0.25">
      <c r="A38" s="192"/>
      <c r="B38" s="192" t="s">
        <v>332</v>
      </c>
      <c r="C38" s="303">
        <v>452.41138958700003</v>
      </c>
      <c r="D38" s="193">
        <v>0.49292748565132066</v>
      </c>
      <c r="E38" s="303">
        <v>645.7492930950001</v>
      </c>
      <c r="F38" s="193">
        <v>0.66034486798884573</v>
      </c>
      <c r="G38" s="303">
        <v>974.949660881</v>
      </c>
      <c r="H38" s="193">
        <v>0.87984412561693415</v>
      </c>
      <c r="I38" s="303">
        <v>899.57141322499228</v>
      </c>
      <c r="J38" s="193">
        <v>0.75782115223342117</v>
      </c>
      <c r="K38" s="303">
        <v>958.88753105500291</v>
      </c>
      <c r="L38" s="193">
        <v>0.82173843300214111</v>
      </c>
      <c r="M38" s="194" t="s">
        <v>333</v>
      </c>
      <c r="N38" s="194"/>
      <c r="P38" s="7"/>
    </row>
    <row r="39" spans="1:16" s="189" customFormat="1" ht="14.4" thickBot="1" x14ac:dyDescent="0.3">
      <c r="A39" s="195" t="s">
        <v>357</v>
      </c>
      <c r="B39" s="196" t="s">
        <v>358</v>
      </c>
      <c r="C39" s="304">
        <v>4951.4415706590071</v>
      </c>
      <c r="D39" s="225">
        <v>5.3948722334388082</v>
      </c>
      <c r="E39" s="304">
        <v>4236.1186177100089</v>
      </c>
      <c r="F39" s="225">
        <v>4.3318656625850629</v>
      </c>
      <c r="G39" s="304">
        <v>4684.1071723180075</v>
      </c>
      <c r="H39" s="225">
        <v>4.2271763811887526</v>
      </c>
      <c r="I39" s="304">
        <v>4007.0739716930111</v>
      </c>
      <c r="J39" s="225">
        <v>3.3756579740862129</v>
      </c>
      <c r="K39" s="304">
        <v>3690.0933824880049</v>
      </c>
      <c r="L39" s="225">
        <v>3.1623015792279894</v>
      </c>
      <c r="M39" s="197" t="s">
        <v>359</v>
      </c>
      <c r="N39" s="198" t="s">
        <v>357</v>
      </c>
      <c r="P39" s="191"/>
    </row>
    <row r="40" spans="1:16" ht="14.1" customHeight="1" thickTop="1" thickBot="1" x14ac:dyDescent="0.3">
      <c r="A40" s="39"/>
      <c r="B40" s="39" t="s">
        <v>360</v>
      </c>
      <c r="C40" s="300">
        <v>3662.0583115770069</v>
      </c>
      <c r="D40" s="185">
        <v>3.9900171334812198</v>
      </c>
      <c r="E40" s="300">
        <v>3124.6853675870084</v>
      </c>
      <c r="F40" s="185">
        <v>3.1953111968213448</v>
      </c>
      <c r="G40" s="300">
        <v>3563.2988969130097</v>
      </c>
      <c r="H40" s="185">
        <v>3.215702028587998</v>
      </c>
      <c r="I40" s="300">
        <v>3304.3544990850105</v>
      </c>
      <c r="J40" s="185">
        <v>2.7836697532516941</v>
      </c>
      <c r="K40" s="300">
        <v>3124.4669815320044</v>
      </c>
      <c r="L40" s="185">
        <v>2.6775763770190939</v>
      </c>
      <c r="M40" s="40" t="s">
        <v>479</v>
      </c>
      <c r="N40" s="40"/>
      <c r="P40" s="7"/>
    </row>
    <row r="41" spans="1:16" s="189" customFormat="1" ht="14.1" customHeight="1" thickTop="1" thickBot="1" x14ac:dyDescent="0.3">
      <c r="A41" s="186"/>
      <c r="B41" s="186" t="s">
        <v>433</v>
      </c>
      <c r="C41" s="301">
        <v>381.17043356399995</v>
      </c>
      <c r="D41" s="187">
        <v>0.41530648375773233</v>
      </c>
      <c r="E41" s="301">
        <v>386.53799605599988</v>
      </c>
      <c r="F41" s="187">
        <v>0.39527473697245102</v>
      </c>
      <c r="G41" s="301">
        <v>429.27780695500013</v>
      </c>
      <c r="H41" s="187">
        <v>0.38740211096209404</v>
      </c>
      <c r="I41" s="301">
        <v>367.53527801800004</v>
      </c>
      <c r="J41" s="187">
        <v>0.30962078583122932</v>
      </c>
      <c r="K41" s="301">
        <v>298.24234368700007</v>
      </c>
      <c r="L41" s="187">
        <v>0.2555849233815759</v>
      </c>
      <c r="M41" s="188" t="s">
        <v>478</v>
      </c>
      <c r="N41" s="188"/>
      <c r="P41" s="191"/>
    </row>
    <row r="42" spans="1:16" ht="14.1" customHeight="1" thickTop="1" thickBot="1" x14ac:dyDescent="0.3">
      <c r="A42" s="39"/>
      <c r="B42" s="39" t="s">
        <v>332</v>
      </c>
      <c r="C42" s="300">
        <v>908.21282551800084</v>
      </c>
      <c r="D42" s="185">
        <v>0.98954861619985734</v>
      </c>
      <c r="E42" s="300">
        <v>724.89525406700102</v>
      </c>
      <c r="F42" s="185">
        <v>0.74127972879126824</v>
      </c>
      <c r="G42" s="300">
        <v>691.5304684499979</v>
      </c>
      <c r="H42" s="185">
        <v>0.62407224163866015</v>
      </c>
      <c r="I42" s="300">
        <v>335.18419459000052</v>
      </c>
      <c r="J42" s="185">
        <v>0.2823674350032897</v>
      </c>
      <c r="K42" s="300">
        <v>267.38405726900055</v>
      </c>
      <c r="L42" s="185">
        <v>0.22914027882731938</v>
      </c>
      <c r="M42" s="40" t="s">
        <v>333</v>
      </c>
      <c r="N42" s="40"/>
      <c r="P42" s="7"/>
    </row>
    <row r="43" spans="1:16" ht="14.1" customHeight="1" thickTop="1" thickBot="1" x14ac:dyDescent="0.3">
      <c r="A43" s="199" t="s">
        <v>362</v>
      </c>
      <c r="B43" s="173" t="s">
        <v>363</v>
      </c>
      <c r="C43" s="305">
        <v>10047.116251525054</v>
      </c>
      <c r="D43" s="221">
        <v>10.946894498902516</v>
      </c>
      <c r="E43" s="305">
        <v>11494.57623750007</v>
      </c>
      <c r="F43" s="221">
        <v>11.754382868558624</v>
      </c>
      <c r="G43" s="305">
        <v>12647.683261300925</v>
      </c>
      <c r="H43" s="221">
        <v>11.413912191182863</v>
      </c>
      <c r="I43" s="305">
        <v>12984.715987771011</v>
      </c>
      <c r="J43" s="221">
        <v>10.938645099891856</v>
      </c>
      <c r="K43" s="305">
        <v>16723.964272611047</v>
      </c>
      <c r="L43" s="221">
        <v>14.331945874652211</v>
      </c>
      <c r="M43" s="217" t="s">
        <v>364</v>
      </c>
      <c r="N43" s="139">
        <v>4</v>
      </c>
      <c r="P43" s="7"/>
    </row>
    <row r="44" spans="1:16" s="189" customFormat="1" ht="15" thickTop="1" thickBot="1" x14ac:dyDescent="0.3">
      <c r="A44" s="134" t="s">
        <v>369</v>
      </c>
      <c r="B44" s="210" t="s">
        <v>410</v>
      </c>
      <c r="C44" s="327">
        <v>3125.9680975399965</v>
      </c>
      <c r="D44" s="328">
        <v>3.4059168933683979</v>
      </c>
      <c r="E44" s="327">
        <v>3271.2866855209982</v>
      </c>
      <c r="F44" s="328">
        <v>3.3452260770593463</v>
      </c>
      <c r="G44" s="327">
        <v>3108.8802359199985</v>
      </c>
      <c r="H44" s="328">
        <v>2.8056115331627018</v>
      </c>
      <c r="I44" s="327">
        <v>3699.9436735689997</v>
      </c>
      <c r="J44" s="328">
        <v>3.1169238335962248</v>
      </c>
      <c r="K44" s="327">
        <v>3642.9881004729987</v>
      </c>
      <c r="L44" s="328">
        <v>3.121933736936259</v>
      </c>
      <c r="M44" s="213" t="s">
        <v>409</v>
      </c>
      <c r="N44" s="142">
        <v>5</v>
      </c>
      <c r="P44" s="191"/>
    </row>
    <row r="45" spans="1:16" s="189" customFormat="1" ht="14.1" customHeight="1" thickTop="1" thickBot="1" x14ac:dyDescent="0.3">
      <c r="A45" s="186"/>
      <c r="B45" s="186" t="s">
        <v>365</v>
      </c>
      <c r="C45" s="301">
        <v>1492.8138985889962</v>
      </c>
      <c r="D45" s="330">
        <v>1.6265041475825062</v>
      </c>
      <c r="E45" s="301">
        <v>1321.1661115960001</v>
      </c>
      <c r="F45" s="330">
        <v>1.351027822844012</v>
      </c>
      <c r="G45" s="301">
        <v>1542.5525333359974</v>
      </c>
      <c r="H45" s="187">
        <v>1.3920778060323409</v>
      </c>
      <c r="I45" s="301">
        <v>1997.0637712060015</v>
      </c>
      <c r="J45" s="187">
        <v>1.6823757913263435</v>
      </c>
      <c r="K45" s="301">
        <v>1430.6541421019999</v>
      </c>
      <c r="L45" s="187">
        <v>1.2260285537402453</v>
      </c>
      <c r="M45" s="188" t="s">
        <v>366</v>
      </c>
      <c r="N45" s="188"/>
      <c r="P45" s="191"/>
    </row>
    <row r="46" spans="1:16" ht="14.1" customHeight="1" thickTop="1" thickBot="1" x14ac:dyDescent="0.3">
      <c r="A46" s="39"/>
      <c r="B46" s="39" t="s">
        <v>406</v>
      </c>
      <c r="C46" s="300">
        <v>786.20982062800135</v>
      </c>
      <c r="D46" s="331">
        <v>0.85661952593704804</v>
      </c>
      <c r="E46" s="300">
        <v>782.32384979999904</v>
      </c>
      <c r="F46" s="331">
        <v>0.80000635671575637</v>
      </c>
      <c r="G46" s="300">
        <v>639.91923991800184</v>
      </c>
      <c r="H46" s="185">
        <v>0.57749564588015112</v>
      </c>
      <c r="I46" s="300">
        <v>784.64345303999835</v>
      </c>
      <c r="J46" s="185">
        <v>0.66100300313396165</v>
      </c>
      <c r="K46" s="300">
        <v>691.06670870099913</v>
      </c>
      <c r="L46" s="185">
        <v>0.59222385933322985</v>
      </c>
      <c r="M46" s="40" t="s">
        <v>477</v>
      </c>
      <c r="N46" s="40"/>
      <c r="P46" s="7"/>
    </row>
    <row r="47" spans="1:16" s="189" customFormat="1" ht="14.1" customHeight="1" thickTop="1" thickBot="1" x14ac:dyDescent="0.3">
      <c r="A47" s="186"/>
      <c r="B47" s="186" t="s">
        <v>332</v>
      </c>
      <c r="C47" s="301">
        <v>846.94437832299877</v>
      </c>
      <c r="D47" s="330">
        <v>0.92279321984884388</v>
      </c>
      <c r="E47" s="301">
        <v>1167.7967241249989</v>
      </c>
      <c r="F47" s="330">
        <v>1.1941918974995775</v>
      </c>
      <c r="G47" s="301">
        <v>926.4084626659992</v>
      </c>
      <c r="H47" s="187">
        <v>0.83603808125021006</v>
      </c>
      <c r="I47" s="301">
        <v>918.23644932299976</v>
      </c>
      <c r="J47" s="187">
        <v>0.77354503913591965</v>
      </c>
      <c r="K47" s="301">
        <v>1521.2672496699997</v>
      </c>
      <c r="L47" s="187">
        <v>1.3036813238627838</v>
      </c>
      <c r="M47" s="188" t="s">
        <v>333</v>
      </c>
      <c r="N47" s="188"/>
      <c r="P47" s="191"/>
    </row>
    <row r="48" spans="1:16" ht="15" thickTop="1" thickBot="1" x14ac:dyDescent="0.3">
      <c r="A48" s="134" t="s">
        <v>386</v>
      </c>
      <c r="B48" s="140" t="s">
        <v>370</v>
      </c>
      <c r="C48" s="306">
        <v>29621.669518320006</v>
      </c>
      <c r="D48" s="329">
        <v>32.274463933786492</v>
      </c>
      <c r="E48" s="306">
        <v>33115.956535798068</v>
      </c>
      <c r="F48" s="329">
        <v>33.864461302226793</v>
      </c>
      <c r="G48" s="306">
        <v>36628.660323236109</v>
      </c>
      <c r="H48" s="226">
        <v>33.055564720639431</v>
      </c>
      <c r="I48" s="306">
        <v>38695.179328913044</v>
      </c>
      <c r="J48" s="226">
        <v>32.597773732924857</v>
      </c>
      <c r="K48" s="306">
        <v>35859.920645789192</v>
      </c>
      <c r="L48" s="226">
        <v>30.730898092533071</v>
      </c>
      <c r="M48" s="141" t="s">
        <v>371</v>
      </c>
      <c r="N48" s="142">
        <v>6</v>
      </c>
      <c r="P48" s="7"/>
    </row>
    <row r="49" spans="1:16" s="189" customFormat="1" ht="14.1" customHeight="1" thickTop="1" thickBot="1" x14ac:dyDescent="0.3">
      <c r="A49" s="186"/>
      <c r="B49" s="173" t="s">
        <v>437</v>
      </c>
      <c r="C49" s="299">
        <v>8964.4276775099916</v>
      </c>
      <c r="D49" s="330">
        <v>9.7672448065730322</v>
      </c>
      <c r="E49" s="299">
        <v>9681.0658778590787</v>
      </c>
      <c r="F49" s="330">
        <v>9.8998825666011001</v>
      </c>
      <c r="G49" s="299">
        <v>11692.153491683122</v>
      </c>
      <c r="H49" s="184">
        <v>10.551593562454256</v>
      </c>
      <c r="I49" s="299">
        <v>13705.282659594082</v>
      </c>
      <c r="J49" s="184">
        <v>11.545668241661465</v>
      </c>
      <c r="K49" s="299">
        <v>12088.11460765319</v>
      </c>
      <c r="L49" s="184">
        <v>10.359158956540272</v>
      </c>
      <c r="M49" s="326" t="s">
        <v>476</v>
      </c>
      <c r="N49" s="174"/>
      <c r="P49" s="191"/>
    </row>
    <row r="50" spans="1:16" ht="14.1" customHeight="1" thickTop="1" thickBot="1" x14ac:dyDescent="0.3">
      <c r="A50" s="39"/>
      <c r="B50" s="39" t="s">
        <v>372</v>
      </c>
      <c r="C50" s="300">
        <v>7499.1563895270001</v>
      </c>
      <c r="D50" s="331">
        <v>8.1707498720801546</v>
      </c>
      <c r="E50" s="300">
        <v>6952.930868928006</v>
      </c>
      <c r="F50" s="331">
        <v>7.1100847741886382</v>
      </c>
      <c r="G50" s="300">
        <v>7113.3326385559903</v>
      </c>
      <c r="H50" s="185">
        <v>6.4194329068612364</v>
      </c>
      <c r="I50" s="300">
        <v>7768.4361476589229</v>
      </c>
      <c r="J50" s="185">
        <v>6.5443222693852139</v>
      </c>
      <c r="K50" s="300">
        <v>7792.0712838250092</v>
      </c>
      <c r="L50" s="185">
        <v>6.6775760860780853</v>
      </c>
      <c r="M50" s="213" t="s">
        <v>475</v>
      </c>
      <c r="N50" s="40"/>
      <c r="P50" s="7"/>
    </row>
    <row r="51" spans="1:16" s="207" customFormat="1" ht="14.1" customHeight="1" thickTop="1" thickBot="1" x14ac:dyDescent="0.3">
      <c r="A51" s="173"/>
      <c r="B51" s="173" t="s">
        <v>376</v>
      </c>
      <c r="C51" s="299">
        <v>3230.8096857689993</v>
      </c>
      <c r="D51" s="330">
        <v>3.5201476613527993</v>
      </c>
      <c r="E51" s="299">
        <v>3259.2350945490061</v>
      </c>
      <c r="F51" s="330">
        <v>3.332902089507904</v>
      </c>
      <c r="G51" s="299">
        <v>4252.5274536250063</v>
      </c>
      <c r="H51" s="184">
        <v>3.8376969080800438</v>
      </c>
      <c r="I51" s="299">
        <v>4425.7533212100288</v>
      </c>
      <c r="J51" s="184">
        <v>3.7283637875467055</v>
      </c>
      <c r="K51" s="299">
        <v>4358.9734909829976</v>
      </c>
      <c r="L51" s="184">
        <v>3.7355121742351414</v>
      </c>
      <c r="M51" s="326" t="s">
        <v>474</v>
      </c>
      <c r="N51" s="174"/>
      <c r="P51" s="208"/>
    </row>
    <row r="52" spans="1:16" ht="14.1" customHeight="1" thickTop="1" thickBot="1" x14ac:dyDescent="0.3">
      <c r="A52" s="39"/>
      <c r="B52" s="39" t="s">
        <v>374</v>
      </c>
      <c r="C52" s="300">
        <v>2729.2315090710063</v>
      </c>
      <c r="D52" s="331">
        <v>2.9736502141443655</v>
      </c>
      <c r="E52" s="300">
        <v>3931.7527380609918</v>
      </c>
      <c r="F52" s="331">
        <v>4.0206203406524059</v>
      </c>
      <c r="G52" s="300">
        <v>3753.0256557479902</v>
      </c>
      <c r="H52" s="185">
        <v>3.3869210985884477</v>
      </c>
      <c r="I52" s="300">
        <v>3235.1438531380077</v>
      </c>
      <c r="J52" s="185">
        <v>2.7253649975788292</v>
      </c>
      <c r="K52" s="300">
        <v>2460.281793639002</v>
      </c>
      <c r="L52" s="185">
        <v>2.1083891909870323</v>
      </c>
      <c r="M52" s="213" t="s">
        <v>473</v>
      </c>
      <c r="N52" s="40"/>
      <c r="P52" s="7"/>
    </row>
    <row r="53" spans="1:16" s="207" customFormat="1" ht="14.1" customHeight="1" thickTop="1" thickBot="1" x14ac:dyDescent="0.3">
      <c r="A53" s="173"/>
      <c r="B53" s="173" t="s">
        <v>380</v>
      </c>
      <c r="C53" s="299">
        <v>1245.9380574499955</v>
      </c>
      <c r="D53" s="330">
        <v>1.3575191254507835</v>
      </c>
      <c r="E53" s="299">
        <v>1163.0911897449971</v>
      </c>
      <c r="F53" s="330">
        <v>1.1893800060856727</v>
      </c>
      <c r="G53" s="299">
        <v>1660.0196863349988</v>
      </c>
      <c r="H53" s="184">
        <v>1.4980861351451729</v>
      </c>
      <c r="I53" s="299">
        <v>1910.870112042001</v>
      </c>
      <c r="J53" s="184">
        <v>1.6097641263238891</v>
      </c>
      <c r="K53" s="299">
        <v>1967.7471345269935</v>
      </c>
      <c r="L53" s="184">
        <v>1.6863014634173124</v>
      </c>
      <c r="M53" s="326" t="s">
        <v>472</v>
      </c>
      <c r="N53" s="174"/>
      <c r="P53" s="208"/>
    </row>
    <row r="54" spans="1:16" ht="14.1" customHeight="1" thickTop="1" thickBot="1" x14ac:dyDescent="0.3">
      <c r="A54" s="39"/>
      <c r="B54" s="39" t="s">
        <v>378</v>
      </c>
      <c r="C54" s="300">
        <v>1796.5311407949973</v>
      </c>
      <c r="D54" s="331">
        <v>1.9574210519650994</v>
      </c>
      <c r="E54" s="300">
        <v>1758.4503431109965</v>
      </c>
      <c r="F54" s="331">
        <v>1.7981957891446632</v>
      </c>
      <c r="G54" s="300">
        <v>1905.514287181006</v>
      </c>
      <c r="H54" s="185">
        <v>1.7196329401667272</v>
      </c>
      <c r="I54" s="300">
        <v>1848.0576350929987</v>
      </c>
      <c r="J54" s="185">
        <v>1.5568493460670572</v>
      </c>
      <c r="K54" s="300">
        <v>1559.9703144539992</v>
      </c>
      <c r="L54" s="185">
        <v>1.3368487129235138</v>
      </c>
      <c r="M54" s="213" t="s">
        <v>471</v>
      </c>
      <c r="N54" s="40"/>
      <c r="P54" s="7"/>
    </row>
    <row r="55" spans="1:16" s="207" customFormat="1" ht="14.1" customHeight="1" thickTop="1" thickBot="1" x14ac:dyDescent="0.3">
      <c r="A55" s="173"/>
      <c r="B55" s="173" t="s">
        <v>439</v>
      </c>
      <c r="C55" s="299">
        <v>1122.9199626190011</v>
      </c>
      <c r="D55" s="330">
        <v>1.223484037983126</v>
      </c>
      <c r="E55" s="299">
        <v>1167.0896656060045</v>
      </c>
      <c r="F55" s="330">
        <v>1.1934688576613957</v>
      </c>
      <c r="G55" s="299">
        <v>1547.5179378189991</v>
      </c>
      <c r="H55" s="184">
        <v>1.3965588394035748</v>
      </c>
      <c r="I55" s="299">
        <v>1287.5469991700049</v>
      </c>
      <c r="J55" s="184">
        <v>1.0846613577544362</v>
      </c>
      <c r="K55" s="299">
        <v>907.31755853200184</v>
      </c>
      <c r="L55" s="184">
        <v>0.77754448215955396</v>
      </c>
      <c r="M55" s="326" t="s">
        <v>470</v>
      </c>
      <c r="N55" s="174"/>
      <c r="P55" s="208"/>
    </row>
    <row r="56" spans="1:16" ht="14.1" customHeight="1" thickTop="1" thickBot="1" x14ac:dyDescent="0.3">
      <c r="A56" s="39"/>
      <c r="B56" s="39" t="s">
        <v>469</v>
      </c>
      <c r="C56" s="300">
        <v>411.58244599500034</v>
      </c>
      <c r="D56" s="331">
        <v>0.44844207045216711</v>
      </c>
      <c r="E56" s="300">
        <v>710.90130771299948</v>
      </c>
      <c r="F56" s="331">
        <v>0.72696948369059455</v>
      </c>
      <c r="G56" s="300">
        <v>925.0234852699964</v>
      </c>
      <c r="H56" s="185">
        <v>0.83478820725683467</v>
      </c>
      <c r="I56" s="300">
        <v>1057.1536245479999</v>
      </c>
      <c r="J56" s="185">
        <v>0.89057229483384104</v>
      </c>
      <c r="K56" s="300">
        <v>1011.6228493949999</v>
      </c>
      <c r="L56" s="185">
        <v>0.86693105096110001</v>
      </c>
      <c r="M56" s="213" t="s">
        <v>468</v>
      </c>
      <c r="N56" s="40"/>
      <c r="P56" s="7"/>
    </row>
    <row r="57" spans="1:16" s="207" customFormat="1" ht="14.1" customHeight="1" thickTop="1" thickBot="1" x14ac:dyDescent="0.3">
      <c r="A57" s="173"/>
      <c r="B57" s="173" t="s">
        <v>384</v>
      </c>
      <c r="C57" s="299">
        <v>608.28086497600054</v>
      </c>
      <c r="D57" s="330">
        <v>0.66275598767782806</v>
      </c>
      <c r="E57" s="299">
        <v>657.2944400580003</v>
      </c>
      <c r="F57" s="330">
        <v>0.67215096460980295</v>
      </c>
      <c r="G57" s="299">
        <v>753.79275752900355</v>
      </c>
      <c r="H57" s="184">
        <v>0.68026089577299187</v>
      </c>
      <c r="I57" s="299">
        <v>799.39870200499945</v>
      </c>
      <c r="J57" s="184">
        <v>0.67343318889549098</v>
      </c>
      <c r="K57" s="299">
        <v>598.80956892499978</v>
      </c>
      <c r="L57" s="184">
        <v>0.51316220192552642</v>
      </c>
      <c r="M57" s="326" t="s">
        <v>467</v>
      </c>
      <c r="N57" s="174"/>
      <c r="P57" s="208"/>
    </row>
    <row r="58" spans="1:16" ht="14.1" customHeight="1" thickTop="1" thickBot="1" x14ac:dyDescent="0.3">
      <c r="A58" s="39"/>
      <c r="B58" s="39" t="s">
        <v>438</v>
      </c>
      <c r="C58" s="300">
        <v>538.34127419399988</v>
      </c>
      <c r="D58" s="331">
        <v>0.58655289592294146</v>
      </c>
      <c r="E58" s="300">
        <v>539.23759895799969</v>
      </c>
      <c r="F58" s="331">
        <v>0.55142573891467983</v>
      </c>
      <c r="G58" s="300">
        <v>546.49114635400133</v>
      </c>
      <c r="H58" s="185">
        <v>0.49318138578225612</v>
      </c>
      <c r="I58" s="300">
        <v>684.39399655099953</v>
      </c>
      <c r="J58" s="185">
        <v>0.5765503876880036</v>
      </c>
      <c r="K58" s="300">
        <v>478.33665040199634</v>
      </c>
      <c r="L58" s="185">
        <v>0.40992045137594202</v>
      </c>
      <c r="M58" s="213" t="s">
        <v>466</v>
      </c>
      <c r="N58" s="40"/>
      <c r="P58" s="7"/>
    </row>
    <row r="59" spans="1:16" s="207" customFormat="1" ht="14.1" customHeight="1" thickTop="1" thickBot="1" x14ac:dyDescent="0.3">
      <c r="A59" s="173"/>
      <c r="B59" s="173" t="s">
        <v>332</v>
      </c>
      <c r="C59" s="299">
        <v>1474.4505104140005</v>
      </c>
      <c r="D59" s="330">
        <v>1.6064962101841949</v>
      </c>
      <c r="E59" s="299">
        <v>3294.9074112099975</v>
      </c>
      <c r="F59" s="330">
        <v>3.3693806911699475</v>
      </c>
      <c r="G59" s="299">
        <v>2479.2617831359894</v>
      </c>
      <c r="H59" s="184">
        <v>2.2374118411278849</v>
      </c>
      <c r="I59" s="299">
        <v>1973.1422779029963</v>
      </c>
      <c r="J59" s="184">
        <v>1.6622237351899252</v>
      </c>
      <c r="K59" s="299">
        <v>2636.6753934540029</v>
      </c>
      <c r="L59" s="184">
        <v>2.2595533219295914</v>
      </c>
      <c r="M59" s="326" t="s">
        <v>333</v>
      </c>
      <c r="N59" s="174"/>
      <c r="P59" s="208"/>
    </row>
    <row r="60" spans="1:16" ht="15.75" customHeight="1" thickTop="1" thickBot="1" x14ac:dyDescent="0.3">
      <c r="A60" s="134" t="s">
        <v>395</v>
      </c>
      <c r="B60" s="140" t="s">
        <v>387</v>
      </c>
      <c r="C60" s="298">
        <v>2667.0817081790078</v>
      </c>
      <c r="D60" s="329">
        <v>2.9059345336983236</v>
      </c>
      <c r="E60" s="298">
        <v>2253.3347598350006</v>
      </c>
      <c r="F60" s="329">
        <v>2.3042658512039846</v>
      </c>
      <c r="G60" s="298">
        <v>2019.2042584119999</v>
      </c>
      <c r="H60" s="226">
        <v>1.8222325484775377</v>
      </c>
      <c r="I60" s="298">
        <v>2446.5062524409991</v>
      </c>
      <c r="J60" s="226">
        <v>2.0609972259171809</v>
      </c>
      <c r="K60" s="298">
        <v>2009.1361313910033</v>
      </c>
      <c r="L60" s="226">
        <v>1.721770617332727</v>
      </c>
      <c r="M60" s="141" t="s">
        <v>388</v>
      </c>
      <c r="N60" s="142">
        <v>7</v>
      </c>
      <c r="P60" s="7"/>
    </row>
    <row r="61" spans="1:16" s="207" customFormat="1" ht="14.1" customHeight="1" thickTop="1" thickBot="1" x14ac:dyDescent="0.3">
      <c r="A61" s="173"/>
      <c r="B61" s="173" t="s">
        <v>389</v>
      </c>
      <c r="C61" s="299">
        <v>2547.925093084008</v>
      </c>
      <c r="D61" s="330">
        <v>2.7761067441479335</v>
      </c>
      <c r="E61" s="299">
        <v>2161.3616552490003</v>
      </c>
      <c r="F61" s="330">
        <v>2.2102139207476985</v>
      </c>
      <c r="G61" s="299">
        <v>1896.4383787579998</v>
      </c>
      <c r="H61" s="184">
        <v>1.7114423791244233</v>
      </c>
      <c r="I61" s="299">
        <v>2304.8411907679993</v>
      </c>
      <c r="J61" s="184">
        <v>1.941655082881117</v>
      </c>
      <c r="K61" s="299">
        <v>1909.1449662180032</v>
      </c>
      <c r="L61" s="184">
        <v>1.6360811274580211</v>
      </c>
      <c r="M61" s="174" t="s">
        <v>390</v>
      </c>
      <c r="N61" s="174"/>
      <c r="P61" s="208"/>
    </row>
    <row r="62" spans="1:16" ht="14.1" customHeight="1" thickTop="1" thickBot="1" x14ac:dyDescent="0.3">
      <c r="A62" s="39"/>
      <c r="B62" s="39" t="s">
        <v>391</v>
      </c>
      <c r="C62" s="300">
        <v>117.62826951100006</v>
      </c>
      <c r="D62" s="331">
        <v>0.12816257164636016</v>
      </c>
      <c r="E62" s="300">
        <v>91.312869030999934</v>
      </c>
      <c r="F62" s="331">
        <v>9.3376771900062522E-2</v>
      </c>
      <c r="G62" s="300">
        <v>122.47933796800008</v>
      </c>
      <c r="H62" s="185">
        <v>0.1105315795722393</v>
      </c>
      <c r="I62" s="300">
        <v>140.63669648100009</v>
      </c>
      <c r="J62" s="185">
        <v>0.1184758228270614</v>
      </c>
      <c r="K62" s="300">
        <v>98.629592682000137</v>
      </c>
      <c r="L62" s="185">
        <v>8.4522662265693008E-2</v>
      </c>
      <c r="M62" s="40" t="s">
        <v>392</v>
      </c>
      <c r="N62" s="40"/>
      <c r="P62" s="7"/>
    </row>
    <row r="63" spans="1:16" s="207" customFormat="1" ht="14.1" customHeight="1" thickTop="1" thickBot="1" x14ac:dyDescent="0.3">
      <c r="A63" s="173"/>
      <c r="B63" s="173" t="s">
        <v>393</v>
      </c>
      <c r="C63" s="299">
        <v>1.5283455840000004</v>
      </c>
      <c r="D63" s="330">
        <v>1.6652179040301252E-3</v>
      </c>
      <c r="E63" s="299">
        <v>0.66023555500000009</v>
      </c>
      <c r="F63" s="330">
        <v>6.7515855622296041E-4</v>
      </c>
      <c r="G63" s="299">
        <v>0.28654168600019148</v>
      </c>
      <c r="H63" s="184">
        <v>2.5858978087527404E-4</v>
      </c>
      <c r="I63" s="299">
        <v>1.0283651919999102</v>
      </c>
      <c r="J63" s="184">
        <v>8.6632020900290663E-4</v>
      </c>
      <c r="K63" s="299">
        <v>1.3615724910000608</v>
      </c>
      <c r="L63" s="184">
        <v>1.1668276090129207E-3</v>
      </c>
      <c r="M63" s="174" t="s">
        <v>394</v>
      </c>
      <c r="N63" s="174"/>
      <c r="P63" s="208"/>
    </row>
    <row r="64" spans="1:16" ht="21" thickTop="1" x14ac:dyDescent="0.25">
      <c r="A64" s="74" t="s">
        <v>397</v>
      </c>
      <c r="B64" s="75" t="s">
        <v>396</v>
      </c>
      <c r="C64" s="324">
        <v>265.22402406400039</v>
      </c>
      <c r="D64" s="325">
        <v>0.28897639256063051</v>
      </c>
      <c r="E64" s="324">
        <v>598.88166212700048</v>
      </c>
      <c r="F64" s="325">
        <v>0.61241790946879926</v>
      </c>
      <c r="G64" s="324">
        <v>365.87240028299965</v>
      </c>
      <c r="H64" s="325">
        <v>0.33018184941310147</v>
      </c>
      <c r="I64" s="324">
        <v>397.78045752999969</v>
      </c>
      <c r="J64" s="325">
        <v>0.33510007124462382</v>
      </c>
      <c r="K64" s="324">
        <v>492.57578536399973</v>
      </c>
      <c r="L64" s="325">
        <v>0.42212297155900141</v>
      </c>
      <c r="M64" s="76" t="s">
        <v>436</v>
      </c>
      <c r="N64" s="77">
        <v>8</v>
      </c>
      <c r="P64" s="7"/>
    </row>
    <row r="65" spans="1:16" s="189" customFormat="1" hidden="1" x14ac:dyDescent="0.25">
      <c r="A65" s="318"/>
      <c r="B65" s="319"/>
      <c r="C65" s="320"/>
      <c r="D65" s="321"/>
      <c r="E65" s="320"/>
      <c r="F65" s="321"/>
      <c r="G65" s="320"/>
      <c r="H65" s="321"/>
      <c r="I65" s="320"/>
      <c r="J65" s="321"/>
      <c r="K65" s="320"/>
      <c r="L65" s="321"/>
      <c r="M65" s="322"/>
      <c r="N65" s="323"/>
      <c r="P65" s="191"/>
    </row>
    <row r="66" spans="1:16" x14ac:dyDescent="0.25">
      <c r="A66" s="407" t="s">
        <v>259</v>
      </c>
      <c r="B66" s="408"/>
      <c r="C66" s="307">
        <f>C64+C60+C48+C44+C43+C39+C21+C9</f>
        <v>91780.515949362118</v>
      </c>
      <c r="D66" s="218">
        <v>100</v>
      </c>
      <c r="E66" s="307">
        <f>E64+E60+E48+E44+E43+E39+E21+E9</f>
        <v>97789.704198308173</v>
      </c>
      <c r="F66" s="218">
        <v>100</v>
      </c>
      <c r="G66" s="307">
        <f>G64+G60+G48+G44+G43+G39+G21+G9</f>
        <v>110808.76780623398</v>
      </c>
      <c r="H66" s="218">
        <v>100</v>
      </c>
      <c r="I66" s="307">
        <f>I64+I60+I48+I44+I43+I39+I21+I9</f>
        <v>118704.40593988511</v>
      </c>
      <c r="J66" s="219">
        <v>100</v>
      </c>
      <c r="K66" s="307">
        <f>K64+K60+K48+K44+K43+K39+K21+K9</f>
        <v>116689.88123696331</v>
      </c>
      <c r="L66" s="219">
        <v>100</v>
      </c>
      <c r="M66" s="409" t="s">
        <v>28</v>
      </c>
      <c r="N66" s="410"/>
    </row>
    <row r="67" spans="1:16" x14ac:dyDescent="0.25">
      <c r="A67" s="282" t="s">
        <v>398</v>
      </c>
      <c r="C67" s="308"/>
      <c r="D67" s="12"/>
      <c r="E67" s="308"/>
      <c r="F67" s="12"/>
      <c r="G67" s="308"/>
      <c r="H67" s="12"/>
      <c r="I67" s="308"/>
      <c r="J67" s="4"/>
      <c r="K67" s="308"/>
      <c r="L67" s="4"/>
      <c r="N67" s="180" t="s">
        <v>523</v>
      </c>
    </row>
    <row r="68" spans="1:16" x14ac:dyDescent="0.25">
      <c r="A68" s="282"/>
      <c r="C68" s="377"/>
      <c r="D68" s="377"/>
      <c r="E68" s="377"/>
      <c r="F68" s="377"/>
      <c r="G68" s="377"/>
      <c r="H68" s="377"/>
      <c r="I68" s="377"/>
      <c r="J68" s="377"/>
      <c r="K68" s="377"/>
      <c r="L68" s="308"/>
      <c r="N68" s="150"/>
    </row>
    <row r="69" spans="1:16" x14ac:dyDescent="0.25">
      <c r="C69" s="276"/>
      <c r="D69" s="292"/>
      <c r="E69" s="276"/>
      <c r="F69" s="292"/>
      <c r="G69" s="259"/>
      <c r="H69" s="292"/>
      <c r="I69" s="276"/>
      <c r="J69" s="292"/>
      <c r="K69" s="292"/>
    </row>
    <row r="70" spans="1:16" x14ac:dyDescent="0.25">
      <c r="C70" s="276"/>
      <c r="E70" s="292"/>
      <c r="G70" s="276"/>
      <c r="I70" s="292"/>
      <c r="K70" s="259"/>
    </row>
    <row r="71" spans="1:16" x14ac:dyDescent="0.25">
      <c r="C71" s="292"/>
      <c r="D71" s="292"/>
      <c r="E71" s="292"/>
      <c r="F71" s="292"/>
      <c r="G71" s="292"/>
      <c r="H71" s="292"/>
      <c r="I71" s="292"/>
      <c r="J71" s="292"/>
      <c r="K71" s="292"/>
      <c r="L71" s="292"/>
    </row>
  </sheetData>
  <mergeCells count="16">
    <mergeCell ref="M7:N8"/>
    <mergeCell ref="A66:B66"/>
    <mergeCell ref="M66:N66"/>
    <mergeCell ref="K7:L7"/>
    <mergeCell ref="A7:B8"/>
    <mergeCell ref="C7:D7"/>
    <mergeCell ref="E7:F7"/>
    <mergeCell ref="G7:H7"/>
    <mergeCell ref="I7:J7"/>
    <mergeCell ref="A6:B6"/>
    <mergeCell ref="M6:N6"/>
    <mergeCell ref="A1:N1"/>
    <mergeCell ref="A2:N2"/>
    <mergeCell ref="A3:N3"/>
    <mergeCell ref="A4:N4"/>
    <mergeCell ref="A5:N5"/>
  </mergeCells>
  <printOptions horizontalCentered="1" verticalCentered="1"/>
  <pageMargins left="0" right="0" top="0" bottom="0" header="0.39370078740157483" footer="0.19685039370078741"/>
  <pageSetup paperSize="9" scale="95" orientation="landscape" r:id="rId1"/>
  <headerFooter alignWithMargins="0"/>
  <rowBreaks count="1" manualBreakCount="1">
    <brk id="38" max="1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21"/>
  <sheetViews>
    <sheetView rightToLeft="1" view="pageBreakPreview" zoomScale="80" zoomScaleNormal="100" zoomScaleSheetLayoutView="80" workbookViewId="0">
      <selection activeCell="A2" sqref="A2:N2"/>
    </sheetView>
  </sheetViews>
  <sheetFormatPr defaultColWidth="9.109375" defaultRowHeight="13.8" x14ac:dyDescent="0.25"/>
  <cols>
    <col min="1" max="1" width="3.88671875" style="11" customWidth="1"/>
    <col min="2" max="2" width="30" style="9" customWidth="1"/>
    <col min="3" max="3" width="10.109375" style="102" bestFit="1" customWidth="1"/>
    <col min="4" max="4" width="9.109375" style="102" bestFit="1" customWidth="1"/>
    <col min="5" max="5" width="10.109375" style="102" bestFit="1" customWidth="1"/>
    <col min="6" max="6" width="9.109375" style="102" bestFit="1" customWidth="1"/>
    <col min="7" max="8" width="10.109375" style="102" bestFit="1" customWidth="1"/>
    <col min="9" max="10" width="9.109375" style="102" bestFit="1" customWidth="1"/>
    <col min="11" max="11" width="8.109375" style="102" customWidth="1"/>
    <col min="12" max="12" width="12.109375" style="102" bestFit="1" customWidth="1"/>
    <col min="13" max="13" width="30.33203125" style="4" customWidth="1"/>
    <col min="14" max="14" width="3.109375" style="4" customWidth="1"/>
    <col min="15" max="15" width="9.109375" style="4"/>
    <col min="16" max="16" width="10.5546875" style="4" bestFit="1" customWidth="1"/>
    <col min="17" max="16384" width="9.109375" style="4"/>
  </cols>
  <sheetData>
    <row r="1" spans="1:17" s="107" customFormat="1" ht="23.25" customHeight="1" x14ac:dyDescent="0.25">
      <c r="A1" s="390"/>
      <c r="B1" s="391"/>
      <c r="C1" s="391"/>
      <c r="D1" s="391"/>
      <c r="E1" s="391"/>
      <c r="F1" s="391"/>
      <c r="G1" s="391"/>
      <c r="H1" s="391"/>
      <c r="I1" s="391"/>
      <c r="J1" s="391"/>
      <c r="K1" s="391"/>
      <c r="L1" s="391"/>
      <c r="M1" s="391"/>
      <c r="N1" s="391"/>
    </row>
    <row r="2" spans="1:17" s="1" customFormat="1" ht="21" x14ac:dyDescent="0.25">
      <c r="A2" s="417" t="s">
        <v>557</v>
      </c>
      <c r="B2" s="417"/>
      <c r="C2" s="417"/>
      <c r="D2" s="417"/>
      <c r="E2" s="417"/>
      <c r="F2" s="417"/>
      <c r="G2" s="417"/>
      <c r="H2" s="417"/>
      <c r="I2" s="417"/>
      <c r="J2" s="417"/>
      <c r="K2" s="417"/>
      <c r="L2" s="417"/>
      <c r="M2" s="417"/>
      <c r="N2" s="417"/>
    </row>
    <row r="3" spans="1:17" s="99" customFormat="1" ht="21" x14ac:dyDescent="0.25">
      <c r="A3" s="392">
        <v>2016</v>
      </c>
      <c r="B3" s="392"/>
      <c r="C3" s="392"/>
      <c r="D3" s="392"/>
      <c r="E3" s="392"/>
      <c r="F3" s="392"/>
      <c r="G3" s="392"/>
      <c r="H3" s="392"/>
      <c r="I3" s="392"/>
      <c r="J3" s="392"/>
      <c r="K3" s="392"/>
      <c r="L3" s="392"/>
      <c r="M3" s="392"/>
      <c r="N3" s="392"/>
    </row>
    <row r="4" spans="1:17" s="8" customFormat="1" ht="15.6" x14ac:dyDescent="0.25">
      <c r="A4" s="404" t="s">
        <v>29</v>
      </c>
      <c r="B4" s="404"/>
      <c r="C4" s="404"/>
      <c r="D4" s="404"/>
      <c r="E4" s="404"/>
      <c r="F4" s="404"/>
      <c r="G4" s="404"/>
      <c r="H4" s="404"/>
      <c r="I4" s="404"/>
      <c r="J4" s="404"/>
      <c r="K4" s="404"/>
      <c r="L4" s="404"/>
      <c r="M4" s="404"/>
      <c r="N4" s="404"/>
    </row>
    <row r="5" spans="1:17" s="100" customFormat="1" ht="21.9" customHeight="1" x14ac:dyDescent="0.25">
      <c r="A5" s="283" t="s">
        <v>534</v>
      </c>
      <c r="B5" s="283"/>
      <c r="C5" s="108"/>
      <c r="D5" s="396">
        <v>2016</v>
      </c>
      <c r="E5" s="396"/>
      <c r="F5" s="396"/>
      <c r="G5" s="396"/>
      <c r="H5" s="396"/>
      <c r="I5" s="396"/>
      <c r="J5" s="396"/>
      <c r="K5" s="396"/>
      <c r="L5" s="21"/>
      <c r="M5" s="397" t="s">
        <v>535</v>
      </c>
      <c r="N5" s="397"/>
    </row>
    <row r="6" spans="1:17" s="102" customFormat="1" ht="191.25" customHeight="1" x14ac:dyDescent="0.25">
      <c r="A6" s="398" t="s">
        <v>304</v>
      </c>
      <c r="B6" s="398"/>
      <c r="C6" s="64" t="s">
        <v>288</v>
      </c>
      <c r="D6" s="64" t="s">
        <v>281</v>
      </c>
      <c r="E6" s="64" t="s">
        <v>282</v>
      </c>
      <c r="F6" s="64" t="s">
        <v>283</v>
      </c>
      <c r="G6" s="64" t="s">
        <v>284</v>
      </c>
      <c r="H6" s="95" t="s">
        <v>501</v>
      </c>
      <c r="I6" s="64" t="s">
        <v>285</v>
      </c>
      <c r="J6" s="64" t="s">
        <v>454</v>
      </c>
      <c r="K6" s="64" t="s">
        <v>293</v>
      </c>
      <c r="L6" s="101" t="s">
        <v>286</v>
      </c>
      <c r="M6" s="399" t="s">
        <v>260</v>
      </c>
      <c r="N6" s="399"/>
    </row>
    <row r="7" spans="1:17" ht="24" customHeight="1" thickBot="1" x14ac:dyDescent="0.3">
      <c r="A7" s="136" t="s">
        <v>0</v>
      </c>
      <c r="B7" s="143" t="s">
        <v>1</v>
      </c>
      <c r="C7" s="234">
        <v>2889.9248090289989</v>
      </c>
      <c r="D7" s="234">
        <v>798.11076807799975</v>
      </c>
      <c r="E7" s="234">
        <v>1835.4085962440035</v>
      </c>
      <c r="F7" s="234">
        <v>313.91533421900016</v>
      </c>
      <c r="G7" s="234">
        <v>2149.8438355550002</v>
      </c>
      <c r="H7" s="234">
        <v>458.41429602800002</v>
      </c>
      <c r="I7" s="234">
        <v>774.05638061100058</v>
      </c>
      <c r="J7" s="234">
        <v>941.47048584699951</v>
      </c>
      <c r="K7" s="234">
        <v>161.48827104700007</v>
      </c>
      <c r="L7" s="297">
        <f>SUM(C7:K7)</f>
        <v>10322.632776658002</v>
      </c>
      <c r="M7" s="144" t="s">
        <v>2</v>
      </c>
      <c r="N7" s="145" t="s">
        <v>0</v>
      </c>
      <c r="P7" s="312"/>
      <c r="Q7" s="312"/>
    </row>
    <row r="8" spans="1:17" ht="24" customHeight="1" thickTop="1" thickBot="1" x14ac:dyDescent="0.3">
      <c r="A8" s="134" t="s">
        <v>3</v>
      </c>
      <c r="B8" s="140" t="s">
        <v>4</v>
      </c>
      <c r="C8" s="235">
        <v>341.62777560499995</v>
      </c>
      <c r="D8" s="235">
        <v>17.548103332000004</v>
      </c>
      <c r="E8" s="235">
        <v>335.28355285100002</v>
      </c>
      <c r="F8" s="235">
        <v>40.774229992000002</v>
      </c>
      <c r="G8" s="235">
        <v>148.45586796899997</v>
      </c>
      <c r="H8" s="235">
        <v>8.6204810690000002</v>
      </c>
      <c r="I8" s="235">
        <v>20.516327361999998</v>
      </c>
      <c r="J8" s="235">
        <v>4.8744296870000001</v>
      </c>
      <c r="K8" s="235">
        <v>4.8402251440000006</v>
      </c>
      <c r="L8" s="306">
        <f>SUM(C8:K8)</f>
        <v>922.54099301099984</v>
      </c>
      <c r="M8" s="141" t="s">
        <v>5</v>
      </c>
      <c r="N8" s="142" t="s">
        <v>3</v>
      </c>
      <c r="P8" s="312"/>
      <c r="Q8" s="312"/>
    </row>
    <row r="9" spans="1:17" ht="30" customHeight="1" thickTop="1" thickBot="1" x14ac:dyDescent="0.3">
      <c r="A9" s="133" t="s">
        <v>6</v>
      </c>
      <c r="B9" s="137" t="s">
        <v>7</v>
      </c>
      <c r="C9" s="236">
        <v>2698.7610960880002</v>
      </c>
      <c r="D9" s="236">
        <v>12.898807366</v>
      </c>
      <c r="E9" s="236">
        <v>729.71506280100004</v>
      </c>
      <c r="F9" s="236">
        <v>3.259650352</v>
      </c>
      <c r="G9" s="236">
        <v>465.25454169300008</v>
      </c>
      <c r="H9" s="236">
        <v>54.544251058000015</v>
      </c>
      <c r="I9" s="236">
        <v>348.16800718600007</v>
      </c>
      <c r="J9" s="236">
        <v>785.24807840900041</v>
      </c>
      <c r="K9" s="236">
        <v>32.277002451000001</v>
      </c>
      <c r="L9" s="297">
        <f t="shared" ref="L9:L16" si="0">SUM(C9:K9)</f>
        <v>5130.1264974040005</v>
      </c>
      <c r="M9" s="138" t="s">
        <v>8</v>
      </c>
      <c r="N9" s="139" t="s">
        <v>6</v>
      </c>
      <c r="P9" s="312"/>
      <c r="Q9" s="312"/>
    </row>
    <row r="10" spans="1:17" ht="33" customHeight="1" thickTop="1" thickBot="1" x14ac:dyDescent="0.3">
      <c r="A10" s="134" t="s">
        <v>9</v>
      </c>
      <c r="B10" s="140" t="s">
        <v>241</v>
      </c>
      <c r="C10" s="235">
        <v>749.88758234999978</v>
      </c>
      <c r="D10" s="235">
        <v>42.517465593000004</v>
      </c>
      <c r="E10" s="235">
        <v>55.788527446000003</v>
      </c>
      <c r="F10" s="235">
        <v>1.9025693320000001</v>
      </c>
      <c r="G10" s="235">
        <v>175.96859075200001</v>
      </c>
      <c r="H10" s="235">
        <v>75.086204984999995</v>
      </c>
      <c r="I10" s="235">
        <v>3.1533373849999999</v>
      </c>
      <c r="J10" s="235">
        <v>0.85870773199999995</v>
      </c>
      <c r="K10" s="235">
        <v>0.56776227199999996</v>
      </c>
      <c r="L10" s="306">
        <f>SUM(C10:K10)</f>
        <v>1105.7307478469997</v>
      </c>
      <c r="M10" s="141" t="s">
        <v>10</v>
      </c>
      <c r="N10" s="142" t="s">
        <v>9</v>
      </c>
      <c r="P10" s="312"/>
      <c r="Q10" s="312"/>
    </row>
    <row r="11" spans="1:17" ht="30" customHeight="1" thickTop="1" thickBot="1" x14ac:dyDescent="0.3">
      <c r="A11" s="133" t="s">
        <v>11</v>
      </c>
      <c r="B11" s="137" t="s">
        <v>12</v>
      </c>
      <c r="C11" s="236">
        <v>287.01881111299997</v>
      </c>
      <c r="D11" s="236">
        <v>27.655311073999993</v>
      </c>
      <c r="E11" s="236">
        <v>24.685771658000007</v>
      </c>
      <c r="F11" s="236">
        <v>0.472716209</v>
      </c>
      <c r="G11" s="236">
        <v>32.749466534</v>
      </c>
      <c r="H11" s="236">
        <v>4.749109794999999</v>
      </c>
      <c r="I11" s="236">
        <v>0.29276005700000002</v>
      </c>
      <c r="J11" s="236">
        <v>6.1844782999999993E-2</v>
      </c>
      <c r="K11" s="236">
        <v>4.7583670000000003E-3</v>
      </c>
      <c r="L11" s="297">
        <f t="shared" si="0"/>
        <v>377.69054959000005</v>
      </c>
      <c r="M11" s="138" t="s">
        <v>13</v>
      </c>
      <c r="N11" s="139" t="s">
        <v>11</v>
      </c>
      <c r="P11" s="312"/>
      <c r="Q11" s="312"/>
    </row>
    <row r="12" spans="1:17" ht="24" customHeight="1" thickTop="1" thickBot="1" x14ac:dyDescent="0.3">
      <c r="A12" s="134" t="s">
        <v>14</v>
      </c>
      <c r="B12" s="140" t="s">
        <v>15</v>
      </c>
      <c r="C12" s="235">
        <v>2819.4790716600037</v>
      </c>
      <c r="D12" s="235">
        <v>199.97728876200009</v>
      </c>
      <c r="E12" s="235">
        <v>3563.247086519998</v>
      </c>
      <c r="F12" s="235">
        <v>222.7550053730003</v>
      </c>
      <c r="G12" s="235">
        <v>1259.1470358820006</v>
      </c>
      <c r="H12" s="235">
        <v>1027.5539551679997</v>
      </c>
      <c r="I12" s="235">
        <v>186.79990085499998</v>
      </c>
      <c r="J12" s="235">
        <v>44.963780733999997</v>
      </c>
      <c r="K12" s="235">
        <v>75.484134582999985</v>
      </c>
      <c r="L12" s="306">
        <f t="shared" si="0"/>
        <v>9399.4072595370017</v>
      </c>
      <c r="M12" s="141" t="s">
        <v>16</v>
      </c>
      <c r="N12" s="142" t="s">
        <v>14</v>
      </c>
      <c r="P12" s="312"/>
      <c r="Q12" s="312"/>
    </row>
    <row r="13" spans="1:17" ht="30" customHeight="1" thickTop="1" thickBot="1" x14ac:dyDescent="0.3">
      <c r="A13" s="133" t="s">
        <v>17</v>
      </c>
      <c r="B13" s="137" t="s">
        <v>18</v>
      </c>
      <c r="C13" s="236">
        <v>5821.5616615919989</v>
      </c>
      <c r="D13" s="236">
        <v>273.26467957300031</v>
      </c>
      <c r="E13" s="236">
        <v>4175.6404005359964</v>
      </c>
      <c r="F13" s="236">
        <v>278.62625992699992</v>
      </c>
      <c r="G13" s="236">
        <v>6574.1925387690026</v>
      </c>
      <c r="H13" s="236">
        <v>705.56053100500003</v>
      </c>
      <c r="I13" s="236">
        <v>123.40584686599993</v>
      </c>
      <c r="J13" s="236">
        <v>68.352490507000013</v>
      </c>
      <c r="K13" s="236">
        <v>68.980761256999983</v>
      </c>
      <c r="L13" s="297">
        <f>SUM(C13:K13)</f>
        <v>18089.585170031998</v>
      </c>
      <c r="M13" s="138" t="s">
        <v>19</v>
      </c>
      <c r="N13" s="139" t="s">
        <v>17</v>
      </c>
      <c r="P13" s="312"/>
      <c r="Q13" s="312"/>
    </row>
    <row r="14" spans="1:17" ht="24" customHeight="1" thickTop="1" thickBot="1" x14ac:dyDescent="0.3">
      <c r="A14" s="134" t="s">
        <v>20</v>
      </c>
      <c r="B14" s="140" t="s">
        <v>174</v>
      </c>
      <c r="C14" s="235">
        <v>1979.8253979420006</v>
      </c>
      <c r="D14" s="235">
        <v>642.72386179600028</v>
      </c>
      <c r="E14" s="235">
        <v>14317.102350512989</v>
      </c>
      <c r="F14" s="235">
        <v>501.85730431199971</v>
      </c>
      <c r="G14" s="235">
        <v>19190.517582675999</v>
      </c>
      <c r="H14" s="235">
        <v>13363.418965955008</v>
      </c>
      <c r="I14" s="235">
        <v>1612.7394927659998</v>
      </c>
      <c r="J14" s="235">
        <v>142.69663592499998</v>
      </c>
      <c r="K14" s="235">
        <v>63.164888835000021</v>
      </c>
      <c r="L14" s="306">
        <f t="shared" si="0"/>
        <v>51814.046480719997</v>
      </c>
      <c r="M14" s="141" t="s">
        <v>21</v>
      </c>
      <c r="N14" s="142" t="s">
        <v>20</v>
      </c>
      <c r="P14" s="312"/>
      <c r="Q14" s="312"/>
    </row>
    <row r="15" spans="1:17" ht="24" customHeight="1" thickTop="1" thickBot="1" x14ac:dyDescent="0.3">
      <c r="A15" s="133" t="s">
        <v>22</v>
      </c>
      <c r="B15" s="137" t="s">
        <v>23</v>
      </c>
      <c r="C15" s="236">
        <v>1117.8518807359997</v>
      </c>
      <c r="D15" s="236">
        <v>288.95869790100005</v>
      </c>
      <c r="E15" s="236">
        <v>8125.7289269090006</v>
      </c>
      <c r="F15" s="236">
        <v>1811.8645552300002</v>
      </c>
      <c r="G15" s="236">
        <v>5852.1062240350038</v>
      </c>
      <c r="H15" s="236">
        <v>1023.0750049070006</v>
      </c>
      <c r="I15" s="236">
        <v>572.17106451300049</v>
      </c>
      <c r="J15" s="236">
        <v>19.069284501000006</v>
      </c>
      <c r="K15" s="236">
        <v>79.47659104100002</v>
      </c>
      <c r="L15" s="297">
        <f t="shared" si="0"/>
        <v>18890.302229773006</v>
      </c>
      <c r="M15" s="138" t="s">
        <v>24</v>
      </c>
      <c r="N15" s="139" t="s">
        <v>22</v>
      </c>
      <c r="P15" s="312"/>
      <c r="Q15" s="312"/>
    </row>
    <row r="16" spans="1:17" ht="30" customHeight="1" thickTop="1" x14ac:dyDescent="0.25">
      <c r="A16" s="135" t="s">
        <v>25</v>
      </c>
      <c r="B16" s="65" t="s">
        <v>26</v>
      </c>
      <c r="C16" s="237">
        <v>89.341278620000011</v>
      </c>
      <c r="D16" s="237">
        <v>0.19752664299999995</v>
      </c>
      <c r="E16" s="237">
        <v>9.4707685159999997</v>
      </c>
      <c r="F16" s="237">
        <v>514.66575754200005</v>
      </c>
      <c r="G16" s="237">
        <v>11.684961924</v>
      </c>
      <c r="H16" s="237">
        <v>2.9414726410000007</v>
      </c>
      <c r="I16" s="237">
        <v>1.684982872</v>
      </c>
      <c r="J16" s="237">
        <v>1.5403932660000001</v>
      </c>
      <c r="K16" s="237">
        <v>6.5261982180000002</v>
      </c>
      <c r="L16" s="333">
        <f t="shared" si="0"/>
        <v>638.0533402420001</v>
      </c>
      <c r="M16" s="66" t="s">
        <v>31</v>
      </c>
      <c r="N16" s="67" t="s">
        <v>25</v>
      </c>
      <c r="P16" s="312"/>
      <c r="Q16" s="312"/>
    </row>
    <row r="17" spans="1:17" ht="30" customHeight="1" x14ac:dyDescent="0.25">
      <c r="A17" s="400" t="s">
        <v>259</v>
      </c>
      <c r="B17" s="400"/>
      <c r="C17" s="238">
        <f t="shared" ref="C17:J17" si="1">SUM(C7:C16)</f>
        <v>18795.279364735004</v>
      </c>
      <c r="D17" s="238">
        <f t="shared" si="1"/>
        <v>2303.8525101180003</v>
      </c>
      <c r="E17" s="238">
        <f t="shared" si="1"/>
        <v>33172.071043993994</v>
      </c>
      <c r="F17" s="238">
        <f t="shared" si="1"/>
        <v>3690.0933824880003</v>
      </c>
      <c r="G17" s="238">
        <f t="shared" si="1"/>
        <v>35859.920645789003</v>
      </c>
      <c r="H17" s="238">
        <f t="shared" si="1"/>
        <v>16723.964272611007</v>
      </c>
      <c r="I17" s="238">
        <f t="shared" si="1"/>
        <v>3642.9881004730009</v>
      </c>
      <c r="J17" s="238">
        <f t="shared" si="1"/>
        <v>2009.1361313909999</v>
      </c>
      <c r="K17" s="238">
        <f>SUM(K7:K16)</f>
        <v>492.81059321500004</v>
      </c>
      <c r="L17" s="238">
        <f>SUM(L7:L16)</f>
        <v>116690.116044814</v>
      </c>
      <c r="M17" s="401" t="s">
        <v>28</v>
      </c>
      <c r="N17" s="401"/>
      <c r="P17" s="312"/>
      <c r="Q17" s="312"/>
    </row>
    <row r="18" spans="1:17" x14ac:dyDescent="0.25">
      <c r="A18" s="416" t="s">
        <v>398</v>
      </c>
      <c r="B18" s="416"/>
      <c r="C18" s="416"/>
      <c r="D18" s="416"/>
      <c r="E18" s="255"/>
      <c r="F18" s="255"/>
      <c r="G18" s="255"/>
      <c r="H18" s="255"/>
      <c r="I18" s="255"/>
      <c r="J18" s="255"/>
      <c r="K18" s="255"/>
      <c r="L18" s="255"/>
      <c r="N18" s="4" t="s">
        <v>523</v>
      </c>
    </row>
    <row r="19" spans="1:17" x14ac:dyDescent="0.25">
      <c r="C19" s="106"/>
      <c r="D19" s="106"/>
      <c r="E19" s="106"/>
      <c r="F19" s="106"/>
      <c r="G19" s="106"/>
      <c r="H19" s="106"/>
      <c r="I19" s="106"/>
      <c r="J19" s="106"/>
      <c r="K19" s="106"/>
      <c r="L19" s="371"/>
    </row>
    <row r="21" spans="1:17" x14ac:dyDescent="0.25">
      <c r="B21" s="289"/>
      <c r="C21" s="106"/>
    </row>
  </sheetData>
  <mergeCells count="11">
    <mergeCell ref="A1:N1"/>
    <mergeCell ref="A2:N2"/>
    <mergeCell ref="A3:N3"/>
    <mergeCell ref="A4:N4"/>
    <mergeCell ref="D5:K5"/>
    <mergeCell ref="M5:N5"/>
    <mergeCell ref="A18:D18"/>
    <mergeCell ref="A6:B6"/>
    <mergeCell ref="M6:N6"/>
    <mergeCell ref="A17:B17"/>
    <mergeCell ref="M17:N17"/>
  </mergeCells>
  <printOptions horizontalCentered="1" verticalCentered="1"/>
  <pageMargins left="0" right="0" top="0" bottom="0" header="0.51181102362204722" footer="0.51181102362204722"/>
  <pageSetup paperSize="9" scale="8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42"/>
  <sheetViews>
    <sheetView rightToLeft="1" tabSelected="1" view="pageBreakPreview" zoomScale="89" zoomScaleNormal="100" zoomScaleSheetLayoutView="89" workbookViewId="0">
      <selection activeCell="H18" sqref="H18"/>
    </sheetView>
  </sheetViews>
  <sheetFormatPr defaultRowHeight="13.2" x14ac:dyDescent="0.25"/>
  <cols>
    <col min="1" max="1" width="65.88671875" customWidth="1"/>
    <col min="2" max="2" width="65.88671875" style="16" customWidth="1"/>
  </cols>
  <sheetData>
    <row r="1" spans="1:11" s="24" customFormat="1" ht="36.75" customHeight="1" x14ac:dyDescent="0.25">
      <c r="A1" s="418"/>
      <c r="B1" s="419"/>
      <c r="C1" s="23"/>
      <c r="D1" s="23"/>
      <c r="E1" s="23"/>
      <c r="F1" s="23"/>
      <c r="G1" s="23"/>
      <c r="H1" s="23"/>
      <c r="I1" s="23"/>
      <c r="J1" s="23"/>
      <c r="K1" s="23"/>
    </row>
    <row r="2" spans="1:11" s="24" customFormat="1" ht="42.75" customHeight="1" x14ac:dyDescent="0.25">
      <c r="A2" s="420" t="s">
        <v>558</v>
      </c>
      <c r="B2" s="421"/>
      <c r="C2" s="23"/>
      <c r="D2" s="23"/>
      <c r="E2" s="23"/>
      <c r="F2" s="23"/>
      <c r="G2" s="23"/>
      <c r="H2" s="23"/>
      <c r="I2" s="23"/>
      <c r="J2" s="23"/>
      <c r="K2" s="23"/>
    </row>
    <row r="3" spans="1:11" s="24" customFormat="1" ht="34.5" customHeight="1" x14ac:dyDescent="0.25">
      <c r="A3" s="422" t="s">
        <v>519</v>
      </c>
      <c r="B3" s="423"/>
      <c r="C3" s="23"/>
      <c r="D3" s="23"/>
      <c r="E3" s="23"/>
      <c r="F3" s="23"/>
      <c r="G3" s="23"/>
      <c r="H3" s="23"/>
      <c r="I3" s="23"/>
      <c r="J3" s="23"/>
      <c r="K3" s="23"/>
    </row>
    <row r="4" spans="1:11" ht="15" customHeight="1" x14ac:dyDescent="0.25">
      <c r="A4" s="45"/>
      <c r="B4" s="46"/>
    </row>
    <row r="5" spans="1:11" ht="15" customHeight="1" x14ac:dyDescent="0.25">
      <c r="A5" s="45"/>
      <c r="B5" s="46"/>
    </row>
    <row r="6" spans="1:11" ht="15" customHeight="1" x14ac:dyDescent="0.25">
      <c r="A6" s="45"/>
      <c r="B6" s="46"/>
    </row>
    <row r="7" spans="1:11" ht="15" customHeight="1" x14ac:dyDescent="0.25">
      <c r="A7" s="45"/>
      <c r="B7" s="46"/>
    </row>
    <row r="8" spans="1:11" ht="15" customHeight="1" x14ac:dyDescent="0.25">
      <c r="A8" s="45"/>
      <c r="B8" s="46"/>
    </row>
    <row r="9" spans="1:11" ht="15" customHeight="1" x14ac:dyDescent="0.25">
      <c r="A9" s="45"/>
      <c r="B9" s="46"/>
    </row>
    <row r="10" spans="1:11" ht="15" customHeight="1" x14ac:dyDescent="0.25">
      <c r="A10" s="45"/>
      <c r="B10" s="46"/>
    </row>
    <row r="11" spans="1:11" ht="15" customHeight="1" x14ac:dyDescent="0.25">
      <c r="A11" s="45"/>
      <c r="B11" s="46"/>
    </row>
    <row r="12" spans="1:11" ht="15" customHeight="1" x14ac:dyDescent="0.25">
      <c r="A12" s="45"/>
      <c r="B12" s="46"/>
    </row>
    <row r="13" spans="1:11" ht="15" customHeight="1" x14ac:dyDescent="0.25">
      <c r="A13" s="45"/>
      <c r="B13" s="46"/>
    </row>
    <row r="14" spans="1:11" ht="15" customHeight="1" x14ac:dyDescent="0.25">
      <c r="A14" s="45"/>
      <c r="B14" s="46"/>
    </row>
    <row r="15" spans="1:11" ht="15" customHeight="1" x14ac:dyDescent="0.25">
      <c r="A15" s="45"/>
      <c r="B15" s="46"/>
    </row>
    <row r="16" spans="1:11" ht="15" customHeight="1" x14ac:dyDescent="0.25">
      <c r="A16" s="45"/>
      <c r="B16" s="46"/>
    </row>
    <row r="17" spans="1:2" ht="15" customHeight="1" x14ac:dyDescent="0.25">
      <c r="A17" s="45"/>
      <c r="B17" s="46"/>
    </row>
    <row r="18" spans="1:2" ht="15" customHeight="1" x14ac:dyDescent="0.25">
      <c r="A18" s="45"/>
      <c r="B18" s="46"/>
    </row>
    <row r="19" spans="1:2" ht="15" customHeight="1" x14ac:dyDescent="0.25">
      <c r="A19" s="45"/>
      <c r="B19" s="46"/>
    </row>
    <row r="20" spans="1:2" ht="15" customHeight="1" x14ac:dyDescent="0.25">
      <c r="A20" s="45"/>
      <c r="B20" s="46"/>
    </row>
    <row r="21" spans="1:2" ht="15" customHeight="1" x14ac:dyDescent="0.25">
      <c r="A21" s="45"/>
      <c r="B21" s="332"/>
    </row>
    <row r="22" spans="1:2" ht="15" customHeight="1" x14ac:dyDescent="0.25">
      <c r="A22" s="45"/>
      <c r="B22" s="46"/>
    </row>
    <row r="23" spans="1:2" ht="15" customHeight="1" x14ac:dyDescent="0.25">
      <c r="A23" s="45"/>
      <c r="B23" s="46"/>
    </row>
    <row r="24" spans="1:2" ht="15" customHeight="1" x14ac:dyDescent="0.25">
      <c r="A24" s="45"/>
      <c r="B24" s="46"/>
    </row>
    <row r="25" spans="1:2" ht="15" customHeight="1" x14ac:dyDescent="0.25">
      <c r="A25" s="45"/>
      <c r="B25" s="46"/>
    </row>
    <row r="26" spans="1:2" ht="15" customHeight="1" x14ac:dyDescent="0.25">
      <c r="A26" s="45"/>
      <c r="B26" s="46"/>
    </row>
    <row r="27" spans="1:2" x14ac:dyDescent="0.25">
      <c r="A27" s="45"/>
      <c r="B27" s="46"/>
    </row>
    <row r="28" spans="1:2" x14ac:dyDescent="0.25">
      <c r="A28" s="45"/>
      <c r="B28" s="46"/>
    </row>
    <row r="29" spans="1:2" ht="13.8" thickBot="1" x14ac:dyDescent="0.3">
      <c r="A29" s="47"/>
      <c r="B29" s="48"/>
    </row>
    <row r="30" spans="1:2" ht="19.5" customHeight="1" x14ac:dyDescent="0.3">
      <c r="A30" s="49" t="s">
        <v>294</v>
      </c>
      <c r="B30" s="50" t="s">
        <v>295</v>
      </c>
    </row>
    <row r="31" spans="1:2" ht="21.75" customHeight="1" x14ac:dyDescent="0.25">
      <c r="A31" s="17"/>
      <c r="B31" s="27" t="s">
        <v>274</v>
      </c>
    </row>
    <row r="32" spans="1:2" ht="26.4" x14ac:dyDescent="0.25">
      <c r="A32" s="15" t="s">
        <v>264</v>
      </c>
      <c r="B32" s="114">
        <f>SUM('50'!L7)</f>
        <v>10322.632776658002</v>
      </c>
    </row>
    <row r="33" spans="1:2" ht="26.4" x14ac:dyDescent="0.25">
      <c r="A33" s="15" t="s">
        <v>265</v>
      </c>
      <c r="B33" s="114">
        <f>SUM('50'!L8)</f>
        <v>922.54099301099984</v>
      </c>
    </row>
    <row r="34" spans="1:2" ht="52.8" x14ac:dyDescent="0.25">
      <c r="A34" s="15" t="s">
        <v>273</v>
      </c>
      <c r="B34" s="114">
        <f>SUM('50'!L9)</f>
        <v>5130.1264974040005</v>
      </c>
    </row>
    <row r="35" spans="1:2" ht="52.8" x14ac:dyDescent="0.25">
      <c r="A35" s="15" t="s">
        <v>272</v>
      </c>
      <c r="B35" s="114">
        <f>SUM('50'!L10)</f>
        <v>1105.7307478469997</v>
      </c>
    </row>
    <row r="36" spans="1:2" ht="52.8" x14ac:dyDescent="0.25">
      <c r="A36" s="18" t="s">
        <v>271</v>
      </c>
      <c r="B36" s="114">
        <f>SUM('50'!L11)</f>
        <v>377.69054959000005</v>
      </c>
    </row>
    <row r="37" spans="1:2" ht="26.4" x14ac:dyDescent="0.25">
      <c r="A37" s="15" t="s">
        <v>266</v>
      </c>
      <c r="B37" s="114">
        <f>SUM('50'!L12)</f>
        <v>9399.4072595370017</v>
      </c>
    </row>
    <row r="38" spans="1:2" ht="52.8" x14ac:dyDescent="0.25">
      <c r="A38" s="15" t="s">
        <v>270</v>
      </c>
      <c r="B38" s="114">
        <f>SUM('50'!L13)</f>
        <v>18089.585170031998</v>
      </c>
    </row>
    <row r="39" spans="1:2" ht="39.6" x14ac:dyDescent="0.25">
      <c r="A39" s="15" t="s">
        <v>269</v>
      </c>
      <c r="B39" s="114">
        <f>SUM('50'!L14)</f>
        <v>51814.046480719997</v>
      </c>
    </row>
    <row r="40" spans="1:2" ht="39.6" x14ac:dyDescent="0.25">
      <c r="A40" s="15" t="s">
        <v>268</v>
      </c>
      <c r="B40" s="114">
        <f>SUM('50'!L15)</f>
        <v>18890.302229773006</v>
      </c>
    </row>
    <row r="41" spans="1:2" ht="39.6" x14ac:dyDescent="0.25">
      <c r="A41" s="15" t="s">
        <v>267</v>
      </c>
      <c r="B41" s="114">
        <f>SUM('50'!L16)</f>
        <v>638.0533402420001</v>
      </c>
    </row>
    <row r="42" spans="1:2" ht="15" x14ac:dyDescent="0.25">
      <c r="B42" s="114">
        <f>SUM(B32:B41)</f>
        <v>116690.116044814</v>
      </c>
    </row>
  </sheetData>
  <mergeCells count="3">
    <mergeCell ref="A1:B1"/>
    <mergeCell ref="A2:B2"/>
    <mergeCell ref="A3:B3"/>
  </mergeCells>
  <printOptions horizontalCentered="1" verticalCentered="1"/>
  <pageMargins left="0" right="0" top="0.39" bottom="0" header="0.51181102362204722" footer="0.51181102362204722"/>
  <pageSetup scale="93" orientation="landscape" r:id="rId1"/>
  <headerFooter alignWithMargins="0"/>
  <colBreaks count="1" manualBreakCount="1">
    <brk id="2" min="29" max="4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85"/>
  <sheetViews>
    <sheetView rightToLeft="1" view="pageBreakPreview" zoomScale="90" zoomScaleNormal="100" zoomScaleSheetLayoutView="90" workbookViewId="0">
      <selection sqref="A1:N1"/>
    </sheetView>
  </sheetViews>
  <sheetFormatPr defaultColWidth="9.109375" defaultRowHeight="13.8" x14ac:dyDescent="0.25"/>
  <cols>
    <col min="1" max="1" width="3.88671875" style="11" customWidth="1"/>
    <col min="2" max="2" width="35.6640625" style="9" customWidth="1"/>
    <col min="3" max="10" width="9.33203125" style="102" customWidth="1"/>
    <col min="11" max="11" width="14" style="102" bestFit="1" customWidth="1"/>
    <col min="12" max="12" width="15" style="102" bestFit="1" customWidth="1"/>
    <col min="13" max="13" width="35.6640625" style="4" customWidth="1"/>
    <col min="14" max="14" width="3.109375" style="103" customWidth="1"/>
    <col min="15" max="16384" width="9.109375" style="4"/>
  </cols>
  <sheetData>
    <row r="1" spans="1:17" s="1" customFormat="1" ht="21" x14ac:dyDescent="0.25">
      <c r="A1" s="417" t="s">
        <v>559</v>
      </c>
      <c r="B1" s="417"/>
      <c r="C1" s="417"/>
      <c r="D1" s="417"/>
      <c r="E1" s="417"/>
      <c r="F1" s="417"/>
      <c r="G1" s="417"/>
      <c r="H1" s="417"/>
      <c r="I1" s="417"/>
      <c r="J1" s="417"/>
      <c r="K1" s="417"/>
      <c r="L1" s="417"/>
      <c r="M1" s="417"/>
      <c r="N1" s="417"/>
    </row>
    <row r="2" spans="1:17" s="99" customFormat="1" ht="21" x14ac:dyDescent="0.25">
      <c r="A2" s="392">
        <v>2016</v>
      </c>
      <c r="B2" s="392"/>
      <c r="C2" s="392"/>
      <c r="D2" s="392"/>
      <c r="E2" s="392"/>
      <c r="F2" s="392"/>
      <c r="G2" s="392"/>
      <c r="H2" s="392"/>
      <c r="I2" s="392"/>
      <c r="J2" s="392"/>
      <c r="K2" s="392"/>
      <c r="L2" s="392"/>
      <c r="M2" s="392"/>
      <c r="N2" s="392"/>
    </row>
    <row r="3" spans="1:17" s="8" customFormat="1" ht="15.6" x14ac:dyDescent="0.25">
      <c r="A3" s="404" t="s">
        <v>32</v>
      </c>
      <c r="B3" s="404"/>
      <c r="C3" s="404"/>
      <c r="D3" s="404"/>
      <c r="E3" s="404"/>
      <c r="F3" s="404"/>
      <c r="G3" s="404"/>
      <c r="H3" s="404"/>
      <c r="I3" s="404"/>
      <c r="J3" s="404"/>
      <c r="K3" s="404"/>
      <c r="L3" s="404"/>
      <c r="M3" s="404"/>
      <c r="N3" s="404"/>
    </row>
    <row r="4" spans="1:17" s="100" customFormat="1" ht="21.9" customHeight="1" x14ac:dyDescent="0.25">
      <c r="A4" s="283" t="s">
        <v>536</v>
      </c>
      <c r="B4" s="283"/>
      <c r="C4" s="424">
        <v>2016</v>
      </c>
      <c r="D4" s="424"/>
      <c r="E4" s="424"/>
      <c r="F4" s="424"/>
      <c r="G4" s="424"/>
      <c r="H4" s="424"/>
      <c r="I4" s="424"/>
      <c r="J4" s="424"/>
      <c r="K4" s="424"/>
      <c r="L4" s="424"/>
      <c r="M4" s="397" t="s">
        <v>537</v>
      </c>
      <c r="N4" s="397"/>
    </row>
    <row r="5" spans="1:17" s="102" customFormat="1" ht="191.25" customHeight="1" x14ac:dyDescent="0.25">
      <c r="A5" s="398" t="s">
        <v>277</v>
      </c>
      <c r="B5" s="398"/>
      <c r="C5" s="64" t="s">
        <v>280</v>
      </c>
      <c r="D5" s="64" t="s">
        <v>281</v>
      </c>
      <c r="E5" s="64" t="s">
        <v>282</v>
      </c>
      <c r="F5" s="64" t="s">
        <v>283</v>
      </c>
      <c r="G5" s="64" t="s">
        <v>284</v>
      </c>
      <c r="H5" s="95" t="s">
        <v>455</v>
      </c>
      <c r="I5" s="64" t="s">
        <v>285</v>
      </c>
      <c r="J5" s="64" t="s">
        <v>454</v>
      </c>
      <c r="K5" s="64" t="s">
        <v>293</v>
      </c>
      <c r="L5" s="101" t="s">
        <v>286</v>
      </c>
      <c r="M5" s="399" t="s">
        <v>260</v>
      </c>
      <c r="N5" s="399"/>
    </row>
    <row r="6" spans="1:17" ht="24" customHeight="1" thickBot="1" x14ac:dyDescent="0.3">
      <c r="A6" s="136" t="s">
        <v>33</v>
      </c>
      <c r="B6" s="143" t="s">
        <v>1</v>
      </c>
      <c r="C6" s="166">
        <v>2889.9248090289989</v>
      </c>
      <c r="D6" s="166">
        <v>798.11076807799975</v>
      </c>
      <c r="E6" s="166">
        <v>1835.4085962440035</v>
      </c>
      <c r="F6" s="166">
        <v>313.91533421900016</v>
      </c>
      <c r="G6" s="166">
        <v>2149.8438355550002</v>
      </c>
      <c r="H6" s="166">
        <v>458.41429602800002</v>
      </c>
      <c r="I6" s="166">
        <v>774.05638061100058</v>
      </c>
      <c r="J6" s="166">
        <v>941.47048584699951</v>
      </c>
      <c r="K6" s="166">
        <v>161.48827104700007</v>
      </c>
      <c r="L6" s="166">
        <f>SUM(C6:K6)</f>
        <v>10322.632776658002</v>
      </c>
      <c r="M6" s="144" t="s">
        <v>2</v>
      </c>
      <c r="N6" s="145" t="s">
        <v>33</v>
      </c>
      <c r="P6" s="385"/>
      <c r="Q6" s="385"/>
    </row>
    <row r="7" spans="1:17" ht="24" customHeight="1" thickTop="1" thickBot="1" x14ac:dyDescent="0.3">
      <c r="A7" s="134" t="s">
        <v>34</v>
      </c>
      <c r="B7" s="140" t="s">
        <v>35</v>
      </c>
      <c r="C7" s="239">
        <v>149.91547423399999</v>
      </c>
      <c r="D7" s="239">
        <v>37.854009843</v>
      </c>
      <c r="E7" s="239">
        <v>357.95405595699998</v>
      </c>
      <c r="F7" s="239">
        <v>0.46201915199999999</v>
      </c>
      <c r="G7" s="239">
        <v>1.083784825</v>
      </c>
      <c r="H7" s="239">
        <v>5.372817887000001</v>
      </c>
      <c r="I7" s="239">
        <v>9.4263899999999998E-2</v>
      </c>
      <c r="J7" s="239">
        <v>237.100900204</v>
      </c>
      <c r="K7" s="239">
        <v>8.8361688459999979</v>
      </c>
      <c r="L7" s="239">
        <f t="shared" ref="L7:L70" si="0">SUM(C7:K7)</f>
        <v>798.6734948479999</v>
      </c>
      <c r="M7" s="141" t="s">
        <v>36</v>
      </c>
      <c r="N7" s="142" t="s">
        <v>34</v>
      </c>
      <c r="P7" s="385"/>
      <c r="Q7" s="385"/>
    </row>
    <row r="8" spans="1:17" ht="30" customHeight="1" thickTop="1" thickBot="1" x14ac:dyDescent="0.3">
      <c r="A8" s="133" t="s">
        <v>37</v>
      </c>
      <c r="B8" s="137" t="s">
        <v>38</v>
      </c>
      <c r="C8" s="240">
        <v>365.20626471299994</v>
      </c>
      <c r="D8" s="240">
        <v>66.730603975999998</v>
      </c>
      <c r="E8" s="240">
        <v>44.907241759000009</v>
      </c>
      <c r="F8" s="240">
        <v>2.9318974989999993</v>
      </c>
      <c r="G8" s="240">
        <v>152.07728173299995</v>
      </c>
      <c r="H8" s="240">
        <v>127.41514212600001</v>
      </c>
      <c r="I8" s="240">
        <v>545.52276075300017</v>
      </c>
      <c r="J8" s="240">
        <v>479.25876263599997</v>
      </c>
      <c r="K8" s="240">
        <v>17.009588476000005</v>
      </c>
      <c r="L8" s="240">
        <f t="shared" si="0"/>
        <v>1801.0595436710003</v>
      </c>
      <c r="M8" s="138" t="s">
        <v>39</v>
      </c>
      <c r="N8" s="139" t="s">
        <v>37</v>
      </c>
      <c r="P8" s="385"/>
      <c r="Q8" s="385"/>
    </row>
    <row r="9" spans="1:17" ht="33" customHeight="1" thickTop="1" thickBot="1" x14ac:dyDescent="0.3">
      <c r="A9" s="134" t="s">
        <v>40</v>
      </c>
      <c r="B9" s="140" t="s">
        <v>41</v>
      </c>
      <c r="C9" s="239">
        <v>944.17973086900008</v>
      </c>
      <c r="D9" s="239">
        <v>65.491591745999997</v>
      </c>
      <c r="E9" s="239">
        <v>338.13170607800015</v>
      </c>
      <c r="F9" s="239">
        <v>8.4364949640000013</v>
      </c>
      <c r="G9" s="239">
        <v>77.122856859999999</v>
      </c>
      <c r="H9" s="239">
        <v>34.131263569000005</v>
      </c>
      <c r="I9" s="239">
        <v>16.631651104000003</v>
      </c>
      <c r="J9" s="239">
        <v>30.061561813999994</v>
      </c>
      <c r="K9" s="239">
        <v>0.25731300199999996</v>
      </c>
      <c r="L9" s="239">
        <f t="shared" si="0"/>
        <v>1514.4441700060004</v>
      </c>
      <c r="M9" s="141" t="s">
        <v>42</v>
      </c>
      <c r="N9" s="142" t="s">
        <v>40</v>
      </c>
      <c r="P9" s="385"/>
      <c r="Q9" s="385"/>
    </row>
    <row r="10" spans="1:17" ht="30" customHeight="1" thickTop="1" thickBot="1" x14ac:dyDescent="0.3">
      <c r="A10" s="133" t="s">
        <v>43</v>
      </c>
      <c r="B10" s="137" t="s">
        <v>44</v>
      </c>
      <c r="C10" s="240">
        <v>82.796795985000003</v>
      </c>
      <c r="D10" s="240">
        <v>23.121921326999988</v>
      </c>
      <c r="E10" s="240">
        <v>28.271973690999996</v>
      </c>
      <c r="F10" s="240">
        <v>35.856318293000008</v>
      </c>
      <c r="G10" s="240">
        <v>193.4472679110001</v>
      </c>
      <c r="H10" s="240">
        <v>1.7214083789999994</v>
      </c>
      <c r="I10" s="240">
        <v>2.001739825</v>
      </c>
      <c r="J10" s="240">
        <v>0.482900106</v>
      </c>
      <c r="K10" s="240">
        <v>1.2803599289999998</v>
      </c>
      <c r="L10" s="240">
        <f t="shared" si="0"/>
        <v>368.98068544600011</v>
      </c>
      <c r="M10" s="138" t="s">
        <v>45</v>
      </c>
      <c r="N10" s="139" t="s">
        <v>43</v>
      </c>
      <c r="P10" s="385"/>
      <c r="Q10" s="385"/>
    </row>
    <row r="11" spans="1:17" ht="24" customHeight="1" thickTop="1" thickBot="1" x14ac:dyDescent="0.3">
      <c r="A11" s="134" t="s">
        <v>46</v>
      </c>
      <c r="B11" s="140" t="s">
        <v>47</v>
      </c>
      <c r="C11" s="239">
        <v>346.99228245799998</v>
      </c>
      <c r="D11" s="239">
        <v>15.918131967000006</v>
      </c>
      <c r="E11" s="239">
        <v>310.87312069599994</v>
      </c>
      <c r="F11" s="239">
        <v>192.77164264900003</v>
      </c>
      <c r="G11" s="239">
        <v>617.54217373500001</v>
      </c>
      <c r="H11" s="239">
        <v>38.481523860999992</v>
      </c>
      <c r="I11" s="239">
        <v>92.496778159999991</v>
      </c>
      <c r="J11" s="239">
        <v>100.64977988599998</v>
      </c>
      <c r="K11" s="239">
        <v>15.996074441999999</v>
      </c>
      <c r="L11" s="239">
        <f t="shared" si="0"/>
        <v>1731.721507854</v>
      </c>
      <c r="M11" s="141" t="s">
        <v>48</v>
      </c>
      <c r="N11" s="142" t="s">
        <v>46</v>
      </c>
      <c r="P11" s="385"/>
      <c r="Q11" s="385"/>
    </row>
    <row r="12" spans="1:17" ht="30" customHeight="1" thickTop="1" thickBot="1" x14ac:dyDescent="0.3">
      <c r="A12" s="133" t="s">
        <v>49</v>
      </c>
      <c r="B12" s="137" t="s">
        <v>50</v>
      </c>
      <c r="C12" s="240">
        <v>403.98146394800006</v>
      </c>
      <c r="D12" s="240">
        <v>457.14172248300014</v>
      </c>
      <c r="E12" s="240">
        <v>295.59584718000025</v>
      </c>
      <c r="F12" s="240">
        <v>2.3218616219999992</v>
      </c>
      <c r="G12" s="240">
        <v>753.63154082700044</v>
      </c>
      <c r="H12" s="240">
        <v>132.74777529500003</v>
      </c>
      <c r="I12" s="240">
        <v>75.241521131999974</v>
      </c>
      <c r="J12" s="240">
        <v>76.30259613399997</v>
      </c>
      <c r="K12" s="240">
        <v>102.32519446500005</v>
      </c>
      <c r="L12" s="240">
        <f t="shared" si="0"/>
        <v>2299.2895230860008</v>
      </c>
      <c r="M12" s="138" t="s">
        <v>51</v>
      </c>
      <c r="N12" s="139" t="s">
        <v>49</v>
      </c>
      <c r="P12" s="385"/>
      <c r="Q12" s="385"/>
    </row>
    <row r="13" spans="1:17" ht="24" customHeight="1" thickTop="1" thickBot="1" x14ac:dyDescent="0.3">
      <c r="A13" s="134" t="s">
        <v>52</v>
      </c>
      <c r="B13" s="140" t="s">
        <v>53</v>
      </c>
      <c r="C13" s="239">
        <v>148.99763399200003</v>
      </c>
      <c r="D13" s="239">
        <v>10.670045076999999</v>
      </c>
      <c r="E13" s="239">
        <v>29.056448775999993</v>
      </c>
      <c r="F13" s="239">
        <v>5.8909750540000001</v>
      </c>
      <c r="G13" s="239">
        <v>46.352179752000005</v>
      </c>
      <c r="H13" s="239">
        <v>6.5600746700000014</v>
      </c>
      <c r="I13" s="239">
        <v>2.2211103530000003</v>
      </c>
      <c r="J13" s="239">
        <v>5.1590762669999997</v>
      </c>
      <c r="K13" s="239">
        <v>3.7643267980000004</v>
      </c>
      <c r="L13" s="239">
        <f t="shared" si="0"/>
        <v>258.67187073900004</v>
      </c>
      <c r="M13" s="141" t="s">
        <v>54</v>
      </c>
      <c r="N13" s="142" t="s">
        <v>52</v>
      </c>
      <c r="P13" s="385"/>
      <c r="Q13" s="385"/>
    </row>
    <row r="14" spans="1:17" ht="24" customHeight="1" thickTop="1" thickBot="1" x14ac:dyDescent="0.3">
      <c r="A14" s="133" t="s">
        <v>55</v>
      </c>
      <c r="B14" s="137" t="s">
        <v>56</v>
      </c>
      <c r="C14" s="240">
        <v>201.29202173699994</v>
      </c>
      <c r="D14" s="240">
        <v>63.610588219000014</v>
      </c>
      <c r="E14" s="240">
        <v>152.99512753099989</v>
      </c>
      <c r="F14" s="240">
        <v>42.62818105800001</v>
      </c>
      <c r="G14" s="240">
        <v>163.35718525999999</v>
      </c>
      <c r="H14" s="240">
        <v>18.388792172999995</v>
      </c>
      <c r="I14" s="240">
        <v>30.275196225999991</v>
      </c>
      <c r="J14" s="240">
        <v>2.2754601409999999</v>
      </c>
      <c r="K14" s="240">
        <v>5.8224685359999979</v>
      </c>
      <c r="L14" s="240">
        <f t="shared" si="0"/>
        <v>680.64502088099971</v>
      </c>
      <c r="M14" s="138" t="s">
        <v>57</v>
      </c>
      <c r="N14" s="139" t="s">
        <v>55</v>
      </c>
      <c r="P14" s="385"/>
      <c r="Q14" s="385"/>
    </row>
    <row r="15" spans="1:17" ht="24" customHeight="1" thickTop="1" thickBot="1" x14ac:dyDescent="0.3">
      <c r="A15" s="134" t="s">
        <v>58</v>
      </c>
      <c r="B15" s="140" t="s">
        <v>242</v>
      </c>
      <c r="C15" s="239">
        <v>90.86008360000001</v>
      </c>
      <c r="D15" s="239">
        <v>32.710978925000006</v>
      </c>
      <c r="E15" s="239">
        <v>30.468107013000008</v>
      </c>
      <c r="F15" s="239">
        <v>0.670075211</v>
      </c>
      <c r="G15" s="239">
        <v>20.811361265999999</v>
      </c>
      <c r="H15" s="239">
        <v>18.908409227999993</v>
      </c>
      <c r="I15" s="239">
        <v>1.4270571690000002</v>
      </c>
      <c r="J15" s="239">
        <v>8.1984691930000011</v>
      </c>
      <c r="K15" s="239">
        <v>1.0089124550000002</v>
      </c>
      <c r="L15" s="239">
        <f t="shared" si="0"/>
        <v>205.06345406</v>
      </c>
      <c r="M15" s="141" t="s">
        <v>59</v>
      </c>
      <c r="N15" s="142" t="s">
        <v>58</v>
      </c>
      <c r="P15" s="385"/>
      <c r="Q15" s="385"/>
    </row>
    <row r="16" spans="1:17" ht="24" customHeight="1" thickTop="1" x14ac:dyDescent="0.25">
      <c r="A16" s="68" t="s">
        <v>60</v>
      </c>
      <c r="B16" s="69" t="s">
        <v>61</v>
      </c>
      <c r="C16" s="241">
        <v>155.70305749299996</v>
      </c>
      <c r="D16" s="241">
        <v>24.861174515000005</v>
      </c>
      <c r="E16" s="241">
        <v>247.15496756299996</v>
      </c>
      <c r="F16" s="241">
        <v>21.945868717000003</v>
      </c>
      <c r="G16" s="241">
        <v>124.41820338599999</v>
      </c>
      <c r="H16" s="241">
        <v>74.687088840000015</v>
      </c>
      <c r="I16" s="241">
        <v>8.1443019889999988</v>
      </c>
      <c r="J16" s="241">
        <v>1.980979466</v>
      </c>
      <c r="K16" s="241">
        <v>5.1878640980000013</v>
      </c>
      <c r="L16" s="241">
        <f>SUM(C16:K16)</f>
        <v>664.08350606699992</v>
      </c>
      <c r="M16" s="70" t="s">
        <v>243</v>
      </c>
      <c r="N16" s="71" t="s">
        <v>60</v>
      </c>
      <c r="P16" s="385"/>
      <c r="Q16" s="385"/>
    </row>
    <row r="17" spans="1:17" ht="24" customHeight="1" thickBot="1" x14ac:dyDescent="0.3">
      <c r="A17" s="136" t="s">
        <v>62</v>
      </c>
      <c r="B17" s="143" t="s">
        <v>4</v>
      </c>
      <c r="C17" s="166">
        <v>341.62777560499995</v>
      </c>
      <c r="D17" s="166">
        <v>17.548103332000004</v>
      </c>
      <c r="E17" s="166">
        <v>335.28355285100002</v>
      </c>
      <c r="F17" s="166">
        <v>40.774229992000002</v>
      </c>
      <c r="G17" s="166">
        <v>148.45586796899997</v>
      </c>
      <c r="H17" s="166">
        <v>8.6204810690000002</v>
      </c>
      <c r="I17" s="166">
        <v>20.516327361999998</v>
      </c>
      <c r="J17" s="166">
        <v>4.8744296870000001</v>
      </c>
      <c r="K17" s="166">
        <v>4.8402251440000006</v>
      </c>
      <c r="L17" s="166">
        <f t="shared" si="0"/>
        <v>922.54099301099984</v>
      </c>
      <c r="M17" s="144" t="s">
        <v>63</v>
      </c>
      <c r="N17" s="145" t="s">
        <v>62</v>
      </c>
      <c r="P17" s="385"/>
      <c r="Q17" s="385"/>
    </row>
    <row r="18" spans="1:17" ht="24" customHeight="1" thickTop="1" thickBot="1" x14ac:dyDescent="0.3">
      <c r="A18" s="134" t="s">
        <v>64</v>
      </c>
      <c r="B18" s="140" t="s">
        <v>65</v>
      </c>
      <c r="C18" s="239">
        <v>324.46377389399993</v>
      </c>
      <c r="D18" s="239">
        <v>14.702224388000003</v>
      </c>
      <c r="E18" s="239">
        <v>176.50578393199999</v>
      </c>
      <c r="F18" s="239">
        <v>6.1351627800000008</v>
      </c>
      <c r="G18" s="239">
        <v>52.177245601999999</v>
      </c>
      <c r="H18" s="239">
        <v>8.5456841039999976</v>
      </c>
      <c r="I18" s="239">
        <v>9.4470534989999955</v>
      </c>
      <c r="J18" s="239">
        <v>4.8744296870000001</v>
      </c>
      <c r="K18" s="239">
        <v>4.7752391730000001</v>
      </c>
      <c r="L18" s="239">
        <f>SUM(C18:K18)</f>
        <v>601.62659705899989</v>
      </c>
      <c r="M18" s="141" t="s">
        <v>66</v>
      </c>
      <c r="N18" s="142" t="s">
        <v>64</v>
      </c>
      <c r="P18" s="385"/>
      <c r="Q18" s="385"/>
    </row>
    <row r="19" spans="1:17" ht="24" customHeight="1" thickTop="1" thickBot="1" x14ac:dyDescent="0.3">
      <c r="A19" s="133" t="s">
        <v>67</v>
      </c>
      <c r="B19" s="137" t="s">
        <v>68</v>
      </c>
      <c r="C19" s="240">
        <v>17.164001711000004</v>
      </c>
      <c r="D19" s="240">
        <v>2.8458789440000003</v>
      </c>
      <c r="E19" s="240">
        <v>158.77776891900001</v>
      </c>
      <c r="F19" s="240">
        <v>34.639067212000008</v>
      </c>
      <c r="G19" s="240">
        <v>96.278622366999997</v>
      </c>
      <c r="H19" s="240">
        <v>7.4796964999999993E-2</v>
      </c>
      <c r="I19" s="240">
        <v>11.069273862999999</v>
      </c>
      <c r="J19" s="240">
        <v>0</v>
      </c>
      <c r="K19" s="240">
        <v>6.4985971000000003E-2</v>
      </c>
      <c r="L19" s="240">
        <f>SUM(C19:K19)</f>
        <v>320.91439595200001</v>
      </c>
      <c r="M19" s="138" t="s">
        <v>69</v>
      </c>
      <c r="N19" s="139" t="s">
        <v>67</v>
      </c>
      <c r="P19" s="385"/>
      <c r="Q19" s="385"/>
    </row>
    <row r="20" spans="1:17" ht="24" customHeight="1" thickTop="1" thickBot="1" x14ac:dyDescent="0.3">
      <c r="A20" s="134" t="s">
        <v>70</v>
      </c>
      <c r="B20" s="140" t="s">
        <v>7</v>
      </c>
      <c r="C20" s="168">
        <v>2698.7610960880002</v>
      </c>
      <c r="D20" s="168">
        <v>12.898807366</v>
      </c>
      <c r="E20" s="168">
        <v>729.71506280100004</v>
      </c>
      <c r="F20" s="168">
        <v>3.259650352</v>
      </c>
      <c r="G20" s="168">
        <v>465.25454169300008</v>
      </c>
      <c r="H20" s="168">
        <v>54.544251058000015</v>
      </c>
      <c r="I20" s="168">
        <v>348.16800718600007</v>
      </c>
      <c r="J20" s="168">
        <v>785.24807840900041</v>
      </c>
      <c r="K20" s="168">
        <v>32.277002451000001</v>
      </c>
      <c r="L20" s="168">
        <f t="shared" si="0"/>
        <v>5130.1264974040005</v>
      </c>
      <c r="M20" s="141" t="s">
        <v>71</v>
      </c>
      <c r="N20" s="142" t="s">
        <v>70</v>
      </c>
      <c r="P20" s="385"/>
      <c r="Q20" s="385"/>
    </row>
    <row r="21" spans="1:17" ht="24" customHeight="1" thickTop="1" thickBot="1" x14ac:dyDescent="0.3">
      <c r="A21" s="133" t="s">
        <v>72</v>
      </c>
      <c r="B21" s="294" t="s">
        <v>73</v>
      </c>
      <c r="C21" s="240">
        <v>0.73745105199999994</v>
      </c>
      <c r="D21" s="240">
        <v>4.6393930000000003E-3</v>
      </c>
      <c r="E21" s="240">
        <v>0.5569870469999999</v>
      </c>
      <c r="F21" s="240">
        <v>9.4563630000000006E-3</v>
      </c>
      <c r="G21" s="240">
        <v>0.5428570439999999</v>
      </c>
      <c r="H21" s="240">
        <v>0.17452378599999999</v>
      </c>
      <c r="I21" s="240">
        <v>3.0781709999999998E-3</v>
      </c>
      <c r="J21" s="240">
        <v>0</v>
      </c>
      <c r="K21" s="240">
        <v>2.2953000000000001E-4</v>
      </c>
      <c r="L21" s="240">
        <f t="shared" si="0"/>
        <v>2.0292223859999994</v>
      </c>
      <c r="M21" s="138" t="s">
        <v>74</v>
      </c>
      <c r="N21" s="139" t="s">
        <v>72</v>
      </c>
      <c r="P21" s="385"/>
      <c r="Q21" s="385"/>
    </row>
    <row r="22" spans="1:17" ht="15" thickTop="1" thickBot="1" x14ac:dyDescent="0.3">
      <c r="A22" s="134" t="s">
        <v>75</v>
      </c>
      <c r="B22" s="140" t="s">
        <v>76</v>
      </c>
      <c r="C22" s="239">
        <v>16.836574715999998</v>
      </c>
      <c r="D22" s="239">
        <v>0.31601135399999997</v>
      </c>
      <c r="E22" s="239">
        <v>0.42299039799999999</v>
      </c>
      <c r="F22" s="239">
        <v>6.3389589999999999E-3</v>
      </c>
      <c r="G22" s="239">
        <v>6.601207231000001</v>
      </c>
      <c r="H22" s="239">
        <v>0.576373574</v>
      </c>
      <c r="I22" s="239">
        <v>2.6718920080000004</v>
      </c>
      <c r="J22" s="239">
        <v>3.9889238E-2</v>
      </c>
      <c r="K22" s="239">
        <v>1.4486719999999998E-2</v>
      </c>
      <c r="L22" s="239">
        <f t="shared" si="0"/>
        <v>27.485764198000002</v>
      </c>
      <c r="M22" s="141" t="s">
        <v>244</v>
      </c>
      <c r="N22" s="142" t="s">
        <v>75</v>
      </c>
      <c r="P22" s="385"/>
      <c r="Q22" s="385"/>
    </row>
    <row r="23" spans="1:17" ht="27.6" thickTop="1" thickBot="1" x14ac:dyDescent="0.3">
      <c r="A23" s="133" t="s">
        <v>77</v>
      </c>
      <c r="B23" s="137" t="s">
        <v>245</v>
      </c>
      <c r="C23" s="240">
        <v>9.3401191459999975</v>
      </c>
      <c r="D23" s="240">
        <v>1.278043E-3</v>
      </c>
      <c r="E23" s="240">
        <v>20.978557339000002</v>
      </c>
      <c r="F23" s="240">
        <v>0.15380672399999998</v>
      </c>
      <c r="G23" s="240">
        <v>7.9411334009999992</v>
      </c>
      <c r="H23" s="240">
        <v>2.8648690770000007</v>
      </c>
      <c r="I23" s="240">
        <v>7.5191470000000003E-3</v>
      </c>
      <c r="J23" s="240">
        <v>7.0180618E-2</v>
      </c>
      <c r="K23" s="240">
        <v>0</v>
      </c>
      <c r="L23" s="240">
        <f t="shared" si="0"/>
        <v>41.357463494999998</v>
      </c>
      <c r="M23" s="138" t="s">
        <v>78</v>
      </c>
      <c r="N23" s="139" t="s">
        <v>77</v>
      </c>
      <c r="P23" s="385"/>
      <c r="Q23" s="385"/>
    </row>
    <row r="24" spans="1:17" ht="24" customHeight="1" thickTop="1" thickBot="1" x14ac:dyDescent="0.3">
      <c r="A24" s="134" t="s">
        <v>79</v>
      </c>
      <c r="B24" s="140" t="s">
        <v>80</v>
      </c>
      <c r="C24" s="239">
        <v>12.028786505999998</v>
      </c>
      <c r="D24" s="239">
        <v>4.1342010610000006</v>
      </c>
      <c r="E24" s="239">
        <v>160.77542561000001</v>
      </c>
      <c r="F24" s="239">
        <v>2.9963009860000001</v>
      </c>
      <c r="G24" s="239">
        <v>67.469797655000008</v>
      </c>
      <c r="H24" s="239">
        <v>32.469094843000022</v>
      </c>
      <c r="I24" s="239">
        <v>22.671901536000007</v>
      </c>
      <c r="J24" s="239">
        <v>1.974789578</v>
      </c>
      <c r="K24" s="239">
        <v>13.159039895999999</v>
      </c>
      <c r="L24" s="239">
        <f t="shared" si="0"/>
        <v>317.6793376710001</v>
      </c>
      <c r="M24" s="141" t="s">
        <v>81</v>
      </c>
      <c r="N24" s="142" t="s">
        <v>79</v>
      </c>
      <c r="P24" s="385"/>
      <c r="Q24" s="385"/>
    </row>
    <row r="25" spans="1:17" ht="24" customHeight="1" thickTop="1" thickBot="1" x14ac:dyDescent="0.3">
      <c r="A25" s="133" t="s">
        <v>82</v>
      </c>
      <c r="B25" s="137" t="s">
        <v>83</v>
      </c>
      <c r="C25" s="240">
        <v>1.226885276</v>
      </c>
      <c r="D25" s="240">
        <v>0.21981041999999998</v>
      </c>
      <c r="E25" s="240">
        <v>0.6292854080000001</v>
      </c>
      <c r="F25" s="240">
        <v>0</v>
      </c>
      <c r="G25" s="240">
        <v>4.0178505700000002</v>
      </c>
      <c r="H25" s="240">
        <v>0.18356332799999997</v>
      </c>
      <c r="I25" s="240">
        <v>0</v>
      </c>
      <c r="J25" s="240">
        <v>0</v>
      </c>
      <c r="K25" s="240">
        <v>0</v>
      </c>
      <c r="L25" s="240">
        <f t="shared" si="0"/>
        <v>6.2773950020000004</v>
      </c>
      <c r="M25" s="138" t="s">
        <v>84</v>
      </c>
      <c r="N25" s="139" t="s">
        <v>82</v>
      </c>
      <c r="P25" s="385"/>
      <c r="Q25" s="385"/>
    </row>
    <row r="26" spans="1:17" ht="27.6" thickTop="1" thickBot="1" x14ac:dyDescent="0.3">
      <c r="A26" s="134" t="s">
        <v>85</v>
      </c>
      <c r="B26" s="140" t="s">
        <v>86</v>
      </c>
      <c r="C26" s="239">
        <v>21.688471157000002</v>
      </c>
      <c r="D26" s="239">
        <v>0.33662972800000002</v>
      </c>
      <c r="E26" s="239">
        <v>6.5392590809999991</v>
      </c>
      <c r="F26" s="239">
        <v>7.583798000000001E-3</v>
      </c>
      <c r="G26" s="239">
        <v>11.507891058</v>
      </c>
      <c r="H26" s="239">
        <v>4.2954261449999995</v>
      </c>
      <c r="I26" s="239">
        <v>6.5843777999999992E-2</v>
      </c>
      <c r="J26" s="239">
        <v>2.3618979000000002E-2</v>
      </c>
      <c r="K26" s="239">
        <v>0.51613828000000006</v>
      </c>
      <c r="L26" s="239">
        <f t="shared" si="0"/>
        <v>44.980862003999995</v>
      </c>
      <c r="M26" s="141" t="s">
        <v>246</v>
      </c>
      <c r="N26" s="142" t="s">
        <v>85</v>
      </c>
      <c r="P26" s="385"/>
      <c r="Q26" s="385"/>
    </row>
    <row r="27" spans="1:17" ht="27.6" thickTop="1" thickBot="1" x14ac:dyDescent="0.3">
      <c r="A27" s="133" t="s">
        <v>87</v>
      </c>
      <c r="B27" s="137" t="s">
        <v>88</v>
      </c>
      <c r="C27" s="240">
        <v>1754.193645941999</v>
      </c>
      <c r="D27" s="240">
        <v>1.4799907749999999</v>
      </c>
      <c r="E27" s="240">
        <v>23.402947271999992</v>
      </c>
      <c r="F27" s="240">
        <v>5.3969067000000003E-2</v>
      </c>
      <c r="G27" s="240">
        <v>266.95039295999999</v>
      </c>
      <c r="H27" s="240">
        <v>3.5716029549999999</v>
      </c>
      <c r="I27" s="240">
        <v>2.9502658540000004</v>
      </c>
      <c r="J27" s="240">
        <v>0.52291320500000005</v>
      </c>
      <c r="K27" s="240">
        <v>0.35628264400000004</v>
      </c>
      <c r="L27" s="240">
        <f t="shared" si="0"/>
        <v>2053.482010673999</v>
      </c>
      <c r="M27" s="138" t="s">
        <v>89</v>
      </c>
      <c r="N27" s="139" t="s">
        <v>87</v>
      </c>
      <c r="P27" s="385"/>
      <c r="Q27" s="385"/>
    </row>
    <row r="28" spans="1:17" ht="24" customHeight="1" thickTop="1" thickBot="1" x14ac:dyDescent="0.3">
      <c r="A28" s="134" t="s">
        <v>90</v>
      </c>
      <c r="B28" s="140" t="s">
        <v>91</v>
      </c>
      <c r="C28" s="239">
        <v>868.57391376999999</v>
      </c>
      <c r="D28" s="239">
        <v>3.1644836999999995E-2</v>
      </c>
      <c r="E28" s="239">
        <v>477.76736603400002</v>
      </c>
      <c r="F28" s="239">
        <v>5.6264729999999999E-3</v>
      </c>
      <c r="G28" s="239">
        <v>58.154746105999997</v>
      </c>
      <c r="H28" s="239">
        <v>4.8442405839999996</v>
      </c>
      <c r="I28" s="239">
        <v>295.119616544</v>
      </c>
      <c r="J28" s="239">
        <v>779.12507413400022</v>
      </c>
      <c r="K28" s="239">
        <v>2.96734E-4</v>
      </c>
      <c r="L28" s="239">
        <f t="shared" si="0"/>
        <v>2483.6225252160007</v>
      </c>
      <c r="M28" s="141" t="s">
        <v>92</v>
      </c>
      <c r="N28" s="142" t="s">
        <v>90</v>
      </c>
      <c r="P28" s="385"/>
      <c r="Q28" s="385"/>
    </row>
    <row r="29" spans="1:17" ht="27.6" thickTop="1" thickBot="1" x14ac:dyDescent="0.3">
      <c r="A29" s="68" t="s">
        <v>93</v>
      </c>
      <c r="B29" s="69" t="s">
        <v>94</v>
      </c>
      <c r="C29" s="241">
        <v>14.135248522999994</v>
      </c>
      <c r="D29" s="241">
        <v>6.3746017549999996</v>
      </c>
      <c r="E29" s="241">
        <v>38.642244612000006</v>
      </c>
      <c r="F29" s="241">
        <v>2.6567981999999997E-2</v>
      </c>
      <c r="G29" s="241">
        <v>42.068665667999994</v>
      </c>
      <c r="H29" s="241">
        <v>5.5645567660000017</v>
      </c>
      <c r="I29" s="241">
        <v>24.677890148000014</v>
      </c>
      <c r="J29" s="241">
        <v>3.4916126570000006</v>
      </c>
      <c r="K29" s="241">
        <v>18.230528647</v>
      </c>
      <c r="L29" s="241">
        <f t="shared" si="0"/>
        <v>153.211916758</v>
      </c>
      <c r="M29" s="70" t="s">
        <v>235</v>
      </c>
      <c r="N29" s="71" t="s">
        <v>93</v>
      </c>
      <c r="P29" s="385"/>
      <c r="Q29" s="385"/>
    </row>
    <row r="30" spans="1:17" ht="15" thickTop="1" thickBot="1" x14ac:dyDescent="0.3">
      <c r="A30" s="136" t="s">
        <v>95</v>
      </c>
      <c r="B30" s="143" t="s">
        <v>241</v>
      </c>
      <c r="C30" s="166">
        <v>749.88758234999978</v>
      </c>
      <c r="D30" s="166">
        <v>42.517465593000004</v>
      </c>
      <c r="E30" s="166">
        <v>55.788527446000003</v>
      </c>
      <c r="F30" s="166">
        <v>1.9025693320000001</v>
      </c>
      <c r="G30" s="166">
        <v>175.96859075200001</v>
      </c>
      <c r="H30" s="166">
        <v>75.086204984999995</v>
      </c>
      <c r="I30" s="166">
        <v>3.1533373849999999</v>
      </c>
      <c r="J30" s="166">
        <v>0.85870773199999995</v>
      </c>
      <c r="K30" s="166">
        <v>0.56776227199999996</v>
      </c>
      <c r="L30" s="168">
        <f t="shared" si="0"/>
        <v>1105.7307478469997</v>
      </c>
      <c r="M30" s="144" t="s">
        <v>96</v>
      </c>
      <c r="N30" s="145" t="s">
        <v>95</v>
      </c>
      <c r="P30" s="385"/>
      <c r="Q30" s="385"/>
    </row>
    <row r="31" spans="1:17" ht="15" thickTop="1" thickBot="1" x14ac:dyDescent="0.3">
      <c r="A31" s="134" t="s">
        <v>97</v>
      </c>
      <c r="B31" s="140" t="s">
        <v>98</v>
      </c>
      <c r="C31" s="239">
        <v>1.1884334169999999</v>
      </c>
      <c r="D31" s="239">
        <v>40.720318431000003</v>
      </c>
      <c r="E31" s="239">
        <v>8.6517652399999978</v>
      </c>
      <c r="F31" s="239">
        <v>2.2003094000000001E-2</v>
      </c>
      <c r="G31" s="239">
        <v>2.16949959</v>
      </c>
      <c r="H31" s="239">
        <v>2.47066E-4</v>
      </c>
      <c r="I31" s="239">
        <v>0</v>
      </c>
      <c r="J31" s="239">
        <v>0.50765885999999993</v>
      </c>
      <c r="K31" s="239">
        <v>0.34507341800000002</v>
      </c>
      <c r="L31" s="239">
        <f t="shared" si="0"/>
        <v>53.604999115999995</v>
      </c>
      <c r="M31" s="141" t="s">
        <v>99</v>
      </c>
      <c r="N31" s="142" t="s">
        <v>97</v>
      </c>
      <c r="P31" s="385"/>
      <c r="Q31" s="385"/>
    </row>
    <row r="32" spans="1:17" ht="21.6" thickTop="1" thickBot="1" x14ac:dyDescent="0.3">
      <c r="A32" s="133" t="s">
        <v>100</v>
      </c>
      <c r="B32" s="137" t="s">
        <v>101</v>
      </c>
      <c r="C32" s="240">
        <v>748.41694838299986</v>
      </c>
      <c r="D32" s="240">
        <v>1.7971471620000004</v>
      </c>
      <c r="E32" s="240">
        <v>44.398783611999995</v>
      </c>
      <c r="F32" s="240">
        <v>1.8754765579999999</v>
      </c>
      <c r="G32" s="240">
        <v>173.41882724200002</v>
      </c>
      <c r="H32" s="240">
        <v>74.723304755999976</v>
      </c>
      <c r="I32" s="240">
        <v>3.1533373849999995</v>
      </c>
      <c r="J32" s="240">
        <v>0.34979714500000003</v>
      </c>
      <c r="K32" s="240">
        <v>0.22268885399999999</v>
      </c>
      <c r="L32" s="240">
        <f t="shared" si="0"/>
        <v>1048.3563110969997</v>
      </c>
      <c r="M32" s="138" t="s">
        <v>102</v>
      </c>
      <c r="N32" s="139" t="s">
        <v>100</v>
      </c>
      <c r="P32" s="385"/>
      <c r="Q32" s="385"/>
    </row>
    <row r="33" spans="1:17" ht="15" thickTop="1" thickBot="1" x14ac:dyDescent="0.3">
      <c r="A33" s="134" t="s">
        <v>103</v>
      </c>
      <c r="B33" s="140" t="s">
        <v>104</v>
      </c>
      <c r="C33" s="239">
        <v>0.28220054999999999</v>
      </c>
      <c r="D33" s="239">
        <v>0</v>
      </c>
      <c r="E33" s="239">
        <v>2.7379785939999999</v>
      </c>
      <c r="F33" s="239">
        <v>5.0896800000000001E-3</v>
      </c>
      <c r="G33" s="239">
        <v>0.38026391999999998</v>
      </c>
      <c r="H33" s="239">
        <v>0.36265316300000006</v>
      </c>
      <c r="I33" s="239">
        <v>0</v>
      </c>
      <c r="J33" s="239">
        <v>1.251727E-3</v>
      </c>
      <c r="K33" s="239">
        <v>0</v>
      </c>
      <c r="L33" s="239">
        <f t="shared" si="0"/>
        <v>3.7694376340000004</v>
      </c>
      <c r="M33" s="141" t="s">
        <v>105</v>
      </c>
      <c r="N33" s="142" t="s">
        <v>103</v>
      </c>
      <c r="P33" s="385"/>
      <c r="Q33" s="385"/>
    </row>
    <row r="34" spans="1:17" ht="15" thickTop="1" thickBot="1" x14ac:dyDescent="0.3">
      <c r="A34" s="133" t="s">
        <v>106</v>
      </c>
      <c r="B34" s="137" t="s">
        <v>12</v>
      </c>
      <c r="C34" s="167">
        <v>287.01881111299997</v>
      </c>
      <c r="D34" s="167">
        <v>27.655311073999993</v>
      </c>
      <c r="E34" s="167">
        <v>24.685771658000007</v>
      </c>
      <c r="F34" s="167">
        <v>0.472716209</v>
      </c>
      <c r="G34" s="167">
        <v>32.749466534</v>
      </c>
      <c r="H34" s="167">
        <v>4.749109794999999</v>
      </c>
      <c r="I34" s="167">
        <v>0.29276005700000002</v>
      </c>
      <c r="J34" s="167">
        <v>6.1844782999999993E-2</v>
      </c>
      <c r="K34" s="167">
        <v>4.7583670000000003E-3</v>
      </c>
      <c r="L34" s="168">
        <f t="shared" si="0"/>
        <v>377.69054959000005</v>
      </c>
      <c r="M34" s="138" t="s">
        <v>107</v>
      </c>
      <c r="N34" s="139" t="s">
        <v>106</v>
      </c>
      <c r="P34" s="385"/>
      <c r="Q34" s="385"/>
    </row>
    <row r="35" spans="1:17" ht="15" thickTop="1" thickBot="1" x14ac:dyDescent="0.3">
      <c r="A35" s="134" t="s">
        <v>108</v>
      </c>
      <c r="B35" s="140" t="s">
        <v>109</v>
      </c>
      <c r="C35" s="239">
        <v>0.122799588</v>
      </c>
      <c r="D35" s="239">
        <v>0.19625052300000001</v>
      </c>
      <c r="E35" s="239">
        <v>0.12047023900000001</v>
      </c>
      <c r="F35" s="239">
        <v>5.1345455000000005E-2</v>
      </c>
      <c r="G35" s="239">
        <v>0.25074887500000004</v>
      </c>
      <c r="H35" s="239">
        <v>1.6601402569999999</v>
      </c>
      <c r="I35" s="239">
        <v>0</v>
      </c>
      <c r="J35" s="239">
        <v>0</v>
      </c>
      <c r="K35" s="239">
        <v>0</v>
      </c>
      <c r="L35" s="239">
        <f t="shared" si="0"/>
        <v>2.4017549369999998</v>
      </c>
      <c r="M35" s="141" t="s">
        <v>110</v>
      </c>
      <c r="N35" s="142" t="s">
        <v>108</v>
      </c>
      <c r="P35" s="385"/>
      <c r="Q35" s="385"/>
    </row>
    <row r="36" spans="1:17" ht="15" thickTop="1" thickBot="1" x14ac:dyDescent="0.3">
      <c r="A36" s="133" t="s">
        <v>111</v>
      </c>
      <c r="B36" s="137" t="s">
        <v>247</v>
      </c>
      <c r="C36" s="240">
        <v>65.270777808999995</v>
      </c>
      <c r="D36" s="240">
        <v>26.858677708999998</v>
      </c>
      <c r="E36" s="240">
        <v>24.019079570000002</v>
      </c>
      <c r="F36" s="240">
        <v>0.323429831</v>
      </c>
      <c r="G36" s="240">
        <v>27.090068454000008</v>
      </c>
      <c r="H36" s="240">
        <v>2.9060214749999997</v>
      </c>
      <c r="I36" s="240">
        <v>0.18999962700000003</v>
      </c>
      <c r="J36" s="240">
        <v>9.2258840000000002E-3</v>
      </c>
      <c r="K36" s="240">
        <v>4.7583670000000003E-3</v>
      </c>
      <c r="L36" s="240">
        <f t="shared" si="0"/>
        <v>146.67203872599995</v>
      </c>
      <c r="M36" s="138" t="s">
        <v>112</v>
      </c>
      <c r="N36" s="139" t="s">
        <v>111</v>
      </c>
      <c r="P36" s="385"/>
      <c r="Q36" s="385"/>
    </row>
    <row r="37" spans="1:17" ht="27.6" thickTop="1" thickBot="1" x14ac:dyDescent="0.3">
      <c r="A37" s="134" t="s">
        <v>113</v>
      </c>
      <c r="B37" s="140" t="s">
        <v>114</v>
      </c>
      <c r="C37" s="239">
        <v>221.62523371599994</v>
      </c>
      <c r="D37" s="239">
        <v>0.60038284199999992</v>
      </c>
      <c r="E37" s="239">
        <v>0.54622184899999993</v>
      </c>
      <c r="F37" s="239">
        <v>9.7940922999999999E-2</v>
      </c>
      <c r="G37" s="239">
        <v>5.4086492049999988</v>
      </c>
      <c r="H37" s="239">
        <v>0.18294806300000002</v>
      </c>
      <c r="I37" s="239">
        <v>0.10276043</v>
      </c>
      <c r="J37" s="239">
        <v>5.2618898999999997E-2</v>
      </c>
      <c r="K37" s="239">
        <v>0</v>
      </c>
      <c r="L37" s="239">
        <f t="shared" si="0"/>
        <v>228.61675592699993</v>
      </c>
      <c r="M37" s="141" t="s">
        <v>115</v>
      </c>
      <c r="N37" s="142" t="s">
        <v>113</v>
      </c>
      <c r="P37" s="385"/>
      <c r="Q37" s="385"/>
    </row>
    <row r="38" spans="1:17" ht="15" thickTop="1" thickBot="1" x14ac:dyDescent="0.3">
      <c r="A38" s="133" t="s">
        <v>116</v>
      </c>
      <c r="B38" s="137" t="s">
        <v>117</v>
      </c>
      <c r="C38" s="167">
        <v>2819.4790716600037</v>
      </c>
      <c r="D38" s="167">
        <v>199.97728876200009</v>
      </c>
      <c r="E38" s="167">
        <v>3563.247086519998</v>
      </c>
      <c r="F38" s="167">
        <v>222.7550053730003</v>
      </c>
      <c r="G38" s="167">
        <v>1259.1470358820006</v>
      </c>
      <c r="H38" s="167">
        <v>1027.5539551679997</v>
      </c>
      <c r="I38" s="167">
        <v>186.79990085499998</v>
      </c>
      <c r="J38" s="167">
        <v>44.963780733999997</v>
      </c>
      <c r="K38" s="167">
        <v>75.484134582999985</v>
      </c>
      <c r="L38" s="168">
        <f t="shared" si="0"/>
        <v>9399.4072595370017</v>
      </c>
      <c r="M38" s="138" t="s">
        <v>236</v>
      </c>
      <c r="N38" s="139" t="s">
        <v>116</v>
      </c>
      <c r="P38" s="385"/>
      <c r="Q38" s="385"/>
    </row>
    <row r="39" spans="1:17" ht="15" thickTop="1" thickBot="1" x14ac:dyDescent="0.3">
      <c r="A39" s="134" t="s">
        <v>118</v>
      </c>
      <c r="B39" s="140" t="s">
        <v>119</v>
      </c>
      <c r="C39" s="239">
        <v>402.59959005200005</v>
      </c>
      <c r="D39" s="239">
        <v>1.1579026319999999</v>
      </c>
      <c r="E39" s="239">
        <v>62.618402888000006</v>
      </c>
      <c r="F39" s="239">
        <v>2.2749160530000001</v>
      </c>
      <c r="G39" s="239">
        <v>102.96977278799996</v>
      </c>
      <c r="H39" s="239">
        <v>23.597425245000004</v>
      </c>
      <c r="I39" s="239">
        <v>27.336031577</v>
      </c>
      <c r="J39" s="239">
        <v>0.12117175400000001</v>
      </c>
      <c r="K39" s="239">
        <v>3.0375095459999999</v>
      </c>
      <c r="L39" s="239">
        <f t="shared" si="0"/>
        <v>625.71272253500001</v>
      </c>
      <c r="M39" s="141" t="s">
        <v>120</v>
      </c>
      <c r="N39" s="142" t="s">
        <v>118</v>
      </c>
      <c r="P39" s="385"/>
      <c r="Q39" s="385"/>
    </row>
    <row r="40" spans="1:17" ht="15" thickTop="1" thickBot="1" x14ac:dyDescent="0.3">
      <c r="A40" s="133" t="s">
        <v>121</v>
      </c>
      <c r="B40" s="137" t="s">
        <v>122</v>
      </c>
      <c r="C40" s="240">
        <v>44.880146032999995</v>
      </c>
      <c r="D40" s="240">
        <v>27.293714594999997</v>
      </c>
      <c r="E40" s="240">
        <v>49.955292235999977</v>
      </c>
      <c r="F40" s="240">
        <v>17.878199563000003</v>
      </c>
      <c r="G40" s="240">
        <v>224.39961403100006</v>
      </c>
      <c r="H40" s="240">
        <v>7.5604653959999988</v>
      </c>
      <c r="I40" s="240">
        <v>0.38746108000000001</v>
      </c>
      <c r="J40" s="240">
        <v>13.184875653999999</v>
      </c>
      <c r="K40" s="240">
        <v>5.5206484709999986</v>
      </c>
      <c r="L40" s="240">
        <f t="shared" si="0"/>
        <v>391.06041705900003</v>
      </c>
      <c r="M40" s="138" t="s">
        <v>123</v>
      </c>
      <c r="N40" s="139" t="s">
        <v>121</v>
      </c>
      <c r="P40" s="385"/>
      <c r="Q40" s="385"/>
    </row>
    <row r="41" spans="1:17" ht="15" thickTop="1" thickBot="1" x14ac:dyDescent="0.3">
      <c r="A41" s="134" t="s">
        <v>124</v>
      </c>
      <c r="B41" s="140" t="s">
        <v>125</v>
      </c>
      <c r="C41" s="239">
        <v>392.21516367399983</v>
      </c>
      <c r="D41" s="239">
        <v>11.214516320000001</v>
      </c>
      <c r="E41" s="239">
        <v>155.942887254</v>
      </c>
      <c r="F41" s="239">
        <v>3.7759300650000003</v>
      </c>
      <c r="G41" s="239">
        <v>35.565226287000009</v>
      </c>
      <c r="H41" s="239">
        <v>45.460414222000026</v>
      </c>
      <c r="I41" s="239">
        <v>7.0315079870000003</v>
      </c>
      <c r="J41" s="239">
        <v>0.70164687599999997</v>
      </c>
      <c r="K41" s="239">
        <v>0.48755114599999999</v>
      </c>
      <c r="L41" s="239">
        <f t="shared" si="0"/>
        <v>652.39484383099989</v>
      </c>
      <c r="M41" s="141" t="s">
        <v>248</v>
      </c>
      <c r="N41" s="142" t="s">
        <v>124</v>
      </c>
      <c r="P41" s="385"/>
      <c r="Q41" s="385"/>
    </row>
    <row r="42" spans="1:17" ht="15" thickTop="1" thickBot="1" x14ac:dyDescent="0.3">
      <c r="A42" s="133">
        <v>54</v>
      </c>
      <c r="B42" s="137" t="s">
        <v>127</v>
      </c>
      <c r="C42" s="240">
        <v>167.74116138499997</v>
      </c>
      <c r="D42" s="240">
        <v>61.899724798000015</v>
      </c>
      <c r="E42" s="240">
        <v>1123.7712119309997</v>
      </c>
      <c r="F42" s="240">
        <v>127.38045901600005</v>
      </c>
      <c r="G42" s="240">
        <v>72.030687594999989</v>
      </c>
      <c r="H42" s="240">
        <v>326.58377531799988</v>
      </c>
      <c r="I42" s="240">
        <v>67.449139796999987</v>
      </c>
      <c r="J42" s="240">
        <v>18.496786542999999</v>
      </c>
      <c r="K42" s="240">
        <v>1.3809193919999998</v>
      </c>
      <c r="L42" s="240">
        <f t="shared" si="0"/>
        <v>1966.7338657749997</v>
      </c>
      <c r="M42" s="138" t="s">
        <v>128</v>
      </c>
      <c r="N42" s="139" t="s">
        <v>126</v>
      </c>
      <c r="P42" s="385"/>
      <c r="Q42" s="385"/>
    </row>
    <row r="43" spans="1:17" ht="27.6" thickTop="1" thickBot="1" x14ac:dyDescent="0.3">
      <c r="A43" s="134" t="s">
        <v>129</v>
      </c>
      <c r="B43" s="140" t="s">
        <v>130</v>
      </c>
      <c r="C43" s="239">
        <v>640.77339030100006</v>
      </c>
      <c r="D43" s="239">
        <v>56.081810665000006</v>
      </c>
      <c r="E43" s="239">
        <v>837.05369841800086</v>
      </c>
      <c r="F43" s="239">
        <v>26.071212859000003</v>
      </c>
      <c r="G43" s="239">
        <v>253.36670142</v>
      </c>
      <c r="H43" s="239">
        <v>153.65576221900002</v>
      </c>
      <c r="I43" s="239">
        <v>20.861820863000005</v>
      </c>
      <c r="J43" s="239">
        <v>2.258195518</v>
      </c>
      <c r="K43" s="239">
        <v>2.5937826880000001</v>
      </c>
      <c r="L43" s="239">
        <f t="shared" si="0"/>
        <v>1992.7163749510012</v>
      </c>
      <c r="M43" s="141" t="s">
        <v>287</v>
      </c>
      <c r="N43" s="142" t="s">
        <v>129</v>
      </c>
      <c r="P43" s="385"/>
      <c r="Q43" s="385"/>
    </row>
    <row r="44" spans="1:17" ht="15" thickTop="1" thickBot="1" x14ac:dyDescent="0.3">
      <c r="A44" s="133" t="s">
        <v>131</v>
      </c>
      <c r="B44" s="137" t="s">
        <v>132</v>
      </c>
      <c r="C44" s="240">
        <v>2.8813599000000001</v>
      </c>
      <c r="D44" s="240">
        <v>2.0404569540000002</v>
      </c>
      <c r="E44" s="240">
        <v>4.3316561600000014</v>
      </c>
      <c r="F44" s="240">
        <v>0.74544384600000013</v>
      </c>
      <c r="G44" s="240">
        <v>0.95682333600000002</v>
      </c>
      <c r="H44" s="240">
        <v>1.0457264900000003</v>
      </c>
      <c r="I44" s="240">
        <v>1.4555998300000001</v>
      </c>
      <c r="J44" s="240">
        <v>0.48142167700000005</v>
      </c>
      <c r="K44" s="240">
        <v>4.5118099999999999E-4</v>
      </c>
      <c r="L44" s="240">
        <f t="shared" si="0"/>
        <v>13.938939374000002</v>
      </c>
      <c r="M44" s="138" t="s">
        <v>133</v>
      </c>
      <c r="N44" s="139" t="s">
        <v>131</v>
      </c>
      <c r="P44" s="385"/>
      <c r="Q44" s="385"/>
    </row>
    <row r="45" spans="1:17" ht="15" thickTop="1" thickBot="1" x14ac:dyDescent="0.3">
      <c r="A45" s="134" t="s">
        <v>134</v>
      </c>
      <c r="B45" s="140" t="s">
        <v>135</v>
      </c>
      <c r="C45" s="239">
        <v>499.89191841500002</v>
      </c>
      <c r="D45" s="239">
        <v>19.794518370000002</v>
      </c>
      <c r="E45" s="239">
        <v>171.51058890299996</v>
      </c>
      <c r="F45" s="239">
        <v>1.904279265</v>
      </c>
      <c r="G45" s="239">
        <v>141.83056393999999</v>
      </c>
      <c r="H45" s="239">
        <v>50.450993103999984</v>
      </c>
      <c r="I45" s="239">
        <v>1.0686727250000001</v>
      </c>
      <c r="J45" s="239">
        <v>0.89888233899999992</v>
      </c>
      <c r="K45" s="239">
        <v>0.16316949</v>
      </c>
      <c r="L45" s="239">
        <f t="shared" si="0"/>
        <v>887.513586551</v>
      </c>
      <c r="M45" s="141" t="s">
        <v>136</v>
      </c>
      <c r="N45" s="142" t="s">
        <v>134</v>
      </c>
      <c r="P45" s="385"/>
      <c r="Q45" s="385"/>
    </row>
    <row r="46" spans="1:17" ht="14.4" thickTop="1" x14ac:dyDescent="0.25">
      <c r="A46" s="68" t="s">
        <v>137</v>
      </c>
      <c r="B46" s="69" t="s">
        <v>138</v>
      </c>
      <c r="C46" s="241">
        <v>355.66363418299994</v>
      </c>
      <c r="D46" s="241">
        <v>15.033927523000003</v>
      </c>
      <c r="E46" s="241">
        <v>348.33342559100004</v>
      </c>
      <c r="F46" s="241">
        <v>29.682493460999993</v>
      </c>
      <c r="G46" s="241">
        <v>269.87292593399997</v>
      </c>
      <c r="H46" s="241">
        <v>133.8011531140001</v>
      </c>
      <c r="I46" s="241">
        <v>17.259808065999998</v>
      </c>
      <c r="J46" s="241">
        <v>6.7244020949999967</v>
      </c>
      <c r="K46" s="241">
        <v>7.917279773999998</v>
      </c>
      <c r="L46" s="241">
        <f t="shared" si="0"/>
        <v>1184.2890497409999</v>
      </c>
      <c r="M46" s="70" t="s">
        <v>139</v>
      </c>
      <c r="N46" s="71" t="s">
        <v>137</v>
      </c>
      <c r="P46" s="385"/>
      <c r="Q46" s="385"/>
    </row>
    <row r="47" spans="1:17" ht="14.4" thickBot="1" x14ac:dyDescent="0.3">
      <c r="A47" s="136" t="s">
        <v>140</v>
      </c>
      <c r="B47" s="143" t="s">
        <v>141</v>
      </c>
      <c r="C47" s="242">
        <v>312.83270771700001</v>
      </c>
      <c r="D47" s="242">
        <v>5.460716905</v>
      </c>
      <c r="E47" s="242">
        <v>809.72992313900045</v>
      </c>
      <c r="F47" s="242">
        <v>13.042071244999997</v>
      </c>
      <c r="G47" s="242">
        <v>158.154720551</v>
      </c>
      <c r="H47" s="242">
        <v>285.39824005999998</v>
      </c>
      <c r="I47" s="242">
        <v>43.949858929999991</v>
      </c>
      <c r="J47" s="242">
        <v>2.0963982780000001</v>
      </c>
      <c r="K47" s="242">
        <v>54.38282289499999</v>
      </c>
      <c r="L47" s="242">
        <f t="shared" si="0"/>
        <v>1685.0474597200002</v>
      </c>
      <c r="M47" s="144" t="s">
        <v>142</v>
      </c>
      <c r="N47" s="145" t="s">
        <v>140</v>
      </c>
      <c r="P47" s="385"/>
      <c r="Q47" s="385"/>
    </row>
    <row r="48" spans="1:17" ht="27.6" thickTop="1" thickBot="1" x14ac:dyDescent="0.3">
      <c r="A48" s="134" t="s">
        <v>143</v>
      </c>
      <c r="B48" s="140" t="s">
        <v>144</v>
      </c>
      <c r="C48" s="168">
        <v>5821.5616615919989</v>
      </c>
      <c r="D48" s="168">
        <v>273.26467957300031</v>
      </c>
      <c r="E48" s="168">
        <v>4175.6404005359964</v>
      </c>
      <c r="F48" s="168">
        <v>278.62625992699992</v>
      </c>
      <c r="G48" s="168">
        <v>6574.1925387690026</v>
      </c>
      <c r="H48" s="168">
        <v>705.56053100500003</v>
      </c>
      <c r="I48" s="168">
        <v>123.40584686599993</v>
      </c>
      <c r="J48" s="168">
        <v>68.352490507000013</v>
      </c>
      <c r="K48" s="168">
        <v>68.980761256999983</v>
      </c>
      <c r="L48" s="168">
        <f t="shared" si="0"/>
        <v>18089.585170031998</v>
      </c>
      <c r="M48" s="141" t="s">
        <v>145</v>
      </c>
      <c r="N48" s="142" t="s">
        <v>143</v>
      </c>
      <c r="P48" s="385"/>
      <c r="Q48" s="385"/>
    </row>
    <row r="49" spans="1:17" ht="27.75" customHeight="1" thickTop="1" thickBot="1" x14ac:dyDescent="0.3">
      <c r="A49" s="133" t="s">
        <v>146</v>
      </c>
      <c r="B49" s="137" t="s">
        <v>147</v>
      </c>
      <c r="C49" s="240">
        <v>0.29362008400000006</v>
      </c>
      <c r="D49" s="240">
        <v>2.4226017560000002</v>
      </c>
      <c r="E49" s="240">
        <v>6.4480433570000004</v>
      </c>
      <c r="F49" s="240">
        <v>3.5817834E-2</v>
      </c>
      <c r="G49" s="240">
        <v>5.5684518970000001</v>
      </c>
      <c r="H49" s="240">
        <v>1.072385589</v>
      </c>
      <c r="I49" s="240">
        <v>6.5912787E-2</v>
      </c>
      <c r="J49" s="240">
        <v>5.1403883999999997E-2</v>
      </c>
      <c r="K49" s="240">
        <v>7.5284500000000008E-3</v>
      </c>
      <c r="L49" s="240">
        <f t="shared" si="0"/>
        <v>15.965765638000002</v>
      </c>
      <c r="M49" s="138" t="s">
        <v>148</v>
      </c>
      <c r="N49" s="139" t="s">
        <v>146</v>
      </c>
      <c r="P49" s="385"/>
      <c r="Q49" s="385"/>
    </row>
    <row r="50" spans="1:17" ht="28.5" customHeight="1" thickTop="1" thickBot="1" x14ac:dyDescent="0.3">
      <c r="A50" s="134" t="s">
        <v>149</v>
      </c>
      <c r="B50" s="140" t="s">
        <v>150</v>
      </c>
      <c r="C50" s="239">
        <v>52.735264876999999</v>
      </c>
      <c r="D50" s="239">
        <v>7.8064202689999993</v>
      </c>
      <c r="E50" s="239">
        <v>224.17454161900011</v>
      </c>
      <c r="F50" s="239">
        <v>2.8507198859999994</v>
      </c>
      <c r="G50" s="239">
        <v>630.84240699699967</v>
      </c>
      <c r="H50" s="239">
        <v>52.57779361800003</v>
      </c>
      <c r="I50" s="239">
        <v>15.858387537999999</v>
      </c>
      <c r="J50" s="239">
        <v>1.6604173229999997</v>
      </c>
      <c r="K50" s="239">
        <v>1.770182221</v>
      </c>
      <c r="L50" s="239">
        <f t="shared" si="0"/>
        <v>990.2761343479998</v>
      </c>
      <c r="M50" s="141" t="s">
        <v>151</v>
      </c>
      <c r="N50" s="142" t="s">
        <v>149</v>
      </c>
      <c r="P50" s="385"/>
      <c r="Q50" s="385"/>
    </row>
    <row r="51" spans="1:17" ht="15" thickTop="1" thickBot="1" x14ac:dyDescent="0.3">
      <c r="A51" s="133" t="s">
        <v>152</v>
      </c>
      <c r="B51" s="137" t="s">
        <v>153</v>
      </c>
      <c r="C51" s="240">
        <v>63.409992548000005</v>
      </c>
      <c r="D51" s="240">
        <v>18.775672631999988</v>
      </c>
      <c r="E51" s="240">
        <v>178.88115323499991</v>
      </c>
      <c r="F51" s="240">
        <v>11.798143391999998</v>
      </c>
      <c r="G51" s="240">
        <v>377.73636601799996</v>
      </c>
      <c r="H51" s="240">
        <v>15.082786463</v>
      </c>
      <c r="I51" s="240">
        <v>6.199939371000001</v>
      </c>
      <c r="J51" s="240">
        <v>3.8593213360000003</v>
      </c>
      <c r="K51" s="240">
        <v>5.4775385510000003</v>
      </c>
      <c r="L51" s="240">
        <f t="shared" si="0"/>
        <v>681.22091354599991</v>
      </c>
      <c r="M51" s="138" t="s">
        <v>154</v>
      </c>
      <c r="N51" s="139" t="s">
        <v>152</v>
      </c>
      <c r="P51" s="385"/>
      <c r="Q51" s="385"/>
    </row>
    <row r="52" spans="1:17" ht="21.6" thickTop="1" thickBot="1" x14ac:dyDescent="0.3">
      <c r="A52" s="134" t="s">
        <v>155</v>
      </c>
      <c r="B52" s="140" t="s">
        <v>156</v>
      </c>
      <c r="C52" s="239">
        <v>362.38090970799993</v>
      </c>
      <c r="D52" s="239">
        <v>16.433403329999997</v>
      </c>
      <c r="E52" s="239">
        <v>169.81415409500002</v>
      </c>
      <c r="F52" s="239">
        <v>3.0825755089999998</v>
      </c>
      <c r="G52" s="239">
        <v>209.435248605</v>
      </c>
      <c r="H52" s="239">
        <v>21.079718647999997</v>
      </c>
      <c r="I52" s="239">
        <v>2.2015993229999999</v>
      </c>
      <c r="J52" s="239">
        <v>8.886844200000002E-2</v>
      </c>
      <c r="K52" s="239">
        <v>0.31833107899999996</v>
      </c>
      <c r="L52" s="239">
        <f t="shared" si="0"/>
        <v>784.83480873899998</v>
      </c>
      <c r="M52" s="141" t="s">
        <v>157</v>
      </c>
      <c r="N52" s="142" t="s">
        <v>155</v>
      </c>
      <c r="P52" s="385"/>
      <c r="Q52" s="385"/>
    </row>
    <row r="53" spans="1:17" ht="27.6" thickTop="1" thickBot="1" x14ac:dyDescent="0.3">
      <c r="A53" s="133" t="s">
        <v>158</v>
      </c>
      <c r="B53" s="137" t="s">
        <v>159</v>
      </c>
      <c r="C53" s="240">
        <v>149.92741108800004</v>
      </c>
      <c r="D53" s="240">
        <v>12.762709633999995</v>
      </c>
      <c r="E53" s="240">
        <v>195.62175562599998</v>
      </c>
      <c r="F53" s="240">
        <v>27.176208523999993</v>
      </c>
      <c r="G53" s="240">
        <v>705.90995929899964</v>
      </c>
      <c r="H53" s="240">
        <v>44.447076353999982</v>
      </c>
      <c r="I53" s="240">
        <v>5.4199350820000012</v>
      </c>
      <c r="J53" s="240">
        <v>2.3690173269999995</v>
      </c>
      <c r="K53" s="240">
        <v>2.4102338969999999</v>
      </c>
      <c r="L53" s="240">
        <f t="shared" si="0"/>
        <v>1146.0443068309994</v>
      </c>
      <c r="M53" s="138" t="s">
        <v>160</v>
      </c>
      <c r="N53" s="139" t="s">
        <v>158</v>
      </c>
      <c r="P53" s="385"/>
      <c r="Q53" s="385"/>
    </row>
    <row r="54" spans="1:17" ht="27.6" thickTop="1" thickBot="1" x14ac:dyDescent="0.3">
      <c r="A54" s="134" t="s">
        <v>161</v>
      </c>
      <c r="B54" s="140" t="s">
        <v>162</v>
      </c>
      <c r="C54" s="239">
        <v>892.76220310899964</v>
      </c>
      <c r="D54" s="239">
        <v>108.22834056000001</v>
      </c>
      <c r="E54" s="239">
        <v>877.31996839600072</v>
      </c>
      <c r="F54" s="239">
        <v>15.871067690000002</v>
      </c>
      <c r="G54" s="239">
        <v>1045.7933693440002</v>
      </c>
      <c r="H54" s="239">
        <v>77.850525342000012</v>
      </c>
      <c r="I54" s="239">
        <v>21.510933877999999</v>
      </c>
      <c r="J54" s="239">
        <v>4.8066152689999999</v>
      </c>
      <c r="K54" s="239">
        <v>1.1527359499999996</v>
      </c>
      <c r="L54" s="239">
        <f t="shared" si="0"/>
        <v>3045.2957595380003</v>
      </c>
      <c r="M54" s="141" t="s">
        <v>163</v>
      </c>
      <c r="N54" s="142" t="s">
        <v>161</v>
      </c>
      <c r="P54" s="385"/>
      <c r="Q54" s="385"/>
    </row>
    <row r="55" spans="1:17" ht="15" thickTop="1" thickBot="1" x14ac:dyDescent="0.3">
      <c r="A55" s="133" t="s">
        <v>164</v>
      </c>
      <c r="B55" s="137" t="s">
        <v>165</v>
      </c>
      <c r="C55" s="240">
        <v>1796.9013441399998</v>
      </c>
      <c r="D55" s="240">
        <v>7.3937289359999987</v>
      </c>
      <c r="E55" s="240">
        <v>1023.6695558800006</v>
      </c>
      <c r="F55" s="240">
        <v>55.575158279</v>
      </c>
      <c r="G55" s="240">
        <v>1682.4205054559995</v>
      </c>
      <c r="H55" s="240">
        <v>45.871066895999981</v>
      </c>
      <c r="I55" s="240">
        <v>39.397136097000008</v>
      </c>
      <c r="J55" s="240">
        <v>38.763140887000013</v>
      </c>
      <c r="K55" s="240">
        <v>45.69688928299999</v>
      </c>
      <c r="L55" s="240">
        <f t="shared" si="0"/>
        <v>4735.6885258540005</v>
      </c>
      <c r="M55" s="138" t="s">
        <v>166</v>
      </c>
      <c r="N55" s="139" t="s">
        <v>164</v>
      </c>
      <c r="P55" s="385"/>
      <c r="Q55" s="385"/>
    </row>
    <row r="56" spans="1:17" ht="15" thickTop="1" thickBot="1" x14ac:dyDescent="0.3">
      <c r="A56" s="134" t="s">
        <v>167</v>
      </c>
      <c r="B56" s="140" t="s">
        <v>168</v>
      </c>
      <c r="C56" s="239">
        <v>1380.715033299</v>
      </c>
      <c r="D56" s="239">
        <v>5.870634890999999</v>
      </c>
      <c r="E56" s="239">
        <v>155.07416444699999</v>
      </c>
      <c r="F56" s="239">
        <v>129.13071435699999</v>
      </c>
      <c r="G56" s="239">
        <v>395.56824850699996</v>
      </c>
      <c r="H56" s="239">
        <v>74.553111351000027</v>
      </c>
      <c r="I56" s="239">
        <v>5.3854444509999997</v>
      </c>
      <c r="J56" s="239">
        <v>4.9133906100000004</v>
      </c>
      <c r="K56" s="239">
        <v>2.9617532469999999</v>
      </c>
      <c r="L56" s="239">
        <f t="shared" si="0"/>
        <v>2154.1724951599999</v>
      </c>
      <c r="M56" s="141" t="s">
        <v>169</v>
      </c>
      <c r="N56" s="142" t="s">
        <v>167</v>
      </c>
      <c r="P56" s="385"/>
      <c r="Q56" s="385"/>
    </row>
    <row r="57" spans="1:17" ht="24" customHeight="1" thickTop="1" thickBot="1" x14ac:dyDescent="0.3">
      <c r="A57" s="133" t="s">
        <v>170</v>
      </c>
      <c r="B57" s="137" t="s">
        <v>171</v>
      </c>
      <c r="C57" s="240">
        <v>1122.4358827390004</v>
      </c>
      <c r="D57" s="240">
        <v>93.571167564999996</v>
      </c>
      <c r="E57" s="240">
        <v>1344.6370638810004</v>
      </c>
      <c r="F57" s="240">
        <v>33.105854456000003</v>
      </c>
      <c r="G57" s="240">
        <v>1520.9179826460008</v>
      </c>
      <c r="H57" s="240">
        <v>373.02606674399999</v>
      </c>
      <c r="I57" s="240">
        <v>27.366558339000001</v>
      </c>
      <c r="J57" s="240">
        <v>11.840315429000002</v>
      </c>
      <c r="K57" s="240">
        <v>9.1855685789999999</v>
      </c>
      <c r="L57" s="240">
        <f t="shared" si="0"/>
        <v>4536.086460378001</v>
      </c>
      <c r="M57" s="138" t="s">
        <v>172</v>
      </c>
      <c r="N57" s="139" t="s">
        <v>170</v>
      </c>
      <c r="P57" s="385"/>
      <c r="Q57" s="385"/>
    </row>
    <row r="58" spans="1:17" ht="15" thickTop="1" thickBot="1" x14ac:dyDescent="0.3">
      <c r="A58" s="134" t="s">
        <v>173</v>
      </c>
      <c r="B58" s="140" t="s">
        <v>174</v>
      </c>
      <c r="C58" s="168">
        <v>1979.8253979420006</v>
      </c>
      <c r="D58" s="168">
        <v>642.72386179600028</v>
      </c>
      <c r="E58" s="168">
        <v>14317.102350512989</v>
      </c>
      <c r="F58" s="168">
        <v>501.85730431199971</v>
      </c>
      <c r="G58" s="168">
        <v>19190.517582675999</v>
      </c>
      <c r="H58" s="168">
        <v>13363.418965955008</v>
      </c>
      <c r="I58" s="168">
        <v>1612.7394927659998</v>
      </c>
      <c r="J58" s="168">
        <v>142.69663592499998</v>
      </c>
      <c r="K58" s="168">
        <v>63.164888835000021</v>
      </c>
      <c r="L58" s="168">
        <f t="shared" si="0"/>
        <v>51814.046480719997</v>
      </c>
      <c r="M58" s="141" t="s">
        <v>175</v>
      </c>
      <c r="N58" s="142" t="s">
        <v>173</v>
      </c>
      <c r="P58" s="385"/>
      <c r="Q58" s="385"/>
    </row>
    <row r="59" spans="1:17" ht="15" thickTop="1" thickBot="1" x14ac:dyDescent="0.3">
      <c r="A59" s="133" t="s">
        <v>176</v>
      </c>
      <c r="B59" s="137" t="s">
        <v>177</v>
      </c>
      <c r="C59" s="240">
        <v>38.261819820999989</v>
      </c>
      <c r="D59" s="240">
        <v>10.559854048999998</v>
      </c>
      <c r="E59" s="240">
        <v>2024.3446202760003</v>
      </c>
      <c r="F59" s="240">
        <v>154.92950306799992</v>
      </c>
      <c r="G59" s="240">
        <v>468.68129340299998</v>
      </c>
      <c r="H59" s="240">
        <v>4530.1296119520002</v>
      </c>
      <c r="I59" s="240">
        <v>88.208312266999968</v>
      </c>
      <c r="J59" s="240">
        <v>2.0484035899999999</v>
      </c>
      <c r="K59" s="240">
        <v>0.61502132600000003</v>
      </c>
      <c r="L59" s="240">
        <f t="shared" si="0"/>
        <v>7317.7784397519999</v>
      </c>
      <c r="M59" s="138" t="s">
        <v>178</v>
      </c>
      <c r="N59" s="139" t="s">
        <v>176</v>
      </c>
      <c r="P59" s="385"/>
      <c r="Q59" s="385"/>
    </row>
    <row r="60" spans="1:17" ht="15" thickTop="1" thickBot="1" x14ac:dyDescent="0.3">
      <c r="A60" s="134" t="s">
        <v>179</v>
      </c>
      <c r="B60" s="140" t="s">
        <v>180</v>
      </c>
      <c r="C60" s="239">
        <v>44.100187436999974</v>
      </c>
      <c r="D60" s="239">
        <v>4.1933288600000003</v>
      </c>
      <c r="E60" s="239">
        <v>1161.0485425310003</v>
      </c>
      <c r="F60" s="239">
        <v>26.028019312999998</v>
      </c>
      <c r="G60" s="239">
        <v>1383.0904924980007</v>
      </c>
      <c r="H60" s="239">
        <v>494.61774606000012</v>
      </c>
      <c r="I60" s="239">
        <v>54.332187834000024</v>
      </c>
      <c r="J60" s="239">
        <v>8.5653733939999999</v>
      </c>
      <c r="K60" s="239">
        <v>2.6827384600000004</v>
      </c>
      <c r="L60" s="239">
        <f t="shared" si="0"/>
        <v>3178.6586163870015</v>
      </c>
      <c r="M60" s="141" t="s">
        <v>181</v>
      </c>
      <c r="N60" s="142" t="s">
        <v>179</v>
      </c>
      <c r="P60" s="385"/>
      <c r="Q60" s="385"/>
    </row>
    <row r="61" spans="1:17" ht="15" thickTop="1" thickBot="1" x14ac:dyDescent="0.3">
      <c r="A61" s="133" t="s">
        <v>182</v>
      </c>
      <c r="B61" s="137" t="s">
        <v>183</v>
      </c>
      <c r="C61" s="240">
        <v>3.5986840230000001</v>
      </c>
      <c r="D61" s="240">
        <v>0.96355920799999994</v>
      </c>
      <c r="E61" s="240">
        <v>223.4677431700002</v>
      </c>
      <c r="F61" s="240">
        <v>5.4198320870000023</v>
      </c>
      <c r="G61" s="240">
        <v>144.632698194</v>
      </c>
      <c r="H61" s="240">
        <v>28.905913601000005</v>
      </c>
      <c r="I61" s="240">
        <v>64.670798437000016</v>
      </c>
      <c r="J61" s="240">
        <v>2.752096806</v>
      </c>
      <c r="K61" s="240">
        <v>0.56474692299999996</v>
      </c>
      <c r="L61" s="240">
        <f t="shared" si="0"/>
        <v>474.97607244900024</v>
      </c>
      <c r="M61" s="138" t="s">
        <v>184</v>
      </c>
      <c r="N61" s="139" t="s">
        <v>182</v>
      </c>
      <c r="P61" s="385"/>
      <c r="Q61" s="385"/>
    </row>
    <row r="62" spans="1:17" ht="27" thickTop="1" x14ac:dyDescent="0.25">
      <c r="A62" s="74" t="s">
        <v>185</v>
      </c>
      <c r="B62" s="75" t="s">
        <v>186</v>
      </c>
      <c r="C62" s="243">
        <v>396.14546336800009</v>
      </c>
      <c r="D62" s="243">
        <v>82.238468946000012</v>
      </c>
      <c r="E62" s="243">
        <v>3519.6711903510059</v>
      </c>
      <c r="F62" s="243">
        <v>72.316090494000036</v>
      </c>
      <c r="G62" s="243">
        <v>2587.2875162460005</v>
      </c>
      <c r="H62" s="243">
        <v>940.1927096930001</v>
      </c>
      <c r="I62" s="243">
        <v>98.194161742000063</v>
      </c>
      <c r="J62" s="243">
        <v>23.788010331000002</v>
      </c>
      <c r="K62" s="243">
        <v>10.908649399999998</v>
      </c>
      <c r="L62" s="243">
        <f t="shared" si="0"/>
        <v>7730.7422605710062</v>
      </c>
      <c r="M62" s="76" t="s">
        <v>187</v>
      </c>
      <c r="N62" s="77" t="s">
        <v>185</v>
      </c>
      <c r="P62" s="385"/>
      <c r="Q62" s="385"/>
    </row>
    <row r="63" spans="1:17" ht="21" thickBot="1" x14ac:dyDescent="0.3">
      <c r="A63" s="136" t="s">
        <v>188</v>
      </c>
      <c r="B63" s="143" t="s">
        <v>189</v>
      </c>
      <c r="C63" s="242">
        <v>10.141613366999994</v>
      </c>
      <c r="D63" s="242">
        <v>1.0703665350000002</v>
      </c>
      <c r="E63" s="242">
        <v>515.33276806399988</v>
      </c>
      <c r="F63" s="242">
        <v>7.6994713030000019</v>
      </c>
      <c r="G63" s="242">
        <v>1213.4086815509993</v>
      </c>
      <c r="H63" s="242">
        <v>212.43237870100012</v>
      </c>
      <c r="I63" s="242">
        <v>77.062308010000024</v>
      </c>
      <c r="J63" s="242">
        <v>1.2230161150000003</v>
      </c>
      <c r="K63" s="242">
        <v>4.8766964999999989E-2</v>
      </c>
      <c r="L63" s="242">
        <f t="shared" si="0"/>
        <v>2038.4193706109991</v>
      </c>
      <c r="M63" s="144" t="s">
        <v>256</v>
      </c>
      <c r="N63" s="145" t="s">
        <v>188</v>
      </c>
      <c r="P63" s="385"/>
      <c r="Q63" s="385"/>
    </row>
    <row r="64" spans="1:17" ht="27.6" thickTop="1" thickBot="1" x14ac:dyDescent="0.3">
      <c r="A64" s="134" t="s">
        <v>190</v>
      </c>
      <c r="B64" s="140" t="s">
        <v>191</v>
      </c>
      <c r="C64" s="239">
        <v>15.692893387</v>
      </c>
      <c r="D64" s="239">
        <v>37.90432602700001</v>
      </c>
      <c r="E64" s="239">
        <v>232.19802549499988</v>
      </c>
      <c r="F64" s="239">
        <v>39.269083045999992</v>
      </c>
      <c r="G64" s="239">
        <v>3345.8997799499994</v>
      </c>
      <c r="H64" s="239">
        <v>130.87580301699998</v>
      </c>
      <c r="I64" s="239">
        <v>105.35874062099998</v>
      </c>
      <c r="J64" s="239">
        <v>6.1996567190000018</v>
      </c>
      <c r="K64" s="239">
        <v>1.754519551</v>
      </c>
      <c r="L64" s="239">
        <f t="shared" si="0"/>
        <v>3915.1528278129995</v>
      </c>
      <c r="M64" s="141" t="s">
        <v>192</v>
      </c>
      <c r="N64" s="142" t="s">
        <v>190</v>
      </c>
      <c r="P64" s="385"/>
      <c r="Q64" s="385"/>
    </row>
    <row r="65" spans="1:17" ht="27.6" thickTop="1" thickBot="1" x14ac:dyDescent="0.3">
      <c r="A65" s="133" t="s">
        <v>193</v>
      </c>
      <c r="B65" s="137" t="s">
        <v>194</v>
      </c>
      <c r="C65" s="240">
        <v>912.77769929999999</v>
      </c>
      <c r="D65" s="240">
        <v>489.35885075999994</v>
      </c>
      <c r="E65" s="240">
        <v>2384.5220089580007</v>
      </c>
      <c r="F65" s="240">
        <v>156.59918120999998</v>
      </c>
      <c r="G65" s="240">
        <v>2157.5198837600001</v>
      </c>
      <c r="H65" s="240">
        <v>410.89048378799987</v>
      </c>
      <c r="I65" s="240">
        <v>116.999914699</v>
      </c>
      <c r="J65" s="240">
        <v>10.195485506000001</v>
      </c>
      <c r="K65" s="240">
        <v>6.0651681449999995</v>
      </c>
      <c r="L65" s="240">
        <f t="shared" si="0"/>
        <v>6644.9286761260009</v>
      </c>
      <c r="M65" s="138" t="s">
        <v>195</v>
      </c>
      <c r="N65" s="139" t="s">
        <v>193</v>
      </c>
      <c r="P65" s="385"/>
      <c r="Q65" s="385"/>
    </row>
    <row r="66" spans="1:17" ht="21.75" customHeight="1" thickTop="1" thickBot="1" x14ac:dyDescent="0.3">
      <c r="A66" s="134" t="s">
        <v>196</v>
      </c>
      <c r="B66" s="140" t="s">
        <v>197</v>
      </c>
      <c r="C66" s="239">
        <v>336.21271728200003</v>
      </c>
      <c r="D66" s="239">
        <v>16.316476211999998</v>
      </c>
      <c r="E66" s="239">
        <v>2726.8870618559995</v>
      </c>
      <c r="F66" s="239">
        <v>11.738755203</v>
      </c>
      <c r="G66" s="239">
        <v>6585.516508462998</v>
      </c>
      <c r="H66" s="239">
        <v>1601.7839003999998</v>
      </c>
      <c r="I66" s="239">
        <v>346.55158598599996</v>
      </c>
      <c r="J66" s="239">
        <v>83.983268607999989</v>
      </c>
      <c r="K66" s="239">
        <v>40.297136891000001</v>
      </c>
      <c r="L66" s="239">
        <f t="shared" si="0"/>
        <v>11749.287410900999</v>
      </c>
      <c r="M66" s="141" t="s">
        <v>198</v>
      </c>
      <c r="N66" s="142" t="s">
        <v>196</v>
      </c>
      <c r="P66" s="385"/>
      <c r="Q66" s="385"/>
    </row>
    <row r="67" spans="1:17" ht="15.75" customHeight="1" thickTop="1" thickBot="1" x14ac:dyDescent="0.3">
      <c r="A67" s="133" t="s">
        <v>199</v>
      </c>
      <c r="B67" s="137" t="s">
        <v>200</v>
      </c>
      <c r="C67" s="240">
        <v>222.89431995699999</v>
      </c>
      <c r="D67" s="240">
        <v>0.11863119899999999</v>
      </c>
      <c r="E67" s="240">
        <v>1529.6303898120004</v>
      </c>
      <c r="F67" s="240">
        <v>27.857368587999993</v>
      </c>
      <c r="G67" s="240">
        <v>1304.4807286110006</v>
      </c>
      <c r="H67" s="240">
        <v>5013.5904187430006</v>
      </c>
      <c r="I67" s="240">
        <v>661.36148316999993</v>
      </c>
      <c r="J67" s="240">
        <v>3.9413248559999996</v>
      </c>
      <c r="K67" s="240">
        <v>0.22814117400000003</v>
      </c>
      <c r="L67" s="240">
        <f t="shared" si="0"/>
        <v>8764.1028061100023</v>
      </c>
      <c r="M67" s="138" t="s">
        <v>201</v>
      </c>
      <c r="N67" s="139" t="s">
        <v>199</v>
      </c>
      <c r="P67" s="385"/>
      <c r="Q67" s="385"/>
    </row>
    <row r="68" spans="1:17" ht="15.75" customHeight="1" thickTop="1" thickBot="1" x14ac:dyDescent="0.3">
      <c r="A68" s="134" t="s">
        <v>202</v>
      </c>
      <c r="B68" s="140" t="s">
        <v>23</v>
      </c>
      <c r="C68" s="168">
        <v>1117.8518807360001</v>
      </c>
      <c r="D68" s="168">
        <v>288.95869790100005</v>
      </c>
      <c r="E68" s="168">
        <v>8125.7289269090006</v>
      </c>
      <c r="F68" s="168">
        <v>1811.8645552300002</v>
      </c>
      <c r="G68" s="168">
        <v>5852.1062240350038</v>
      </c>
      <c r="H68" s="168">
        <v>1023.0750049070006</v>
      </c>
      <c r="I68" s="168">
        <v>572.17106451300049</v>
      </c>
      <c r="J68" s="168">
        <v>19.069284501000006</v>
      </c>
      <c r="K68" s="168">
        <v>79.47659104100002</v>
      </c>
      <c r="L68" s="168">
        <f t="shared" si="0"/>
        <v>18890.302229773006</v>
      </c>
      <c r="M68" s="141" t="s">
        <v>203</v>
      </c>
      <c r="N68" s="142" t="s">
        <v>202</v>
      </c>
      <c r="P68" s="385"/>
      <c r="Q68" s="385"/>
    </row>
    <row r="69" spans="1:17" ht="28.5" customHeight="1" thickTop="1" thickBot="1" x14ac:dyDescent="0.3">
      <c r="A69" s="133" t="s">
        <v>204</v>
      </c>
      <c r="B69" s="137" t="s">
        <v>205</v>
      </c>
      <c r="C69" s="240">
        <v>139.53861285900001</v>
      </c>
      <c r="D69" s="240">
        <v>28.074603223000008</v>
      </c>
      <c r="E69" s="240">
        <v>573.62391278100006</v>
      </c>
      <c r="F69" s="240">
        <v>6.004088134999999</v>
      </c>
      <c r="G69" s="240">
        <v>390.22318792200002</v>
      </c>
      <c r="H69" s="240">
        <v>55.874247663999995</v>
      </c>
      <c r="I69" s="240">
        <v>12.747449576999998</v>
      </c>
      <c r="J69" s="240">
        <v>5.2856411340000005</v>
      </c>
      <c r="K69" s="240">
        <v>1.1324008160000001</v>
      </c>
      <c r="L69" s="240">
        <f t="shared" si="0"/>
        <v>1212.504144111</v>
      </c>
      <c r="M69" s="138" t="s">
        <v>206</v>
      </c>
      <c r="N69" s="139" t="s">
        <v>204</v>
      </c>
      <c r="P69" s="385"/>
      <c r="Q69" s="385"/>
    </row>
    <row r="70" spans="1:17" ht="15" thickTop="1" thickBot="1" x14ac:dyDescent="0.3">
      <c r="A70" s="134" t="s">
        <v>207</v>
      </c>
      <c r="B70" s="140" t="s">
        <v>208</v>
      </c>
      <c r="C70" s="239">
        <v>245.34699221400007</v>
      </c>
      <c r="D70" s="239">
        <v>72.991796342000029</v>
      </c>
      <c r="E70" s="239">
        <v>846.00332471799959</v>
      </c>
      <c r="F70" s="239">
        <v>5.3532701640000004</v>
      </c>
      <c r="G70" s="239">
        <v>701.63773427600006</v>
      </c>
      <c r="H70" s="239">
        <v>102.58379053500002</v>
      </c>
      <c r="I70" s="239">
        <v>23.978595620999997</v>
      </c>
      <c r="J70" s="239">
        <v>1.095134584</v>
      </c>
      <c r="K70" s="239">
        <v>0.7057425209999999</v>
      </c>
      <c r="L70" s="239">
        <f t="shared" si="0"/>
        <v>1999.696380975</v>
      </c>
      <c r="M70" s="141" t="s">
        <v>249</v>
      </c>
      <c r="N70" s="142" t="s">
        <v>207</v>
      </c>
      <c r="P70" s="385"/>
      <c r="Q70" s="385"/>
    </row>
    <row r="71" spans="1:17" ht="26.25" customHeight="1" thickTop="1" thickBot="1" x14ac:dyDescent="0.3">
      <c r="A71" s="133" t="s">
        <v>209</v>
      </c>
      <c r="B71" s="137" t="s">
        <v>250</v>
      </c>
      <c r="C71" s="240">
        <v>6.322442659</v>
      </c>
      <c r="D71" s="240">
        <v>4.6091943800000008</v>
      </c>
      <c r="E71" s="240">
        <v>215.45906027899997</v>
      </c>
      <c r="F71" s="240">
        <v>2.0963947830000005</v>
      </c>
      <c r="G71" s="240">
        <v>354.08220933800021</v>
      </c>
      <c r="H71" s="240">
        <v>17.116805236999998</v>
      </c>
      <c r="I71" s="240">
        <v>1.9770158529999999</v>
      </c>
      <c r="J71" s="240">
        <v>0.23758717599999998</v>
      </c>
      <c r="K71" s="240">
        <v>0.51280948400000004</v>
      </c>
      <c r="L71" s="240">
        <f t="shared" ref="L71:L77" si="1">SUM(C71:K71)</f>
        <v>602.41351918900011</v>
      </c>
      <c r="M71" s="138" t="s">
        <v>210</v>
      </c>
      <c r="N71" s="139" t="s">
        <v>209</v>
      </c>
      <c r="P71" s="385"/>
      <c r="Q71" s="385"/>
    </row>
    <row r="72" spans="1:17" ht="15" thickTop="1" thickBot="1" x14ac:dyDescent="0.3">
      <c r="A72" s="134" t="s">
        <v>211</v>
      </c>
      <c r="B72" s="140" t="s">
        <v>212</v>
      </c>
      <c r="C72" s="239">
        <v>80.862617102999977</v>
      </c>
      <c r="D72" s="239">
        <v>98.143501514000008</v>
      </c>
      <c r="E72" s="239">
        <v>443.39910697999994</v>
      </c>
      <c r="F72" s="239">
        <v>14.904105574000008</v>
      </c>
      <c r="G72" s="239">
        <v>1750.4938269990012</v>
      </c>
      <c r="H72" s="239">
        <v>79.343416894000015</v>
      </c>
      <c r="I72" s="239">
        <v>17.175271863000006</v>
      </c>
      <c r="J72" s="239">
        <v>1.8698553489999998</v>
      </c>
      <c r="K72" s="239">
        <v>13.094725794</v>
      </c>
      <c r="L72" s="239">
        <f t="shared" si="1"/>
        <v>2499.286428070001</v>
      </c>
      <c r="M72" s="141" t="s">
        <v>213</v>
      </c>
      <c r="N72" s="142" t="s">
        <v>211</v>
      </c>
      <c r="P72" s="385"/>
      <c r="Q72" s="385"/>
    </row>
    <row r="73" spans="1:17" ht="15" thickTop="1" thickBot="1" x14ac:dyDescent="0.3">
      <c r="A73" s="133" t="s">
        <v>214</v>
      </c>
      <c r="B73" s="137" t="s">
        <v>215</v>
      </c>
      <c r="C73" s="240">
        <v>10.706508643999999</v>
      </c>
      <c r="D73" s="240">
        <v>4.1618408010000012</v>
      </c>
      <c r="E73" s="240">
        <v>253.64943272499946</v>
      </c>
      <c r="F73" s="240">
        <v>6.6539699499999978</v>
      </c>
      <c r="G73" s="240">
        <v>484.37943990999997</v>
      </c>
      <c r="H73" s="240">
        <v>7.6417343800000017</v>
      </c>
      <c r="I73" s="240">
        <v>13.402450690000002</v>
      </c>
      <c r="J73" s="240">
        <v>0.12471908700000001</v>
      </c>
      <c r="K73" s="240">
        <v>0.23440966999999999</v>
      </c>
      <c r="L73" s="240">
        <f t="shared" si="1"/>
        <v>780.95450585699939</v>
      </c>
      <c r="M73" s="138" t="s">
        <v>216</v>
      </c>
      <c r="N73" s="139" t="s">
        <v>214</v>
      </c>
      <c r="P73" s="385"/>
      <c r="Q73" s="385"/>
    </row>
    <row r="74" spans="1:17" ht="34.5" customHeight="1" thickTop="1" thickBot="1" x14ac:dyDescent="0.3">
      <c r="A74" s="134">
        <v>87</v>
      </c>
      <c r="B74" s="140" t="s">
        <v>217</v>
      </c>
      <c r="C74" s="239">
        <v>34.601847604999975</v>
      </c>
      <c r="D74" s="239">
        <v>3.2828470170000013</v>
      </c>
      <c r="E74" s="239">
        <v>758.25722076100067</v>
      </c>
      <c r="F74" s="239">
        <v>75.325486455000004</v>
      </c>
      <c r="G74" s="239">
        <v>269.37440292900015</v>
      </c>
      <c r="H74" s="239">
        <v>379.4707890950001</v>
      </c>
      <c r="I74" s="239">
        <v>88.111845597000027</v>
      </c>
      <c r="J74" s="239">
        <v>4.5743394809999991</v>
      </c>
      <c r="K74" s="239">
        <v>0.92542011300000016</v>
      </c>
      <c r="L74" s="239">
        <f t="shared" si="1"/>
        <v>1613.9241990530008</v>
      </c>
      <c r="M74" s="141" t="s">
        <v>218</v>
      </c>
      <c r="N74" s="142" t="s">
        <v>219</v>
      </c>
      <c r="P74" s="385"/>
      <c r="Q74" s="385"/>
    </row>
    <row r="75" spans="1:17" ht="34.5" customHeight="1" thickTop="1" thickBot="1" x14ac:dyDescent="0.3">
      <c r="A75" s="133">
        <v>88</v>
      </c>
      <c r="B75" s="137" t="s">
        <v>220</v>
      </c>
      <c r="C75" s="240">
        <v>30.099957932999995</v>
      </c>
      <c r="D75" s="240">
        <v>4.5554972549999997</v>
      </c>
      <c r="E75" s="240">
        <v>175.27278718399987</v>
      </c>
      <c r="F75" s="240">
        <v>675.06117362100053</v>
      </c>
      <c r="G75" s="240">
        <v>239.18477267999995</v>
      </c>
      <c r="H75" s="240">
        <v>69.868454165999992</v>
      </c>
      <c r="I75" s="240">
        <v>4.0903608660000002</v>
      </c>
      <c r="J75" s="240">
        <v>1.026249462</v>
      </c>
      <c r="K75" s="240">
        <v>0.20920284600000003</v>
      </c>
      <c r="L75" s="240">
        <f t="shared" si="1"/>
        <v>1199.3684560130002</v>
      </c>
      <c r="M75" s="138" t="s">
        <v>221</v>
      </c>
      <c r="N75" s="139" t="s">
        <v>222</v>
      </c>
      <c r="P75" s="385"/>
      <c r="Q75" s="385"/>
    </row>
    <row r="76" spans="1:17" ht="28.5" customHeight="1" thickTop="1" thickBot="1" x14ac:dyDescent="0.3">
      <c r="A76" s="134">
        <v>89</v>
      </c>
      <c r="B76" s="140" t="s">
        <v>223</v>
      </c>
      <c r="C76" s="239">
        <v>570.37290171899986</v>
      </c>
      <c r="D76" s="239">
        <v>73.139417369</v>
      </c>
      <c r="E76" s="239">
        <v>4860.0640814809985</v>
      </c>
      <c r="F76" s="239">
        <v>1026.4660665480001</v>
      </c>
      <c r="G76" s="239">
        <v>1662.7306499810018</v>
      </c>
      <c r="H76" s="239">
        <v>311.17576693599995</v>
      </c>
      <c r="I76" s="239">
        <v>410.68807444599997</v>
      </c>
      <c r="J76" s="239">
        <v>4.8557582279999982</v>
      </c>
      <c r="K76" s="239">
        <v>62.661879796999997</v>
      </c>
      <c r="L76" s="239">
        <f t="shared" si="1"/>
        <v>8982.1545965049991</v>
      </c>
      <c r="M76" s="141" t="s">
        <v>251</v>
      </c>
      <c r="N76" s="142" t="s">
        <v>224</v>
      </c>
      <c r="P76" s="385"/>
      <c r="Q76" s="385"/>
    </row>
    <row r="77" spans="1:17" ht="29.25" customHeight="1" thickTop="1" x14ac:dyDescent="0.25">
      <c r="A77" s="68" t="s">
        <v>225</v>
      </c>
      <c r="B77" s="69" t="s">
        <v>26</v>
      </c>
      <c r="C77" s="241">
        <v>89.341278620000011</v>
      </c>
      <c r="D77" s="241">
        <v>0.19752664299999995</v>
      </c>
      <c r="E77" s="241">
        <v>9.4707685159999997</v>
      </c>
      <c r="F77" s="241">
        <v>514.66575754200005</v>
      </c>
      <c r="G77" s="241">
        <v>11.684961924</v>
      </c>
      <c r="H77" s="241">
        <v>2.9414726410000007</v>
      </c>
      <c r="I77" s="241">
        <v>1.684982872</v>
      </c>
      <c r="J77" s="241">
        <v>1.5403932660000001</v>
      </c>
      <c r="K77" s="241">
        <v>6.5261982180000002</v>
      </c>
      <c r="L77" s="241">
        <f t="shared" si="1"/>
        <v>638.0533402420001</v>
      </c>
      <c r="M77" s="70" t="s">
        <v>257</v>
      </c>
      <c r="N77" s="71" t="s">
        <v>225</v>
      </c>
      <c r="P77" s="385"/>
      <c r="Q77" s="385"/>
    </row>
    <row r="78" spans="1:17" ht="22.5" customHeight="1" x14ac:dyDescent="0.25">
      <c r="A78" s="425" t="s">
        <v>30</v>
      </c>
      <c r="B78" s="426"/>
      <c r="C78" s="334">
        <f t="shared" ref="C78:K78" si="2">C6+C17+C20+C30+C34+C38+C48+C58+C68+C77</f>
        <v>18795.279364735004</v>
      </c>
      <c r="D78" s="334">
        <f t="shared" si="2"/>
        <v>2303.8525101180003</v>
      </c>
      <c r="E78" s="334">
        <f t="shared" si="2"/>
        <v>33172.071043993994</v>
      </c>
      <c r="F78" s="334">
        <f t="shared" si="2"/>
        <v>3690.0933824880003</v>
      </c>
      <c r="G78" s="334">
        <f t="shared" si="2"/>
        <v>35859.920645789003</v>
      </c>
      <c r="H78" s="334">
        <f t="shared" si="2"/>
        <v>16723.964272611007</v>
      </c>
      <c r="I78" s="334">
        <f t="shared" si="2"/>
        <v>3642.9881004730009</v>
      </c>
      <c r="J78" s="334">
        <f t="shared" si="2"/>
        <v>2009.1361313909999</v>
      </c>
      <c r="K78" s="334">
        <f t="shared" si="2"/>
        <v>492.81059321500004</v>
      </c>
      <c r="L78" s="334">
        <f>SUM(C78:K78)</f>
        <v>116690.116044814</v>
      </c>
      <c r="M78" s="427" t="s">
        <v>28</v>
      </c>
      <c r="N78" s="428"/>
      <c r="P78" s="385"/>
      <c r="Q78" s="385"/>
    </row>
    <row r="79" spans="1:17" x14ac:dyDescent="0.25">
      <c r="A79" s="429" t="s">
        <v>398</v>
      </c>
      <c r="B79" s="429"/>
      <c r="C79" s="288"/>
      <c r="D79" s="288"/>
      <c r="E79" s="288"/>
      <c r="F79" s="288"/>
      <c r="G79" s="288"/>
      <c r="H79" s="288"/>
      <c r="I79" s="288"/>
      <c r="J79" s="288"/>
      <c r="K79" s="288"/>
      <c r="L79" s="384"/>
      <c r="M79" s="181"/>
      <c r="N79" s="367" t="s">
        <v>523</v>
      </c>
    </row>
    <row r="80" spans="1:17" x14ac:dyDescent="0.25">
      <c r="A80" s="72"/>
      <c r="B80" s="73"/>
    </row>
    <row r="81" spans="1:12" x14ac:dyDescent="0.25">
      <c r="A81" s="72"/>
      <c r="B81" s="73"/>
      <c r="C81" s="288"/>
      <c r="D81" s="288"/>
      <c r="E81" s="288"/>
      <c r="F81" s="288"/>
      <c r="G81" s="288"/>
      <c r="H81" s="288"/>
      <c r="I81" s="288"/>
      <c r="J81" s="288"/>
      <c r="K81" s="288"/>
      <c r="L81" s="288"/>
    </row>
    <row r="82" spans="1:12" x14ac:dyDescent="0.25">
      <c r="A82" s="72"/>
      <c r="B82" s="73"/>
      <c r="L82" s="106"/>
    </row>
    <row r="83" spans="1:12" x14ac:dyDescent="0.25">
      <c r="A83" s="72"/>
      <c r="B83" s="73"/>
      <c r="C83" s="288"/>
      <c r="D83" s="288"/>
      <c r="E83" s="288"/>
      <c r="F83" s="288"/>
      <c r="G83" s="288"/>
      <c r="H83" s="288"/>
      <c r="I83" s="288"/>
      <c r="J83" s="288"/>
      <c r="K83" s="288"/>
      <c r="L83" s="106"/>
    </row>
    <row r="84" spans="1:12" x14ac:dyDescent="0.25">
      <c r="L84" s="104"/>
    </row>
    <row r="85" spans="1:12" x14ac:dyDescent="0.25">
      <c r="L85" s="106"/>
    </row>
  </sheetData>
  <mergeCells count="10">
    <mergeCell ref="M5:N5"/>
    <mergeCell ref="A78:B78"/>
    <mergeCell ref="M78:N78"/>
    <mergeCell ref="A79:B79"/>
    <mergeCell ref="A5:B5"/>
    <mergeCell ref="A1:N1"/>
    <mergeCell ref="A2:N2"/>
    <mergeCell ref="A3:N3"/>
    <mergeCell ref="C4:L4"/>
    <mergeCell ref="M4:N4"/>
  </mergeCells>
  <printOptions horizontalCentered="1" verticalCentered="1"/>
  <pageMargins left="0" right="0" top="0" bottom="0" header="0" footer="0.23622047244094491"/>
  <pageSetup paperSize="9" scale="80" orientation="landscape" r:id="rId1"/>
  <headerFooter alignWithMargins="0"/>
  <rowBreaks count="4" manualBreakCount="4">
    <brk id="16" max="13" man="1"/>
    <brk id="29" max="13" man="1"/>
    <brk id="46" max="13" man="1"/>
    <brk id="62" max="1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21"/>
  <sheetViews>
    <sheetView rightToLeft="1" view="pageBreakPreview" zoomScaleSheetLayoutView="100" workbookViewId="0">
      <selection activeCell="G6" sqref="G6"/>
    </sheetView>
  </sheetViews>
  <sheetFormatPr defaultRowHeight="13.8" x14ac:dyDescent="0.25"/>
  <cols>
    <col min="1" max="1" width="26.6640625" style="4" customWidth="1"/>
    <col min="2" max="6" width="11.6640625" style="12" customWidth="1"/>
    <col min="7" max="7" width="26.6640625" style="4" customWidth="1"/>
    <col min="8" max="8" width="9.109375" style="4"/>
    <col min="9" max="9" width="18.44140625" style="4" bestFit="1" customWidth="1"/>
    <col min="10" max="10" width="17.6640625" style="4" bestFit="1" customWidth="1"/>
    <col min="11" max="11" width="15.6640625" style="4" bestFit="1" customWidth="1"/>
    <col min="12" max="256" width="9.109375" style="4"/>
    <col min="257" max="257" width="26.6640625" style="4" customWidth="1"/>
    <col min="258" max="262" width="11.6640625" style="4" customWidth="1"/>
    <col min="263" max="263" width="26.6640625" style="4" customWidth="1"/>
    <col min="264" max="264" width="9.109375" style="4"/>
    <col min="265" max="265" width="18.44140625" style="4" bestFit="1" customWidth="1"/>
    <col min="266" max="266" width="17.6640625" style="4" bestFit="1" customWidth="1"/>
    <col min="267" max="267" width="15.6640625" style="4" bestFit="1" customWidth="1"/>
    <col min="268" max="512" width="9.109375" style="4"/>
    <col min="513" max="513" width="26.6640625" style="4" customWidth="1"/>
    <col min="514" max="518" width="11.6640625" style="4" customWidth="1"/>
    <col min="519" max="519" width="26.6640625" style="4" customWidth="1"/>
    <col min="520" max="520" width="9.109375" style="4"/>
    <col min="521" max="521" width="18.44140625" style="4" bestFit="1" customWidth="1"/>
    <col min="522" max="522" width="17.6640625" style="4" bestFit="1" customWidth="1"/>
    <col min="523" max="523" width="15.6640625" style="4" bestFit="1" customWidth="1"/>
    <col min="524" max="768" width="9.109375" style="4"/>
    <col min="769" max="769" width="26.6640625" style="4" customWidth="1"/>
    <col min="770" max="774" width="11.6640625" style="4" customWidth="1"/>
    <col min="775" max="775" width="26.6640625" style="4" customWidth="1"/>
    <col min="776" max="776" width="9.109375" style="4"/>
    <col min="777" max="777" width="18.44140625" style="4" bestFit="1" customWidth="1"/>
    <col min="778" max="778" width="17.6640625" style="4" bestFit="1" customWidth="1"/>
    <col min="779" max="779" width="15.6640625" style="4" bestFit="1" customWidth="1"/>
    <col min="780" max="1024" width="9.109375" style="4"/>
    <col min="1025" max="1025" width="26.6640625" style="4" customWidth="1"/>
    <col min="1026" max="1030" width="11.6640625" style="4" customWidth="1"/>
    <col min="1031" max="1031" width="26.6640625" style="4" customWidth="1"/>
    <col min="1032" max="1032" width="9.109375" style="4"/>
    <col min="1033" max="1033" width="18.44140625" style="4" bestFit="1" customWidth="1"/>
    <col min="1034" max="1034" width="17.6640625" style="4" bestFit="1" customWidth="1"/>
    <col min="1035" max="1035" width="15.6640625" style="4" bestFit="1" customWidth="1"/>
    <col min="1036" max="1280" width="9.109375" style="4"/>
    <col min="1281" max="1281" width="26.6640625" style="4" customWidth="1"/>
    <col min="1282" max="1286" width="11.6640625" style="4" customWidth="1"/>
    <col min="1287" max="1287" width="26.6640625" style="4" customWidth="1"/>
    <col min="1288" max="1288" width="9.109375" style="4"/>
    <col min="1289" max="1289" width="18.44140625" style="4" bestFit="1" customWidth="1"/>
    <col min="1290" max="1290" width="17.6640625" style="4" bestFit="1" customWidth="1"/>
    <col min="1291" max="1291" width="15.6640625" style="4" bestFit="1" customWidth="1"/>
    <col min="1292" max="1536" width="9.109375" style="4"/>
    <col min="1537" max="1537" width="26.6640625" style="4" customWidth="1"/>
    <col min="1538" max="1542" width="11.6640625" style="4" customWidth="1"/>
    <col min="1543" max="1543" width="26.6640625" style="4" customWidth="1"/>
    <col min="1544" max="1544" width="9.109375" style="4"/>
    <col min="1545" max="1545" width="18.44140625" style="4" bestFit="1" customWidth="1"/>
    <col min="1546" max="1546" width="17.6640625" style="4" bestFit="1" customWidth="1"/>
    <col min="1547" max="1547" width="15.6640625" style="4" bestFit="1" customWidth="1"/>
    <col min="1548" max="1792" width="9.109375" style="4"/>
    <col min="1793" max="1793" width="26.6640625" style="4" customWidth="1"/>
    <col min="1794" max="1798" width="11.6640625" style="4" customWidth="1"/>
    <col min="1799" max="1799" width="26.6640625" style="4" customWidth="1"/>
    <col min="1800" max="1800" width="9.109375" style="4"/>
    <col min="1801" max="1801" width="18.44140625" style="4" bestFit="1" customWidth="1"/>
    <col min="1802" max="1802" width="17.6640625" style="4" bestFit="1" customWidth="1"/>
    <col min="1803" max="1803" width="15.6640625" style="4" bestFit="1" customWidth="1"/>
    <col min="1804" max="2048" width="9.109375" style="4"/>
    <col min="2049" max="2049" width="26.6640625" style="4" customWidth="1"/>
    <col min="2050" max="2054" width="11.6640625" style="4" customWidth="1"/>
    <col min="2055" max="2055" width="26.6640625" style="4" customWidth="1"/>
    <col min="2056" max="2056" width="9.109375" style="4"/>
    <col min="2057" max="2057" width="18.44140625" style="4" bestFit="1" customWidth="1"/>
    <col min="2058" max="2058" width="17.6640625" style="4" bestFit="1" customWidth="1"/>
    <col min="2059" max="2059" width="15.6640625" style="4" bestFit="1" customWidth="1"/>
    <col min="2060" max="2304" width="9.109375" style="4"/>
    <col min="2305" max="2305" width="26.6640625" style="4" customWidth="1"/>
    <col min="2306" max="2310" width="11.6640625" style="4" customWidth="1"/>
    <col min="2311" max="2311" width="26.6640625" style="4" customWidth="1"/>
    <col min="2312" max="2312" width="9.109375" style="4"/>
    <col min="2313" max="2313" width="18.44140625" style="4" bestFit="1" customWidth="1"/>
    <col min="2314" max="2314" width="17.6640625" style="4" bestFit="1" customWidth="1"/>
    <col min="2315" max="2315" width="15.6640625" style="4" bestFit="1" customWidth="1"/>
    <col min="2316" max="2560" width="9.109375" style="4"/>
    <col min="2561" max="2561" width="26.6640625" style="4" customWidth="1"/>
    <col min="2562" max="2566" width="11.6640625" style="4" customWidth="1"/>
    <col min="2567" max="2567" width="26.6640625" style="4" customWidth="1"/>
    <col min="2568" max="2568" width="9.109375" style="4"/>
    <col min="2569" max="2569" width="18.44140625" style="4" bestFit="1" customWidth="1"/>
    <col min="2570" max="2570" width="17.6640625" style="4" bestFit="1" customWidth="1"/>
    <col min="2571" max="2571" width="15.6640625" style="4" bestFit="1" customWidth="1"/>
    <col min="2572" max="2816" width="9.109375" style="4"/>
    <col min="2817" max="2817" width="26.6640625" style="4" customWidth="1"/>
    <col min="2818" max="2822" width="11.6640625" style="4" customWidth="1"/>
    <col min="2823" max="2823" width="26.6640625" style="4" customWidth="1"/>
    <col min="2824" max="2824" width="9.109375" style="4"/>
    <col min="2825" max="2825" width="18.44140625" style="4" bestFit="1" customWidth="1"/>
    <col min="2826" max="2826" width="17.6640625" style="4" bestFit="1" customWidth="1"/>
    <col min="2827" max="2827" width="15.6640625" style="4" bestFit="1" customWidth="1"/>
    <col min="2828" max="3072" width="9.109375" style="4"/>
    <col min="3073" max="3073" width="26.6640625" style="4" customWidth="1"/>
    <col min="3074" max="3078" width="11.6640625" style="4" customWidth="1"/>
    <col min="3079" max="3079" width="26.6640625" style="4" customWidth="1"/>
    <col min="3080" max="3080" width="9.109375" style="4"/>
    <col min="3081" max="3081" width="18.44140625" style="4" bestFit="1" customWidth="1"/>
    <col min="3082" max="3082" width="17.6640625" style="4" bestFit="1" customWidth="1"/>
    <col min="3083" max="3083" width="15.6640625" style="4" bestFit="1" customWidth="1"/>
    <col min="3084" max="3328" width="9.109375" style="4"/>
    <col min="3329" max="3329" width="26.6640625" style="4" customWidth="1"/>
    <col min="3330" max="3334" width="11.6640625" style="4" customWidth="1"/>
    <col min="3335" max="3335" width="26.6640625" style="4" customWidth="1"/>
    <col min="3336" max="3336" width="9.109375" style="4"/>
    <col min="3337" max="3337" width="18.44140625" style="4" bestFit="1" customWidth="1"/>
    <col min="3338" max="3338" width="17.6640625" style="4" bestFit="1" customWidth="1"/>
    <col min="3339" max="3339" width="15.6640625" style="4" bestFit="1" customWidth="1"/>
    <col min="3340" max="3584" width="9.109375" style="4"/>
    <col min="3585" max="3585" width="26.6640625" style="4" customWidth="1"/>
    <col min="3586" max="3590" width="11.6640625" style="4" customWidth="1"/>
    <col min="3591" max="3591" width="26.6640625" style="4" customWidth="1"/>
    <col min="3592" max="3592" width="9.109375" style="4"/>
    <col min="3593" max="3593" width="18.44140625" style="4" bestFit="1" customWidth="1"/>
    <col min="3594" max="3594" width="17.6640625" style="4" bestFit="1" customWidth="1"/>
    <col min="3595" max="3595" width="15.6640625" style="4" bestFit="1" customWidth="1"/>
    <col min="3596" max="3840" width="9.109375" style="4"/>
    <col min="3841" max="3841" width="26.6640625" style="4" customWidth="1"/>
    <col min="3842" max="3846" width="11.6640625" style="4" customWidth="1"/>
    <col min="3847" max="3847" width="26.6640625" style="4" customWidth="1"/>
    <col min="3848" max="3848" width="9.109375" style="4"/>
    <col min="3849" max="3849" width="18.44140625" style="4" bestFit="1" customWidth="1"/>
    <col min="3850" max="3850" width="17.6640625" style="4" bestFit="1" customWidth="1"/>
    <col min="3851" max="3851" width="15.6640625" style="4" bestFit="1" customWidth="1"/>
    <col min="3852" max="4096" width="9.109375" style="4"/>
    <col min="4097" max="4097" width="26.6640625" style="4" customWidth="1"/>
    <col min="4098" max="4102" width="11.6640625" style="4" customWidth="1"/>
    <col min="4103" max="4103" width="26.6640625" style="4" customWidth="1"/>
    <col min="4104" max="4104" width="9.109375" style="4"/>
    <col min="4105" max="4105" width="18.44140625" style="4" bestFit="1" customWidth="1"/>
    <col min="4106" max="4106" width="17.6640625" style="4" bestFit="1" customWidth="1"/>
    <col min="4107" max="4107" width="15.6640625" style="4" bestFit="1" customWidth="1"/>
    <col min="4108" max="4352" width="9.109375" style="4"/>
    <col min="4353" max="4353" width="26.6640625" style="4" customWidth="1"/>
    <col min="4354" max="4358" width="11.6640625" style="4" customWidth="1"/>
    <col min="4359" max="4359" width="26.6640625" style="4" customWidth="1"/>
    <col min="4360" max="4360" width="9.109375" style="4"/>
    <col min="4361" max="4361" width="18.44140625" style="4" bestFit="1" customWidth="1"/>
    <col min="4362" max="4362" width="17.6640625" style="4" bestFit="1" customWidth="1"/>
    <col min="4363" max="4363" width="15.6640625" style="4" bestFit="1" customWidth="1"/>
    <col min="4364" max="4608" width="9.109375" style="4"/>
    <col min="4609" max="4609" width="26.6640625" style="4" customWidth="1"/>
    <col min="4610" max="4614" width="11.6640625" style="4" customWidth="1"/>
    <col min="4615" max="4615" width="26.6640625" style="4" customWidth="1"/>
    <col min="4616" max="4616" width="9.109375" style="4"/>
    <col min="4617" max="4617" width="18.44140625" style="4" bestFit="1" customWidth="1"/>
    <col min="4618" max="4618" width="17.6640625" style="4" bestFit="1" customWidth="1"/>
    <col min="4619" max="4619" width="15.6640625" style="4" bestFit="1" customWidth="1"/>
    <col min="4620" max="4864" width="9.109375" style="4"/>
    <col min="4865" max="4865" width="26.6640625" style="4" customWidth="1"/>
    <col min="4866" max="4870" width="11.6640625" style="4" customWidth="1"/>
    <col min="4871" max="4871" width="26.6640625" style="4" customWidth="1"/>
    <col min="4872" max="4872" width="9.109375" style="4"/>
    <col min="4873" max="4873" width="18.44140625" style="4" bestFit="1" customWidth="1"/>
    <col min="4874" max="4874" width="17.6640625" style="4" bestFit="1" customWidth="1"/>
    <col min="4875" max="4875" width="15.6640625" style="4" bestFit="1" customWidth="1"/>
    <col min="4876" max="5120" width="9.109375" style="4"/>
    <col min="5121" max="5121" width="26.6640625" style="4" customWidth="1"/>
    <col min="5122" max="5126" width="11.6640625" style="4" customWidth="1"/>
    <col min="5127" max="5127" width="26.6640625" style="4" customWidth="1"/>
    <col min="5128" max="5128" width="9.109375" style="4"/>
    <col min="5129" max="5129" width="18.44140625" style="4" bestFit="1" customWidth="1"/>
    <col min="5130" max="5130" width="17.6640625" style="4" bestFit="1" customWidth="1"/>
    <col min="5131" max="5131" width="15.6640625" style="4" bestFit="1" customWidth="1"/>
    <col min="5132" max="5376" width="9.109375" style="4"/>
    <col min="5377" max="5377" width="26.6640625" style="4" customWidth="1"/>
    <col min="5378" max="5382" width="11.6640625" style="4" customWidth="1"/>
    <col min="5383" max="5383" width="26.6640625" style="4" customWidth="1"/>
    <col min="5384" max="5384" width="9.109375" style="4"/>
    <col min="5385" max="5385" width="18.44140625" style="4" bestFit="1" customWidth="1"/>
    <col min="5386" max="5386" width="17.6640625" style="4" bestFit="1" customWidth="1"/>
    <col min="5387" max="5387" width="15.6640625" style="4" bestFit="1" customWidth="1"/>
    <col min="5388" max="5632" width="9.109375" style="4"/>
    <col min="5633" max="5633" width="26.6640625" style="4" customWidth="1"/>
    <col min="5634" max="5638" width="11.6640625" style="4" customWidth="1"/>
    <col min="5639" max="5639" width="26.6640625" style="4" customWidth="1"/>
    <col min="5640" max="5640" width="9.109375" style="4"/>
    <col min="5641" max="5641" width="18.44140625" style="4" bestFit="1" customWidth="1"/>
    <col min="5642" max="5642" width="17.6640625" style="4" bestFit="1" customWidth="1"/>
    <col min="5643" max="5643" width="15.6640625" style="4" bestFit="1" customWidth="1"/>
    <col min="5644" max="5888" width="9.109375" style="4"/>
    <col min="5889" max="5889" width="26.6640625" style="4" customWidth="1"/>
    <col min="5890" max="5894" width="11.6640625" style="4" customWidth="1"/>
    <col min="5895" max="5895" width="26.6640625" style="4" customWidth="1"/>
    <col min="5896" max="5896" width="9.109375" style="4"/>
    <col min="5897" max="5897" width="18.44140625" style="4" bestFit="1" customWidth="1"/>
    <col min="5898" max="5898" width="17.6640625" style="4" bestFit="1" customWidth="1"/>
    <col min="5899" max="5899" width="15.6640625" style="4" bestFit="1" customWidth="1"/>
    <col min="5900" max="6144" width="9.109375" style="4"/>
    <col min="6145" max="6145" width="26.6640625" style="4" customWidth="1"/>
    <col min="6146" max="6150" width="11.6640625" style="4" customWidth="1"/>
    <col min="6151" max="6151" width="26.6640625" style="4" customWidth="1"/>
    <col min="6152" max="6152" width="9.109375" style="4"/>
    <col min="6153" max="6153" width="18.44140625" style="4" bestFit="1" customWidth="1"/>
    <col min="6154" max="6154" width="17.6640625" style="4" bestFit="1" customWidth="1"/>
    <col min="6155" max="6155" width="15.6640625" style="4" bestFit="1" customWidth="1"/>
    <col min="6156" max="6400" width="9.109375" style="4"/>
    <col min="6401" max="6401" width="26.6640625" style="4" customWidth="1"/>
    <col min="6402" max="6406" width="11.6640625" style="4" customWidth="1"/>
    <col min="6407" max="6407" width="26.6640625" style="4" customWidth="1"/>
    <col min="6408" max="6408" width="9.109375" style="4"/>
    <col min="6409" max="6409" width="18.44140625" style="4" bestFit="1" customWidth="1"/>
    <col min="6410" max="6410" width="17.6640625" style="4" bestFit="1" customWidth="1"/>
    <col min="6411" max="6411" width="15.6640625" style="4" bestFit="1" customWidth="1"/>
    <col min="6412" max="6656" width="9.109375" style="4"/>
    <col min="6657" max="6657" width="26.6640625" style="4" customWidth="1"/>
    <col min="6658" max="6662" width="11.6640625" style="4" customWidth="1"/>
    <col min="6663" max="6663" width="26.6640625" style="4" customWidth="1"/>
    <col min="6664" max="6664" width="9.109375" style="4"/>
    <col min="6665" max="6665" width="18.44140625" style="4" bestFit="1" customWidth="1"/>
    <col min="6666" max="6666" width="17.6640625" style="4" bestFit="1" customWidth="1"/>
    <col min="6667" max="6667" width="15.6640625" style="4" bestFit="1" customWidth="1"/>
    <col min="6668" max="6912" width="9.109375" style="4"/>
    <col min="6913" max="6913" width="26.6640625" style="4" customWidth="1"/>
    <col min="6914" max="6918" width="11.6640625" style="4" customWidth="1"/>
    <col min="6919" max="6919" width="26.6640625" style="4" customWidth="1"/>
    <col min="6920" max="6920" width="9.109375" style="4"/>
    <col min="6921" max="6921" width="18.44140625" style="4" bestFit="1" customWidth="1"/>
    <col min="6922" max="6922" width="17.6640625" style="4" bestFit="1" customWidth="1"/>
    <col min="6923" max="6923" width="15.6640625" style="4" bestFit="1" customWidth="1"/>
    <col min="6924" max="7168" width="9.109375" style="4"/>
    <col min="7169" max="7169" width="26.6640625" style="4" customWidth="1"/>
    <col min="7170" max="7174" width="11.6640625" style="4" customWidth="1"/>
    <col min="7175" max="7175" width="26.6640625" style="4" customWidth="1"/>
    <col min="7176" max="7176" width="9.109375" style="4"/>
    <col min="7177" max="7177" width="18.44140625" style="4" bestFit="1" customWidth="1"/>
    <col min="7178" max="7178" width="17.6640625" style="4" bestFit="1" customWidth="1"/>
    <col min="7179" max="7179" width="15.6640625" style="4" bestFit="1" customWidth="1"/>
    <col min="7180" max="7424" width="9.109375" style="4"/>
    <col min="7425" max="7425" width="26.6640625" style="4" customWidth="1"/>
    <col min="7426" max="7430" width="11.6640625" style="4" customWidth="1"/>
    <col min="7431" max="7431" width="26.6640625" style="4" customWidth="1"/>
    <col min="7432" max="7432" width="9.109375" style="4"/>
    <col min="7433" max="7433" width="18.44140625" style="4" bestFit="1" customWidth="1"/>
    <col min="7434" max="7434" width="17.6640625" style="4" bestFit="1" customWidth="1"/>
    <col min="7435" max="7435" width="15.6640625" style="4" bestFit="1" customWidth="1"/>
    <col min="7436" max="7680" width="9.109375" style="4"/>
    <col min="7681" max="7681" width="26.6640625" style="4" customWidth="1"/>
    <col min="7682" max="7686" width="11.6640625" style="4" customWidth="1"/>
    <col min="7687" max="7687" width="26.6640625" style="4" customWidth="1"/>
    <col min="7688" max="7688" width="9.109375" style="4"/>
    <col min="7689" max="7689" width="18.44140625" style="4" bestFit="1" customWidth="1"/>
    <col min="7690" max="7690" width="17.6640625" style="4" bestFit="1" customWidth="1"/>
    <col min="7691" max="7691" width="15.6640625" style="4" bestFit="1" customWidth="1"/>
    <col min="7692" max="7936" width="9.109375" style="4"/>
    <col min="7937" max="7937" width="26.6640625" style="4" customWidth="1"/>
    <col min="7938" max="7942" width="11.6640625" style="4" customWidth="1"/>
    <col min="7943" max="7943" width="26.6640625" style="4" customWidth="1"/>
    <col min="7944" max="7944" width="9.109375" style="4"/>
    <col min="7945" max="7945" width="18.44140625" style="4" bestFit="1" customWidth="1"/>
    <col min="7946" max="7946" width="17.6640625" style="4" bestFit="1" customWidth="1"/>
    <col min="7947" max="7947" width="15.6640625" style="4" bestFit="1" customWidth="1"/>
    <col min="7948" max="8192" width="9.109375" style="4"/>
    <col min="8193" max="8193" width="26.6640625" style="4" customWidth="1"/>
    <col min="8194" max="8198" width="11.6640625" style="4" customWidth="1"/>
    <col min="8199" max="8199" width="26.6640625" style="4" customWidth="1"/>
    <col min="8200" max="8200" width="9.109375" style="4"/>
    <col min="8201" max="8201" width="18.44140625" style="4" bestFit="1" customWidth="1"/>
    <col min="8202" max="8202" width="17.6640625" style="4" bestFit="1" customWidth="1"/>
    <col min="8203" max="8203" width="15.6640625" style="4" bestFit="1" customWidth="1"/>
    <col min="8204" max="8448" width="9.109375" style="4"/>
    <col min="8449" max="8449" width="26.6640625" style="4" customWidth="1"/>
    <col min="8450" max="8454" width="11.6640625" style="4" customWidth="1"/>
    <col min="8455" max="8455" width="26.6640625" style="4" customWidth="1"/>
    <col min="8456" max="8456" width="9.109375" style="4"/>
    <col min="8457" max="8457" width="18.44140625" style="4" bestFit="1" customWidth="1"/>
    <col min="8458" max="8458" width="17.6640625" style="4" bestFit="1" customWidth="1"/>
    <col min="8459" max="8459" width="15.6640625" style="4" bestFit="1" customWidth="1"/>
    <col min="8460" max="8704" width="9.109375" style="4"/>
    <col min="8705" max="8705" width="26.6640625" style="4" customWidth="1"/>
    <col min="8706" max="8710" width="11.6640625" style="4" customWidth="1"/>
    <col min="8711" max="8711" width="26.6640625" style="4" customWidth="1"/>
    <col min="8712" max="8712" width="9.109375" style="4"/>
    <col min="8713" max="8713" width="18.44140625" style="4" bestFit="1" customWidth="1"/>
    <col min="8714" max="8714" width="17.6640625" style="4" bestFit="1" customWidth="1"/>
    <col min="8715" max="8715" width="15.6640625" style="4" bestFit="1" customWidth="1"/>
    <col min="8716" max="8960" width="9.109375" style="4"/>
    <col min="8961" max="8961" width="26.6640625" style="4" customWidth="1"/>
    <col min="8962" max="8966" width="11.6640625" style="4" customWidth="1"/>
    <col min="8967" max="8967" width="26.6640625" style="4" customWidth="1"/>
    <col min="8968" max="8968" width="9.109375" style="4"/>
    <col min="8969" max="8969" width="18.44140625" style="4" bestFit="1" customWidth="1"/>
    <col min="8970" max="8970" width="17.6640625" style="4" bestFit="1" customWidth="1"/>
    <col min="8971" max="8971" width="15.6640625" style="4" bestFit="1" customWidth="1"/>
    <col min="8972" max="9216" width="9.109375" style="4"/>
    <col min="9217" max="9217" width="26.6640625" style="4" customWidth="1"/>
    <col min="9218" max="9222" width="11.6640625" style="4" customWidth="1"/>
    <col min="9223" max="9223" width="26.6640625" style="4" customWidth="1"/>
    <col min="9224" max="9224" width="9.109375" style="4"/>
    <col min="9225" max="9225" width="18.44140625" style="4" bestFit="1" customWidth="1"/>
    <col min="9226" max="9226" width="17.6640625" style="4" bestFit="1" customWidth="1"/>
    <col min="9227" max="9227" width="15.6640625" style="4" bestFit="1" customWidth="1"/>
    <col min="9228" max="9472" width="9.109375" style="4"/>
    <col min="9473" max="9473" width="26.6640625" style="4" customWidth="1"/>
    <col min="9474" max="9478" width="11.6640625" style="4" customWidth="1"/>
    <col min="9479" max="9479" width="26.6640625" style="4" customWidth="1"/>
    <col min="9480" max="9480" width="9.109375" style="4"/>
    <col min="9481" max="9481" width="18.44140625" style="4" bestFit="1" customWidth="1"/>
    <col min="9482" max="9482" width="17.6640625" style="4" bestFit="1" customWidth="1"/>
    <col min="9483" max="9483" width="15.6640625" style="4" bestFit="1" customWidth="1"/>
    <col min="9484" max="9728" width="9.109375" style="4"/>
    <col min="9729" max="9729" width="26.6640625" style="4" customWidth="1"/>
    <col min="9730" max="9734" width="11.6640625" style="4" customWidth="1"/>
    <col min="9735" max="9735" width="26.6640625" style="4" customWidth="1"/>
    <col min="9736" max="9736" width="9.109375" style="4"/>
    <col min="9737" max="9737" width="18.44140625" style="4" bestFit="1" customWidth="1"/>
    <col min="9738" max="9738" width="17.6640625" style="4" bestFit="1" customWidth="1"/>
    <col min="9739" max="9739" width="15.6640625" style="4" bestFit="1" customWidth="1"/>
    <col min="9740" max="9984" width="9.109375" style="4"/>
    <col min="9985" max="9985" width="26.6640625" style="4" customWidth="1"/>
    <col min="9986" max="9990" width="11.6640625" style="4" customWidth="1"/>
    <col min="9991" max="9991" width="26.6640625" style="4" customWidth="1"/>
    <col min="9992" max="9992" width="9.109375" style="4"/>
    <col min="9993" max="9993" width="18.44140625" style="4" bestFit="1" customWidth="1"/>
    <col min="9994" max="9994" width="17.6640625" style="4" bestFit="1" customWidth="1"/>
    <col min="9995" max="9995" width="15.6640625" style="4" bestFit="1" customWidth="1"/>
    <col min="9996" max="10240" width="9.109375" style="4"/>
    <col min="10241" max="10241" width="26.6640625" style="4" customWidth="1"/>
    <col min="10242" max="10246" width="11.6640625" style="4" customWidth="1"/>
    <col min="10247" max="10247" width="26.6640625" style="4" customWidth="1"/>
    <col min="10248" max="10248" width="9.109375" style="4"/>
    <col min="10249" max="10249" width="18.44140625" style="4" bestFit="1" customWidth="1"/>
    <col min="10250" max="10250" width="17.6640625" style="4" bestFit="1" customWidth="1"/>
    <col min="10251" max="10251" width="15.6640625" style="4" bestFit="1" customWidth="1"/>
    <col min="10252" max="10496" width="9.109375" style="4"/>
    <col min="10497" max="10497" width="26.6640625" style="4" customWidth="1"/>
    <col min="10498" max="10502" width="11.6640625" style="4" customWidth="1"/>
    <col min="10503" max="10503" width="26.6640625" style="4" customWidth="1"/>
    <col min="10504" max="10504" width="9.109375" style="4"/>
    <col min="10505" max="10505" width="18.44140625" style="4" bestFit="1" customWidth="1"/>
    <col min="10506" max="10506" width="17.6640625" style="4" bestFit="1" customWidth="1"/>
    <col min="10507" max="10507" width="15.6640625" style="4" bestFit="1" customWidth="1"/>
    <col min="10508" max="10752" width="9.109375" style="4"/>
    <col min="10753" max="10753" width="26.6640625" style="4" customWidth="1"/>
    <col min="10754" max="10758" width="11.6640625" style="4" customWidth="1"/>
    <col min="10759" max="10759" width="26.6640625" style="4" customWidth="1"/>
    <col min="10760" max="10760" width="9.109375" style="4"/>
    <col min="10761" max="10761" width="18.44140625" style="4" bestFit="1" customWidth="1"/>
    <col min="10762" max="10762" width="17.6640625" style="4" bestFit="1" customWidth="1"/>
    <col min="10763" max="10763" width="15.6640625" style="4" bestFit="1" customWidth="1"/>
    <col min="10764" max="11008" width="9.109375" style="4"/>
    <col min="11009" max="11009" width="26.6640625" style="4" customWidth="1"/>
    <col min="11010" max="11014" width="11.6640625" style="4" customWidth="1"/>
    <col min="11015" max="11015" width="26.6640625" style="4" customWidth="1"/>
    <col min="11016" max="11016" width="9.109375" style="4"/>
    <col min="11017" max="11017" width="18.44140625" style="4" bestFit="1" customWidth="1"/>
    <col min="11018" max="11018" width="17.6640625" style="4" bestFit="1" customWidth="1"/>
    <col min="11019" max="11019" width="15.6640625" style="4" bestFit="1" customWidth="1"/>
    <col min="11020" max="11264" width="9.109375" style="4"/>
    <col min="11265" max="11265" width="26.6640625" style="4" customWidth="1"/>
    <col min="11266" max="11270" width="11.6640625" style="4" customWidth="1"/>
    <col min="11271" max="11271" width="26.6640625" style="4" customWidth="1"/>
    <col min="11272" max="11272" width="9.109375" style="4"/>
    <col min="11273" max="11273" width="18.44140625" style="4" bestFit="1" customWidth="1"/>
    <col min="11274" max="11274" width="17.6640625" style="4" bestFit="1" customWidth="1"/>
    <col min="11275" max="11275" width="15.6640625" style="4" bestFit="1" customWidth="1"/>
    <col min="11276" max="11520" width="9.109375" style="4"/>
    <col min="11521" max="11521" width="26.6640625" style="4" customWidth="1"/>
    <col min="11522" max="11526" width="11.6640625" style="4" customWidth="1"/>
    <col min="11527" max="11527" width="26.6640625" style="4" customWidth="1"/>
    <col min="11528" max="11528" width="9.109375" style="4"/>
    <col min="11529" max="11529" width="18.44140625" style="4" bestFit="1" customWidth="1"/>
    <col min="11530" max="11530" width="17.6640625" style="4" bestFit="1" customWidth="1"/>
    <col min="11531" max="11531" width="15.6640625" style="4" bestFit="1" customWidth="1"/>
    <col min="11532" max="11776" width="9.109375" style="4"/>
    <col min="11777" max="11777" width="26.6640625" style="4" customWidth="1"/>
    <col min="11778" max="11782" width="11.6640625" style="4" customWidth="1"/>
    <col min="11783" max="11783" width="26.6640625" style="4" customWidth="1"/>
    <col min="11784" max="11784" width="9.109375" style="4"/>
    <col min="11785" max="11785" width="18.44140625" style="4" bestFit="1" customWidth="1"/>
    <col min="11786" max="11786" width="17.6640625" style="4" bestFit="1" customWidth="1"/>
    <col min="11787" max="11787" width="15.6640625" style="4" bestFit="1" customWidth="1"/>
    <col min="11788" max="12032" width="9.109375" style="4"/>
    <col min="12033" max="12033" width="26.6640625" style="4" customWidth="1"/>
    <col min="12034" max="12038" width="11.6640625" style="4" customWidth="1"/>
    <col min="12039" max="12039" width="26.6640625" style="4" customWidth="1"/>
    <col min="12040" max="12040" width="9.109375" style="4"/>
    <col min="12041" max="12041" width="18.44140625" style="4" bestFit="1" customWidth="1"/>
    <col min="12042" max="12042" width="17.6640625" style="4" bestFit="1" customWidth="1"/>
    <col min="12043" max="12043" width="15.6640625" style="4" bestFit="1" customWidth="1"/>
    <col min="12044" max="12288" width="9.109375" style="4"/>
    <col min="12289" max="12289" width="26.6640625" style="4" customWidth="1"/>
    <col min="12290" max="12294" width="11.6640625" style="4" customWidth="1"/>
    <col min="12295" max="12295" width="26.6640625" style="4" customWidth="1"/>
    <col min="12296" max="12296" width="9.109375" style="4"/>
    <col min="12297" max="12297" width="18.44140625" style="4" bestFit="1" customWidth="1"/>
    <col min="12298" max="12298" width="17.6640625" style="4" bestFit="1" customWidth="1"/>
    <col min="12299" max="12299" width="15.6640625" style="4" bestFit="1" customWidth="1"/>
    <col min="12300" max="12544" width="9.109375" style="4"/>
    <col min="12545" max="12545" width="26.6640625" style="4" customWidth="1"/>
    <col min="12546" max="12550" width="11.6640625" style="4" customWidth="1"/>
    <col min="12551" max="12551" width="26.6640625" style="4" customWidth="1"/>
    <col min="12552" max="12552" width="9.109375" style="4"/>
    <col min="12553" max="12553" width="18.44140625" style="4" bestFit="1" customWidth="1"/>
    <col min="12554" max="12554" width="17.6640625" style="4" bestFit="1" customWidth="1"/>
    <col min="12555" max="12555" width="15.6640625" style="4" bestFit="1" customWidth="1"/>
    <col min="12556" max="12800" width="9.109375" style="4"/>
    <col min="12801" max="12801" width="26.6640625" style="4" customWidth="1"/>
    <col min="12802" max="12806" width="11.6640625" style="4" customWidth="1"/>
    <col min="12807" max="12807" width="26.6640625" style="4" customWidth="1"/>
    <col min="12808" max="12808" width="9.109375" style="4"/>
    <col min="12809" max="12809" width="18.44140625" style="4" bestFit="1" customWidth="1"/>
    <col min="12810" max="12810" width="17.6640625" style="4" bestFit="1" customWidth="1"/>
    <col min="12811" max="12811" width="15.6640625" style="4" bestFit="1" customWidth="1"/>
    <col min="12812" max="13056" width="9.109375" style="4"/>
    <col min="13057" max="13057" width="26.6640625" style="4" customWidth="1"/>
    <col min="13058" max="13062" width="11.6640625" style="4" customWidth="1"/>
    <col min="13063" max="13063" width="26.6640625" style="4" customWidth="1"/>
    <col min="13064" max="13064" width="9.109375" style="4"/>
    <col min="13065" max="13065" width="18.44140625" style="4" bestFit="1" customWidth="1"/>
    <col min="13066" max="13066" width="17.6640625" style="4" bestFit="1" customWidth="1"/>
    <col min="13067" max="13067" width="15.6640625" style="4" bestFit="1" customWidth="1"/>
    <col min="13068" max="13312" width="9.109375" style="4"/>
    <col min="13313" max="13313" width="26.6640625" style="4" customWidth="1"/>
    <col min="13314" max="13318" width="11.6640625" style="4" customWidth="1"/>
    <col min="13319" max="13319" width="26.6640625" style="4" customWidth="1"/>
    <col min="13320" max="13320" width="9.109375" style="4"/>
    <col min="13321" max="13321" width="18.44140625" style="4" bestFit="1" customWidth="1"/>
    <col min="13322" max="13322" width="17.6640625" style="4" bestFit="1" customWidth="1"/>
    <col min="13323" max="13323" width="15.6640625" style="4" bestFit="1" customWidth="1"/>
    <col min="13324" max="13568" width="9.109375" style="4"/>
    <col min="13569" max="13569" width="26.6640625" style="4" customWidth="1"/>
    <col min="13570" max="13574" width="11.6640625" style="4" customWidth="1"/>
    <col min="13575" max="13575" width="26.6640625" style="4" customWidth="1"/>
    <col min="13576" max="13576" width="9.109375" style="4"/>
    <col min="13577" max="13577" width="18.44140625" style="4" bestFit="1" customWidth="1"/>
    <col min="13578" max="13578" width="17.6640625" style="4" bestFit="1" customWidth="1"/>
    <col min="13579" max="13579" width="15.6640625" style="4" bestFit="1" customWidth="1"/>
    <col min="13580" max="13824" width="9.109375" style="4"/>
    <col min="13825" max="13825" width="26.6640625" style="4" customWidth="1"/>
    <col min="13826" max="13830" width="11.6640625" style="4" customWidth="1"/>
    <col min="13831" max="13831" width="26.6640625" style="4" customWidth="1"/>
    <col min="13832" max="13832" width="9.109375" style="4"/>
    <col min="13833" max="13833" width="18.44140625" style="4" bestFit="1" customWidth="1"/>
    <col min="13834" max="13834" width="17.6640625" style="4" bestFit="1" customWidth="1"/>
    <col min="13835" max="13835" width="15.6640625" style="4" bestFit="1" customWidth="1"/>
    <col min="13836" max="14080" width="9.109375" style="4"/>
    <col min="14081" max="14081" width="26.6640625" style="4" customWidth="1"/>
    <col min="14082" max="14086" width="11.6640625" style="4" customWidth="1"/>
    <col min="14087" max="14087" width="26.6640625" style="4" customWidth="1"/>
    <col min="14088" max="14088" width="9.109375" style="4"/>
    <col min="14089" max="14089" width="18.44140625" style="4" bestFit="1" customWidth="1"/>
    <col min="14090" max="14090" width="17.6640625" style="4" bestFit="1" customWidth="1"/>
    <col min="14091" max="14091" width="15.6640625" style="4" bestFit="1" customWidth="1"/>
    <col min="14092" max="14336" width="9.109375" style="4"/>
    <col min="14337" max="14337" width="26.6640625" style="4" customWidth="1"/>
    <col min="14338" max="14342" width="11.6640625" style="4" customWidth="1"/>
    <col min="14343" max="14343" width="26.6640625" style="4" customWidth="1"/>
    <col min="14344" max="14344" width="9.109375" style="4"/>
    <col min="14345" max="14345" width="18.44140625" style="4" bestFit="1" customWidth="1"/>
    <col min="14346" max="14346" width="17.6640625" style="4" bestFit="1" customWidth="1"/>
    <col min="14347" max="14347" width="15.6640625" style="4" bestFit="1" customWidth="1"/>
    <col min="14348" max="14592" width="9.109375" style="4"/>
    <col min="14593" max="14593" width="26.6640625" style="4" customWidth="1"/>
    <col min="14594" max="14598" width="11.6640625" style="4" customWidth="1"/>
    <col min="14599" max="14599" width="26.6640625" style="4" customWidth="1"/>
    <col min="14600" max="14600" width="9.109375" style="4"/>
    <col min="14601" max="14601" width="18.44140625" style="4" bestFit="1" customWidth="1"/>
    <col min="14602" max="14602" width="17.6640625" style="4" bestFit="1" customWidth="1"/>
    <col min="14603" max="14603" width="15.6640625" style="4" bestFit="1" customWidth="1"/>
    <col min="14604" max="14848" width="9.109375" style="4"/>
    <col min="14849" max="14849" width="26.6640625" style="4" customWidth="1"/>
    <col min="14850" max="14854" width="11.6640625" style="4" customWidth="1"/>
    <col min="14855" max="14855" width="26.6640625" style="4" customWidth="1"/>
    <col min="14856" max="14856" width="9.109375" style="4"/>
    <col min="14857" max="14857" width="18.44140625" style="4" bestFit="1" customWidth="1"/>
    <col min="14858" max="14858" width="17.6640625" style="4" bestFit="1" customWidth="1"/>
    <col min="14859" max="14859" width="15.6640625" style="4" bestFit="1" customWidth="1"/>
    <col min="14860" max="15104" width="9.109375" style="4"/>
    <col min="15105" max="15105" width="26.6640625" style="4" customWidth="1"/>
    <col min="15106" max="15110" width="11.6640625" style="4" customWidth="1"/>
    <col min="15111" max="15111" width="26.6640625" style="4" customWidth="1"/>
    <col min="15112" max="15112" width="9.109375" style="4"/>
    <col min="15113" max="15113" width="18.44140625" style="4" bestFit="1" customWidth="1"/>
    <col min="15114" max="15114" width="17.6640625" style="4" bestFit="1" customWidth="1"/>
    <col min="15115" max="15115" width="15.6640625" style="4" bestFit="1" customWidth="1"/>
    <col min="15116" max="15360" width="9.109375" style="4"/>
    <col min="15361" max="15361" width="26.6640625" style="4" customWidth="1"/>
    <col min="15362" max="15366" width="11.6640625" style="4" customWidth="1"/>
    <col min="15367" max="15367" width="26.6640625" style="4" customWidth="1"/>
    <col min="15368" max="15368" width="9.109375" style="4"/>
    <col min="15369" max="15369" width="18.44140625" style="4" bestFit="1" customWidth="1"/>
    <col min="15370" max="15370" width="17.6640625" style="4" bestFit="1" customWidth="1"/>
    <col min="15371" max="15371" width="15.6640625" style="4" bestFit="1" customWidth="1"/>
    <col min="15372" max="15616" width="9.109375" style="4"/>
    <col min="15617" max="15617" width="26.6640625" style="4" customWidth="1"/>
    <col min="15618" max="15622" width="11.6640625" style="4" customWidth="1"/>
    <col min="15623" max="15623" width="26.6640625" style="4" customWidth="1"/>
    <col min="15624" max="15624" width="9.109375" style="4"/>
    <col min="15625" max="15625" width="18.44140625" style="4" bestFit="1" customWidth="1"/>
    <col min="15626" max="15626" width="17.6640625" style="4" bestFit="1" customWidth="1"/>
    <col min="15627" max="15627" width="15.6640625" style="4" bestFit="1" customWidth="1"/>
    <col min="15628" max="15872" width="9.109375" style="4"/>
    <col min="15873" max="15873" width="26.6640625" style="4" customWidth="1"/>
    <col min="15874" max="15878" width="11.6640625" style="4" customWidth="1"/>
    <col min="15879" max="15879" width="26.6640625" style="4" customWidth="1"/>
    <col min="15880" max="15880" width="9.109375" style="4"/>
    <col min="15881" max="15881" width="18.44140625" style="4" bestFit="1" customWidth="1"/>
    <col min="15882" max="15882" width="17.6640625" style="4" bestFit="1" customWidth="1"/>
    <col min="15883" max="15883" width="15.6640625" style="4" bestFit="1" customWidth="1"/>
    <col min="15884" max="16128" width="9.109375" style="4"/>
    <col min="16129" max="16129" width="26.6640625" style="4" customWidth="1"/>
    <col min="16130" max="16134" width="11.6640625" style="4" customWidth="1"/>
    <col min="16135" max="16135" width="26.6640625" style="4" customWidth="1"/>
    <col min="16136" max="16136" width="9.109375" style="4"/>
    <col min="16137" max="16137" width="18.44140625" style="4" bestFit="1" customWidth="1"/>
    <col min="16138" max="16138" width="17.6640625" style="4" bestFit="1" customWidth="1"/>
    <col min="16139" max="16139" width="15.6640625" style="4" bestFit="1" customWidth="1"/>
    <col min="16140" max="16384" width="9.109375" style="4"/>
  </cols>
  <sheetData>
    <row r="1" spans="1:14" s="107" customFormat="1" ht="21.75" customHeight="1" x14ac:dyDescent="0.25">
      <c r="A1" s="390"/>
      <c r="B1" s="391"/>
      <c r="C1" s="391"/>
      <c r="D1" s="391"/>
      <c r="E1" s="391"/>
      <c r="F1" s="391"/>
      <c r="G1" s="391"/>
      <c r="H1" s="109"/>
      <c r="I1" s="109"/>
      <c r="J1" s="109"/>
      <c r="K1" s="109"/>
      <c r="L1" s="109"/>
      <c r="M1" s="109"/>
      <c r="N1" s="109"/>
    </row>
    <row r="2" spans="1:14" s="1" customFormat="1" ht="20.100000000000001" customHeight="1" x14ac:dyDescent="0.25">
      <c r="A2" s="417" t="s">
        <v>461</v>
      </c>
      <c r="B2" s="417"/>
      <c r="C2" s="417"/>
      <c r="D2" s="417"/>
      <c r="E2" s="417"/>
      <c r="F2" s="417"/>
      <c r="G2" s="417"/>
    </row>
    <row r="3" spans="1:14" s="1" customFormat="1" ht="20.100000000000001" customHeight="1" x14ac:dyDescent="0.25">
      <c r="A3" s="392" t="s">
        <v>517</v>
      </c>
      <c r="B3" s="392"/>
      <c r="C3" s="392"/>
      <c r="D3" s="392"/>
      <c r="E3" s="392"/>
      <c r="F3" s="392"/>
      <c r="G3" s="392"/>
    </row>
    <row r="4" spans="1:14" s="8" customFormat="1" ht="20.100000000000001" customHeight="1" x14ac:dyDescent="0.25">
      <c r="A4" s="404" t="s">
        <v>227</v>
      </c>
      <c r="B4" s="404"/>
      <c r="C4" s="404"/>
      <c r="D4" s="404"/>
      <c r="E4" s="404"/>
      <c r="F4" s="404"/>
      <c r="G4" s="404"/>
    </row>
    <row r="5" spans="1:14" s="8" customFormat="1" ht="20.100000000000001" customHeight="1" x14ac:dyDescent="0.25">
      <c r="A5" s="404" t="s">
        <v>517</v>
      </c>
      <c r="B5" s="404"/>
      <c r="C5" s="404"/>
      <c r="D5" s="404"/>
      <c r="E5" s="404"/>
      <c r="F5" s="404"/>
      <c r="G5" s="404"/>
    </row>
    <row r="6" spans="1:14" ht="20.25" customHeight="1" x14ac:dyDescent="0.25">
      <c r="A6" s="283" t="s">
        <v>538</v>
      </c>
      <c r="G6" s="78" t="s">
        <v>539</v>
      </c>
      <c r="I6" s="110"/>
      <c r="J6" s="110"/>
    </row>
    <row r="7" spans="1:14" ht="56.25" customHeight="1" x14ac:dyDescent="0.25">
      <c r="A7" s="280" t="s">
        <v>261</v>
      </c>
      <c r="B7" s="146">
        <v>2012</v>
      </c>
      <c r="C7" s="146">
        <v>2013</v>
      </c>
      <c r="D7" s="146">
        <v>2014</v>
      </c>
      <c r="E7" s="146">
        <v>2015</v>
      </c>
      <c r="F7" s="146">
        <v>2016</v>
      </c>
      <c r="G7" s="281" t="s">
        <v>505</v>
      </c>
      <c r="I7" s="110"/>
      <c r="J7" s="111"/>
      <c r="K7" s="96"/>
    </row>
    <row r="8" spans="1:14" ht="31.5" customHeight="1" thickBot="1" x14ac:dyDescent="0.3">
      <c r="A8" s="43" t="s">
        <v>228</v>
      </c>
      <c r="B8" s="269">
        <v>8652.815276482992</v>
      </c>
      <c r="C8" s="269">
        <v>8477.1470238510337</v>
      </c>
      <c r="D8" s="269">
        <v>8940.0236695299882</v>
      </c>
      <c r="E8" s="269">
        <v>10340.557547112932</v>
      </c>
      <c r="F8" s="269">
        <v>9486.0968760578162</v>
      </c>
      <c r="G8" s="44" t="s">
        <v>504</v>
      </c>
      <c r="I8" s="110"/>
      <c r="J8" s="111"/>
      <c r="K8" s="96"/>
    </row>
    <row r="9" spans="1:14" ht="31.5" customHeight="1" thickTop="1" thickBot="1" x14ac:dyDescent="0.3">
      <c r="A9" s="39" t="s">
        <v>229</v>
      </c>
      <c r="B9" s="270">
        <v>5992.7125806690337</v>
      </c>
      <c r="C9" s="270">
        <v>5776.6968026800168</v>
      </c>
      <c r="D9" s="270">
        <v>7289.2475875709943</v>
      </c>
      <c r="E9" s="270">
        <v>6542.0245701570148</v>
      </c>
      <c r="F9" s="270">
        <v>6187.1379098110165</v>
      </c>
      <c r="G9" s="40" t="s">
        <v>503</v>
      </c>
      <c r="I9" s="110"/>
      <c r="J9" s="111"/>
      <c r="K9" s="96"/>
    </row>
    <row r="10" spans="1:14" ht="31.5" customHeight="1" thickTop="1" x14ac:dyDescent="0.25">
      <c r="A10" s="79" t="s">
        <v>230</v>
      </c>
      <c r="B10" s="309">
        <v>77134.98809220962</v>
      </c>
      <c r="C10" s="309">
        <v>83535.860371777511</v>
      </c>
      <c r="D10" s="309">
        <v>94580.090594054971</v>
      </c>
      <c r="E10" s="309">
        <v>101822.39340021611</v>
      </c>
      <c r="F10" s="309">
        <v>101016.88125894094</v>
      </c>
      <c r="G10" s="80" t="s">
        <v>502</v>
      </c>
      <c r="I10" s="110"/>
      <c r="J10" s="111"/>
      <c r="K10" s="96"/>
    </row>
    <row r="11" spans="1:14" ht="31.5" customHeight="1" x14ac:dyDescent="0.25">
      <c r="A11" s="81" t="s">
        <v>259</v>
      </c>
      <c r="B11" s="310">
        <f t="shared" ref="B11:E11" si="0">SUM(B8:B10)</f>
        <v>91780.515949361637</v>
      </c>
      <c r="C11" s="310">
        <f t="shared" si="0"/>
        <v>97789.704198308566</v>
      </c>
      <c r="D11" s="310">
        <f t="shared" si="0"/>
        <v>110809.36185115596</v>
      </c>
      <c r="E11" s="310">
        <f t="shared" si="0"/>
        <v>118704.97551748606</v>
      </c>
      <c r="F11" s="310">
        <f>SUM(F8:F10)</f>
        <v>116690.11604480977</v>
      </c>
      <c r="G11" s="286" t="s">
        <v>28</v>
      </c>
    </row>
    <row r="12" spans="1:14" x14ac:dyDescent="0.25">
      <c r="A12" s="282" t="s">
        <v>292</v>
      </c>
      <c r="B12" s="311"/>
      <c r="C12" s="311"/>
      <c r="D12" s="311"/>
      <c r="E12" s="259"/>
      <c r="F12" s="259"/>
      <c r="G12" s="367" t="s">
        <v>523</v>
      </c>
    </row>
    <row r="13" spans="1:14" x14ac:dyDescent="0.25">
      <c r="A13" s="282"/>
      <c r="B13" s="259"/>
      <c r="C13" s="259"/>
      <c r="D13" s="259"/>
      <c r="E13" s="259"/>
      <c r="F13" s="259"/>
      <c r="G13" s="152"/>
    </row>
    <row r="14" spans="1:14" x14ac:dyDescent="0.25">
      <c r="B14" s="259"/>
      <c r="C14" s="259"/>
      <c r="D14" s="259"/>
      <c r="E14" s="259"/>
      <c r="F14" s="259"/>
    </row>
    <row r="15" spans="1:14" x14ac:dyDescent="0.25">
      <c r="B15" s="259"/>
      <c r="C15" s="259"/>
      <c r="D15" s="259"/>
      <c r="E15" s="259"/>
      <c r="F15" s="259"/>
    </row>
    <row r="16" spans="1:14" x14ac:dyDescent="0.25">
      <c r="B16" s="10"/>
      <c r="C16" s="10"/>
      <c r="D16" s="10"/>
      <c r="E16" s="10"/>
      <c r="F16" s="10"/>
    </row>
    <row r="18" spans="2:6" x14ac:dyDescent="0.25">
      <c r="B18" s="19"/>
      <c r="C18" s="19"/>
      <c r="D18" s="19"/>
      <c r="E18" s="19"/>
      <c r="F18" s="19"/>
    </row>
    <row r="21" spans="2:6" x14ac:dyDescent="0.25">
      <c r="B21" s="290"/>
    </row>
  </sheetData>
  <mergeCells count="5">
    <mergeCell ref="A4:G4"/>
    <mergeCell ref="A1:G1"/>
    <mergeCell ref="A2:G2"/>
    <mergeCell ref="A3:G3"/>
    <mergeCell ref="A5:G5"/>
  </mergeCells>
  <printOptions horizontalCentered="1"/>
  <pageMargins left="1.1811023622047245" right="1.1811023622047245" top="1.5748031496062993" bottom="0.78740157480314965" header="0.51181102362204722" footer="0.51181102362204722"/>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21"/>
  <sheetViews>
    <sheetView rightToLeft="1" view="pageBreakPreview" zoomScaleSheetLayoutView="100" workbookViewId="0">
      <selection activeCell="G7" sqref="G7"/>
    </sheetView>
  </sheetViews>
  <sheetFormatPr defaultRowHeight="13.8" x14ac:dyDescent="0.25"/>
  <cols>
    <col min="1" max="1" width="26.6640625" style="4" customWidth="1"/>
    <col min="2" max="6" width="11.6640625" style="12" customWidth="1"/>
    <col min="7" max="7" width="26.6640625" style="4" customWidth="1"/>
    <col min="8" max="8" width="9.109375" style="4"/>
    <col min="9" max="9" width="18.44140625" style="4" bestFit="1" customWidth="1"/>
    <col min="10" max="10" width="17.6640625" style="4" bestFit="1" customWidth="1"/>
    <col min="11" max="11" width="15.6640625" style="4" bestFit="1" customWidth="1"/>
    <col min="12" max="256" width="9.109375" style="4"/>
    <col min="257" max="257" width="26.6640625" style="4" customWidth="1"/>
    <col min="258" max="262" width="11.6640625" style="4" customWidth="1"/>
    <col min="263" max="263" width="26.6640625" style="4" customWidth="1"/>
    <col min="264" max="264" width="9.109375" style="4"/>
    <col min="265" max="265" width="18.44140625" style="4" bestFit="1" customWidth="1"/>
    <col min="266" max="266" width="17.6640625" style="4" bestFit="1" customWidth="1"/>
    <col min="267" max="267" width="15.6640625" style="4" bestFit="1" customWidth="1"/>
    <col min="268" max="512" width="9.109375" style="4"/>
    <col min="513" max="513" width="26.6640625" style="4" customWidth="1"/>
    <col min="514" max="518" width="11.6640625" style="4" customWidth="1"/>
    <col min="519" max="519" width="26.6640625" style="4" customWidth="1"/>
    <col min="520" max="520" width="9.109375" style="4"/>
    <col min="521" max="521" width="18.44140625" style="4" bestFit="1" customWidth="1"/>
    <col min="522" max="522" width="17.6640625" style="4" bestFit="1" customWidth="1"/>
    <col min="523" max="523" width="15.6640625" style="4" bestFit="1" customWidth="1"/>
    <col min="524" max="768" width="9.109375" style="4"/>
    <col min="769" max="769" width="26.6640625" style="4" customWidth="1"/>
    <col min="770" max="774" width="11.6640625" style="4" customWidth="1"/>
    <col min="775" max="775" width="26.6640625" style="4" customWidth="1"/>
    <col min="776" max="776" width="9.109375" style="4"/>
    <col min="777" max="777" width="18.44140625" style="4" bestFit="1" customWidth="1"/>
    <col min="778" max="778" width="17.6640625" style="4" bestFit="1" customWidth="1"/>
    <col min="779" max="779" width="15.6640625" style="4" bestFit="1" customWidth="1"/>
    <col min="780" max="1024" width="9.109375" style="4"/>
    <col min="1025" max="1025" width="26.6640625" style="4" customWidth="1"/>
    <col min="1026" max="1030" width="11.6640625" style="4" customWidth="1"/>
    <col min="1031" max="1031" width="26.6640625" style="4" customWidth="1"/>
    <col min="1032" max="1032" width="9.109375" style="4"/>
    <col min="1033" max="1033" width="18.44140625" style="4" bestFit="1" customWidth="1"/>
    <col min="1034" max="1034" width="17.6640625" style="4" bestFit="1" customWidth="1"/>
    <col min="1035" max="1035" width="15.6640625" style="4" bestFit="1" customWidth="1"/>
    <col min="1036" max="1280" width="9.109375" style="4"/>
    <col min="1281" max="1281" width="26.6640625" style="4" customWidth="1"/>
    <col min="1282" max="1286" width="11.6640625" style="4" customWidth="1"/>
    <col min="1287" max="1287" width="26.6640625" style="4" customWidth="1"/>
    <col min="1288" max="1288" width="9.109375" style="4"/>
    <col min="1289" max="1289" width="18.44140625" style="4" bestFit="1" customWidth="1"/>
    <col min="1290" max="1290" width="17.6640625" style="4" bestFit="1" customWidth="1"/>
    <col min="1291" max="1291" width="15.6640625" style="4" bestFit="1" customWidth="1"/>
    <col min="1292" max="1536" width="9.109375" style="4"/>
    <col min="1537" max="1537" width="26.6640625" style="4" customWidth="1"/>
    <col min="1538" max="1542" width="11.6640625" style="4" customWidth="1"/>
    <col min="1543" max="1543" width="26.6640625" style="4" customWidth="1"/>
    <col min="1544" max="1544" width="9.109375" style="4"/>
    <col min="1545" max="1545" width="18.44140625" style="4" bestFit="1" customWidth="1"/>
    <col min="1546" max="1546" width="17.6640625" style="4" bestFit="1" customWidth="1"/>
    <col min="1547" max="1547" width="15.6640625" style="4" bestFit="1" customWidth="1"/>
    <col min="1548" max="1792" width="9.109375" style="4"/>
    <col min="1793" max="1793" width="26.6640625" style="4" customWidth="1"/>
    <col min="1794" max="1798" width="11.6640625" style="4" customWidth="1"/>
    <col min="1799" max="1799" width="26.6640625" style="4" customWidth="1"/>
    <col min="1800" max="1800" width="9.109375" style="4"/>
    <col min="1801" max="1801" width="18.44140625" style="4" bestFit="1" customWidth="1"/>
    <col min="1802" max="1802" width="17.6640625" style="4" bestFit="1" customWidth="1"/>
    <col min="1803" max="1803" width="15.6640625" style="4" bestFit="1" customWidth="1"/>
    <col min="1804" max="2048" width="9.109375" style="4"/>
    <col min="2049" max="2049" width="26.6640625" style="4" customWidth="1"/>
    <col min="2050" max="2054" width="11.6640625" style="4" customWidth="1"/>
    <col min="2055" max="2055" width="26.6640625" style="4" customWidth="1"/>
    <col min="2056" max="2056" width="9.109375" style="4"/>
    <col min="2057" max="2057" width="18.44140625" style="4" bestFit="1" customWidth="1"/>
    <col min="2058" max="2058" width="17.6640625" style="4" bestFit="1" customWidth="1"/>
    <col min="2059" max="2059" width="15.6640625" style="4" bestFit="1" customWidth="1"/>
    <col min="2060" max="2304" width="9.109375" style="4"/>
    <col min="2305" max="2305" width="26.6640625" style="4" customWidth="1"/>
    <col min="2306" max="2310" width="11.6640625" style="4" customWidth="1"/>
    <col min="2311" max="2311" width="26.6640625" style="4" customWidth="1"/>
    <col min="2312" max="2312" width="9.109375" style="4"/>
    <col min="2313" max="2313" width="18.44140625" style="4" bestFit="1" customWidth="1"/>
    <col min="2314" max="2314" width="17.6640625" style="4" bestFit="1" customWidth="1"/>
    <col min="2315" max="2315" width="15.6640625" style="4" bestFit="1" customWidth="1"/>
    <col min="2316" max="2560" width="9.109375" style="4"/>
    <col min="2561" max="2561" width="26.6640625" style="4" customWidth="1"/>
    <col min="2562" max="2566" width="11.6640625" style="4" customWidth="1"/>
    <col min="2567" max="2567" width="26.6640625" style="4" customWidth="1"/>
    <col min="2568" max="2568" width="9.109375" style="4"/>
    <col min="2569" max="2569" width="18.44140625" style="4" bestFit="1" customWidth="1"/>
    <col min="2570" max="2570" width="17.6640625" style="4" bestFit="1" customWidth="1"/>
    <col min="2571" max="2571" width="15.6640625" style="4" bestFit="1" customWidth="1"/>
    <col min="2572" max="2816" width="9.109375" style="4"/>
    <col min="2817" max="2817" width="26.6640625" style="4" customWidth="1"/>
    <col min="2818" max="2822" width="11.6640625" style="4" customWidth="1"/>
    <col min="2823" max="2823" width="26.6640625" style="4" customWidth="1"/>
    <col min="2824" max="2824" width="9.109375" style="4"/>
    <col min="2825" max="2825" width="18.44140625" style="4" bestFit="1" customWidth="1"/>
    <col min="2826" max="2826" width="17.6640625" style="4" bestFit="1" customWidth="1"/>
    <col min="2827" max="2827" width="15.6640625" style="4" bestFit="1" customWidth="1"/>
    <col min="2828" max="3072" width="9.109375" style="4"/>
    <col min="3073" max="3073" width="26.6640625" style="4" customWidth="1"/>
    <col min="3074" max="3078" width="11.6640625" style="4" customWidth="1"/>
    <col min="3079" max="3079" width="26.6640625" style="4" customWidth="1"/>
    <col min="3080" max="3080" width="9.109375" style="4"/>
    <col min="3081" max="3081" width="18.44140625" style="4" bestFit="1" customWidth="1"/>
    <col min="3082" max="3082" width="17.6640625" style="4" bestFit="1" customWidth="1"/>
    <col min="3083" max="3083" width="15.6640625" style="4" bestFit="1" customWidth="1"/>
    <col min="3084" max="3328" width="9.109375" style="4"/>
    <col min="3329" max="3329" width="26.6640625" style="4" customWidth="1"/>
    <col min="3330" max="3334" width="11.6640625" style="4" customWidth="1"/>
    <col min="3335" max="3335" width="26.6640625" style="4" customWidth="1"/>
    <col min="3336" max="3336" width="9.109375" style="4"/>
    <col min="3337" max="3337" width="18.44140625" style="4" bestFit="1" customWidth="1"/>
    <col min="3338" max="3338" width="17.6640625" style="4" bestFit="1" customWidth="1"/>
    <col min="3339" max="3339" width="15.6640625" style="4" bestFit="1" customWidth="1"/>
    <col min="3340" max="3584" width="9.109375" style="4"/>
    <col min="3585" max="3585" width="26.6640625" style="4" customWidth="1"/>
    <col min="3586" max="3590" width="11.6640625" style="4" customWidth="1"/>
    <col min="3591" max="3591" width="26.6640625" style="4" customWidth="1"/>
    <col min="3592" max="3592" width="9.109375" style="4"/>
    <col min="3593" max="3593" width="18.44140625" style="4" bestFit="1" customWidth="1"/>
    <col min="3594" max="3594" width="17.6640625" style="4" bestFit="1" customWidth="1"/>
    <col min="3595" max="3595" width="15.6640625" style="4" bestFit="1" customWidth="1"/>
    <col min="3596" max="3840" width="9.109375" style="4"/>
    <col min="3841" max="3841" width="26.6640625" style="4" customWidth="1"/>
    <col min="3842" max="3846" width="11.6640625" style="4" customWidth="1"/>
    <col min="3847" max="3847" width="26.6640625" style="4" customWidth="1"/>
    <col min="3848" max="3848" width="9.109375" style="4"/>
    <col min="3849" max="3849" width="18.44140625" style="4" bestFit="1" customWidth="1"/>
    <col min="3850" max="3850" width="17.6640625" style="4" bestFit="1" customWidth="1"/>
    <col min="3851" max="3851" width="15.6640625" style="4" bestFit="1" customWidth="1"/>
    <col min="3852" max="4096" width="9.109375" style="4"/>
    <col min="4097" max="4097" width="26.6640625" style="4" customWidth="1"/>
    <col min="4098" max="4102" width="11.6640625" style="4" customWidth="1"/>
    <col min="4103" max="4103" width="26.6640625" style="4" customWidth="1"/>
    <col min="4104" max="4104" width="9.109375" style="4"/>
    <col min="4105" max="4105" width="18.44140625" style="4" bestFit="1" customWidth="1"/>
    <col min="4106" max="4106" width="17.6640625" style="4" bestFit="1" customWidth="1"/>
    <col min="4107" max="4107" width="15.6640625" style="4" bestFit="1" customWidth="1"/>
    <col min="4108" max="4352" width="9.109375" style="4"/>
    <col min="4353" max="4353" width="26.6640625" style="4" customWidth="1"/>
    <col min="4354" max="4358" width="11.6640625" style="4" customWidth="1"/>
    <col min="4359" max="4359" width="26.6640625" style="4" customWidth="1"/>
    <col min="4360" max="4360" width="9.109375" style="4"/>
    <col min="4361" max="4361" width="18.44140625" style="4" bestFit="1" customWidth="1"/>
    <col min="4362" max="4362" width="17.6640625" style="4" bestFit="1" customWidth="1"/>
    <col min="4363" max="4363" width="15.6640625" style="4" bestFit="1" customWidth="1"/>
    <col min="4364" max="4608" width="9.109375" style="4"/>
    <col min="4609" max="4609" width="26.6640625" style="4" customWidth="1"/>
    <col min="4610" max="4614" width="11.6640625" style="4" customWidth="1"/>
    <col min="4615" max="4615" width="26.6640625" style="4" customWidth="1"/>
    <col min="4616" max="4616" width="9.109375" style="4"/>
    <col min="4617" max="4617" width="18.44140625" style="4" bestFit="1" customWidth="1"/>
    <col min="4618" max="4618" width="17.6640625" style="4" bestFit="1" customWidth="1"/>
    <col min="4619" max="4619" width="15.6640625" style="4" bestFit="1" customWidth="1"/>
    <col min="4620" max="4864" width="9.109375" style="4"/>
    <col min="4865" max="4865" width="26.6640625" style="4" customWidth="1"/>
    <col min="4866" max="4870" width="11.6640625" style="4" customWidth="1"/>
    <col min="4871" max="4871" width="26.6640625" style="4" customWidth="1"/>
    <col min="4872" max="4872" width="9.109375" style="4"/>
    <col min="4873" max="4873" width="18.44140625" style="4" bestFit="1" customWidth="1"/>
    <col min="4874" max="4874" width="17.6640625" style="4" bestFit="1" customWidth="1"/>
    <col min="4875" max="4875" width="15.6640625" style="4" bestFit="1" customWidth="1"/>
    <col min="4876" max="5120" width="9.109375" style="4"/>
    <col min="5121" max="5121" width="26.6640625" style="4" customWidth="1"/>
    <col min="5122" max="5126" width="11.6640625" style="4" customWidth="1"/>
    <col min="5127" max="5127" width="26.6640625" style="4" customWidth="1"/>
    <col min="5128" max="5128" width="9.109375" style="4"/>
    <col min="5129" max="5129" width="18.44140625" style="4" bestFit="1" customWidth="1"/>
    <col min="5130" max="5130" width="17.6640625" style="4" bestFit="1" customWidth="1"/>
    <col min="5131" max="5131" width="15.6640625" style="4" bestFit="1" customWidth="1"/>
    <col min="5132" max="5376" width="9.109375" style="4"/>
    <col min="5377" max="5377" width="26.6640625" style="4" customWidth="1"/>
    <col min="5378" max="5382" width="11.6640625" style="4" customWidth="1"/>
    <col min="5383" max="5383" width="26.6640625" style="4" customWidth="1"/>
    <col min="5384" max="5384" width="9.109375" style="4"/>
    <col min="5385" max="5385" width="18.44140625" style="4" bestFit="1" customWidth="1"/>
    <col min="5386" max="5386" width="17.6640625" style="4" bestFit="1" customWidth="1"/>
    <col min="5387" max="5387" width="15.6640625" style="4" bestFit="1" customWidth="1"/>
    <col min="5388" max="5632" width="9.109375" style="4"/>
    <col min="5633" max="5633" width="26.6640625" style="4" customWidth="1"/>
    <col min="5634" max="5638" width="11.6640625" style="4" customWidth="1"/>
    <col min="5639" max="5639" width="26.6640625" style="4" customWidth="1"/>
    <col min="5640" max="5640" width="9.109375" style="4"/>
    <col min="5641" max="5641" width="18.44140625" style="4" bestFit="1" customWidth="1"/>
    <col min="5642" max="5642" width="17.6640625" style="4" bestFit="1" customWidth="1"/>
    <col min="5643" max="5643" width="15.6640625" style="4" bestFit="1" customWidth="1"/>
    <col min="5644" max="5888" width="9.109375" style="4"/>
    <col min="5889" max="5889" width="26.6640625" style="4" customWidth="1"/>
    <col min="5890" max="5894" width="11.6640625" style="4" customWidth="1"/>
    <col min="5895" max="5895" width="26.6640625" style="4" customWidth="1"/>
    <col min="5896" max="5896" width="9.109375" style="4"/>
    <col min="5897" max="5897" width="18.44140625" style="4" bestFit="1" customWidth="1"/>
    <col min="5898" max="5898" width="17.6640625" style="4" bestFit="1" customWidth="1"/>
    <col min="5899" max="5899" width="15.6640625" style="4" bestFit="1" customWidth="1"/>
    <col min="5900" max="6144" width="9.109375" style="4"/>
    <col min="6145" max="6145" width="26.6640625" style="4" customWidth="1"/>
    <col min="6146" max="6150" width="11.6640625" style="4" customWidth="1"/>
    <col min="6151" max="6151" width="26.6640625" style="4" customWidth="1"/>
    <col min="6152" max="6152" width="9.109375" style="4"/>
    <col min="6153" max="6153" width="18.44140625" style="4" bestFit="1" customWidth="1"/>
    <col min="6154" max="6154" width="17.6640625" style="4" bestFit="1" customWidth="1"/>
    <col min="6155" max="6155" width="15.6640625" style="4" bestFit="1" customWidth="1"/>
    <col min="6156" max="6400" width="9.109375" style="4"/>
    <col min="6401" max="6401" width="26.6640625" style="4" customWidth="1"/>
    <col min="6402" max="6406" width="11.6640625" style="4" customWidth="1"/>
    <col min="6407" max="6407" width="26.6640625" style="4" customWidth="1"/>
    <col min="6408" max="6408" width="9.109375" style="4"/>
    <col min="6409" max="6409" width="18.44140625" style="4" bestFit="1" customWidth="1"/>
    <col min="6410" max="6410" width="17.6640625" style="4" bestFit="1" customWidth="1"/>
    <col min="6411" max="6411" width="15.6640625" style="4" bestFit="1" customWidth="1"/>
    <col min="6412" max="6656" width="9.109375" style="4"/>
    <col min="6657" max="6657" width="26.6640625" style="4" customWidth="1"/>
    <col min="6658" max="6662" width="11.6640625" style="4" customWidth="1"/>
    <col min="6663" max="6663" width="26.6640625" style="4" customWidth="1"/>
    <col min="6664" max="6664" width="9.109375" style="4"/>
    <col min="6665" max="6665" width="18.44140625" style="4" bestFit="1" customWidth="1"/>
    <col min="6666" max="6666" width="17.6640625" style="4" bestFit="1" customWidth="1"/>
    <col min="6667" max="6667" width="15.6640625" style="4" bestFit="1" customWidth="1"/>
    <col min="6668" max="6912" width="9.109375" style="4"/>
    <col min="6913" max="6913" width="26.6640625" style="4" customWidth="1"/>
    <col min="6914" max="6918" width="11.6640625" style="4" customWidth="1"/>
    <col min="6919" max="6919" width="26.6640625" style="4" customWidth="1"/>
    <col min="6920" max="6920" width="9.109375" style="4"/>
    <col min="6921" max="6921" width="18.44140625" style="4" bestFit="1" customWidth="1"/>
    <col min="6922" max="6922" width="17.6640625" style="4" bestFit="1" customWidth="1"/>
    <col min="6923" max="6923" width="15.6640625" style="4" bestFit="1" customWidth="1"/>
    <col min="6924" max="7168" width="9.109375" style="4"/>
    <col min="7169" max="7169" width="26.6640625" style="4" customWidth="1"/>
    <col min="7170" max="7174" width="11.6640625" style="4" customWidth="1"/>
    <col min="7175" max="7175" width="26.6640625" style="4" customWidth="1"/>
    <col min="7176" max="7176" width="9.109375" style="4"/>
    <col min="7177" max="7177" width="18.44140625" style="4" bestFit="1" customWidth="1"/>
    <col min="7178" max="7178" width="17.6640625" style="4" bestFit="1" customWidth="1"/>
    <col min="7179" max="7179" width="15.6640625" style="4" bestFit="1" customWidth="1"/>
    <col min="7180" max="7424" width="9.109375" style="4"/>
    <col min="7425" max="7425" width="26.6640625" style="4" customWidth="1"/>
    <col min="7426" max="7430" width="11.6640625" style="4" customWidth="1"/>
    <col min="7431" max="7431" width="26.6640625" style="4" customWidth="1"/>
    <col min="7432" max="7432" width="9.109375" style="4"/>
    <col min="7433" max="7433" width="18.44140625" style="4" bestFit="1" customWidth="1"/>
    <col min="7434" max="7434" width="17.6640625" style="4" bestFit="1" customWidth="1"/>
    <col min="7435" max="7435" width="15.6640625" style="4" bestFit="1" customWidth="1"/>
    <col min="7436" max="7680" width="9.109375" style="4"/>
    <col min="7681" max="7681" width="26.6640625" style="4" customWidth="1"/>
    <col min="7682" max="7686" width="11.6640625" style="4" customWidth="1"/>
    <col min="7687" max="7687" width="26.6640625" style="4" customWidth="1"/>
    <col min="7688" max="7688" width="9.109375" style="4"/>
    <col min="7689" max="7689" width="18.44140625" style="4" bestFit="1" customWidth="1"/>
    <col min="7690" max="7690" width="17.6640625" style="4" bestFit="1" customWidth="1"/>
    <col min="7691" max="7691" width="15.6640625" style="4" bestFit="1" customWidth="1"/>
    <col min="7692" max="7936" width="9.109375" style="4"/>
    <col min="7937" max="7937" width="26.6640625" style="4" customWidth="1"/>
    <col min="7938" max="7942" width="11.6640625" style="4" customWidth="1"/>
    <col min="7943" max="7943" width="26.6640625" style="4" customWidth="1"/>
    <col min="7944" max="7944" width="9.109375" style="4"/>
    <col min="7945" max="7945" width="18.44140625" style="4" bestFit="1" customWidth="1"/>
    <col min="7946" max="7946" width="17.6640625" style="4" bestFit="1" customWidth="1"/>
    <col min="7947" max="7947" width="15.6640625" style="4" bestFit="1" customWidth="1"/>
    <col min="7948" max="8192" width="9.109375" style="4"/>
    <col min="8193" max="8193" width="26.6640625" style="4" customWidth="1"/>
    <col min="8194" max="8198" width="11.6640625" style="4" customWidth="1"/>
    <col min="8199" max="8199" width="26.6640625" style="4" customWidth="1"/>
    <col min="8200" max="8200" width="9.109375" style="4"/>
    <col min="8201" max="8201" width="18.44140625" style="4" bestFit="1" customWidth="1"/>
    <col min="8202" max="8202" width="17.6640625" style="4" bestFit="1" customWidth="1"/>
    <col min="8203" max="8203" width="15.6640625" style="4" bestFit="1" customWidth="1"/>
    <col min="8204" max="8448" width="9.109375" style="4"/>
    <col min="8449" max="8449" width="26.6640625" style="4" customWidth="1"/>
    <col min="8450" max="8454" width="11.6640625" style="4" customWidth="1"/>
    <col min="8455" max="8455" width="26.6640625" style="4" customWidth="1"/>
    <col min="8456" max="8456" width="9.109375" style="4"/>
    <col min="8457" max="8457" width="18.44140625" style="4" bestFit="1" customWidth="1"/>
    <col min="8458" max="8458" width="17.6640625" style="4" bestFit="1" customWidth="1"/>
    <col min="8459" max="8459" width="15.6640625" style="4" bestFit="1" customWidth="1"/>
    <col min="8460" max="8704" width="9.109375" style="4"/>
    <col min="8705" max="8705" width="26.6640625" style="4" customWidth="1"/>
    <col min="8706" max="8710" width="11.6640625" style="4" customWidth="1"/>
    <col min="8711" max="8711" width="26.6640625" style="4" customWidth="1"/>
    <col min="8712" max="8712" width="9.109375" style="4"/>
    <col min="8713" max="8713" width="18.44140625" style="4" bestFit="1" customWidth="1"/>
    <col min="8714" max="8714" width="17.6640625" style="4" bestFit="1" customWidth="1"/>
    <col min="8715" max="8715" width="15.6640625" style="4" bestFit="1" customWidth="1"/>
    <col min="8716" max="8960" width="9.109375" style="4"/>
    <col min="8961" max="8961" width="26.6640625" style="4" customWidth="1"/>
    <col min="8962" max="8966" width="11.6640625" style="4" customWidth="1"/>
    <col min="8967" max="8967" width="26.6640625" style="4" customWidth="1"/>
    <col min="8968" max="8968" width="9.109375" style="4"/>
    <col min="8969" max="8969" width="18.44140625" style="4" bestFit="1" customWidth="1"/>
    <col min="8970" max="8970" width="17.6640625" style="4" bestFit="1" customWidth="1"/>
    <col min="8971" max="8971" width="15.6640625" style="4" bestFit="1" customWidth="1"/>
    <col min="8972" max="9216" width="9.109375" style="4"/>
    <col min="9217" max="9217" width="26.6640625" style="4" customWidth="1"/>
    <col min="9218" max="9222" width="11.6640625" style="4" customWidth="1"/>
    <col min="9223" max="9223" width="26.6640625" style="4" customWidth="1"/>
    <col min="9224" max="9224" width="9.109375" style="4"/>
    <col min="9225" max="9225" width="18.44140625" style="4" bestFit="1" customWidth="1"/>
    <col min="9226" max="9226" width="17.6640625" style="4" bestFit="1" customWidth="1"/>
    <col min="9227" max="9227" width="15.6640625" style="4" bestFit="1" customWidth="1"/>
    <col min="9228" max="9472" width="9.109375" style="4"/>
    <col min="9473" max="9473" width="26.6640625" style="4" customWidth="1"/>
    <col min="9474" max="9478" width="11.6640625" style="4" customWidth="1"/>
    <col min="9479" max="9479" width="26.6640625" style="4" customWidth="1"/>
    <col min="9480" max="9480" width="9.109375" style="4"/>
    <col min="9481" max="9481" width="18.44140625" style="4" bestFit="1" customWidth="1"/>
    <col min="9482" max="9482" width="17.6640625" style="4" bestFit="1" customWidth="1"/>
    <col min="9483" max="9483" width="15.6640625" style="4" bestFit="1" customWidth="1"/>
    <col min="9484" max="9728" width="9.109375" style="4"/>
    <col min="9729" max="9729" width="26.6640625" style="4" customWidth="1"/>
    <col min="9730" max="9734" width="11.6640625" style="4" customWidth="1"/>
    <col min="9735" max="9735" width="26.6640625" style="4" customWidth="1"/>
    <col min="9736" max="9736" width="9.109375" style="4"/>
    <col min="9737" max="9737" width="18.44140625" style="4" bestFit="1" customWidth="1"/>
    <col min="9738" max="9738" width="17.6640625" style="4" bestFit="1" customWidth="1"/>
    <col min="9739" max="9739" width="15.6640625" style="4" bestFit="1" customWidth="1"/>
    <col min="9740" max="9984" width="9.109375" style="4"/>
    <col min="9985" max="9985" width="26.6640625" style="4" customWidth="1"/>
    <col min="9986" max="9990" width="11.6640625" style="4" customWidth="1"/>
    <col min="9991" max="9991" width="26.6640625" style="4" customWidth="1"/>
    <col min="9992" max="9992" width="9.109375" style="4"/>
    <col min="9993" max="9993" width="18.44140625" style="4" bestFit="1" customWidth="1"/>
    <col min="9994" max="9994" width="17.6640625" style="4" bestFit="1" customWidth="1"/>
    <col min="9995" max="9995" width="15.6640625" style="4" bestFit="1" customWidth="1"/>
    <col min="9996" max="10240" width="9.109375" style="4"/>
    <col min="10241" max="10241" width="26.6640625" style="4" customWidth="1"/>
    <col min="10242" max="10246" width="11.6640625" style="4" customWidth="1"/>
    <col min="10247" max="10247" width="26.6640625" style="4" customWidth="1"/>
    <col min="10248" max="10248" width="9.109375" style="4"/>
    <col min="10249" max="10249" width="18.44140625" style="4" bestFit="1" customWidth="1"/>
    <col min="10250" max="10250" width="17.6640625" style="4" bestFit="1" customWidth="1"/>
    <col min="10251" max="10251" width="15.6640625" style="4" bestFit="1" customWidth="1"/>
    <col min="10252" max="10496" width="9.109375" style="4"/>
    <col min="10497" max="10497" width="26.6640625" style="4" customWidth="1"/>
    <col min="10498" max="10502" width="11.6640625" style="4" customWidth="1"/>
    <col min="10503" max="10503" width="26.6640625" style="4" customWidth="1"/>
    <col min="10504" max="10504" width="9.109375" style="4"/>
    <col min="10505" max="10505" width="18.44140625" style="4" bestFit="1" customWidth="1"/>
    <col min="10506" max="10506" width="17.6640625" style="4" bestFit="1" customWidth="1"/>
    <col min="10507" max="10507" width="15.6640625" style="4" bestFit="1" customWidth="1"/>
    <col min="10508" max="10752" width="9.109375" style="4"/>
    <col min="10753" max="10753" width="26.6640625" style="4" customWidth="1"/>
    <col min="10754" max="10758" width="11.6640625" style="4" customWidth="1"/>
    <col min="10759" max="10759" width="26.6640625" style="4" customWidth="1"/>
    <col min="10760" max="10760" width="9.109375" style="4"/>
    <col min="10761" max="10761" width="18.44140625" style="4" bestFit="1" customWidth="1"/>
    <col min="10762" max="10762" width="17.6640625" style="4" bestFit="1" customWidth="1"/>
    <col min="10763" max="10763" width="15.6640625" style="4" bestFit="1" customWidth="1"/>
    <col min="10764" max="11008" width="9.109375" style="4"/>
    <col min="11009" max="11009" width="26.6640625" style="4" customWidth="1"/>
    <col min="11010" max="11014" width="11.6640625" style="4" customWidth="1"/>
    <col min="11015" max="11015" width="26.6640625" style="4" customWidth="1"/>
    <col min="11016" max="11016" width="9.109375" style="4"/>
    <col min="11017" max="11017" width="18.44140625" style="4" bestFit="1" customWidth="1"/>
    <col min="11018" max="11018" width="17.6640625" style="4" bestFit="1" customWidth="1"/>
    <col min="11019" max="11019" width="15.6640625" style="4" bestFit="1" customWidth="1"/>
    <col min="11020" max="11264" width="9.109375" style="4"/>
    <col min="11265" max="11265" width="26.6640625" style="4" customWidth="1"/>
    <col min="11266" max="11270" width="11.6640625" style="4" customWidth="1"/>
    <col min="11271" max="11271" width="26.6640625" style="4" customWidth="1"/>
    <col min="11272" max="11272" width="9.109375" style="4"/>
    <col min="11273" max="11273" width="18.44140625" style="4" bestFit="1" customWidth="1"/>
    <col min="11274" max="11274" width="17.6640625" style="4" bestFit="1" customWidth="1"/>
    <col min="11275" max="11275" width="15.6640625" style="4" bestFit="1" customWidth="1"/>
    <col min="11276" max="11520" width="9.109375" style="4"/>
    <col min="11521" max="11521" width="26.6640625" style="4" customWidth="1"/>
    <col min="11522" max="11526" width="11.6640625" style="4" customWidth="1"/>
    <col min="11527" max="11527" width="26.6640625" style="4" customWidth="1"/>
    <col min="11528" max="11528" width="9.109375" style="4"/>
    <col min="11529" max="11529" width="18.44140625" style="4" bestFit="1" customWidth="1"/>
    <col min="11530" max="11530" width="17.6640625" style="4" bestFit="1" customWidth="1"/>
    <col min="11531" max="11531" width="15.6640625" style="4" bestFit="1" customWidth="1"/>
    <col min="11532" max="11776" width="9.109375" style="4"/>
    <col min="11777" max="11777" width="26.6640625" style="4" customWidth="1"/>
    <col min="11778" max="11782" width="11.6640625" style="4" customWidth="1"/>
    <col min="11783" max="11783" width="26.6640625" style="4" customWidth="1"/>
    <col min="11784" max="11784" width="9.109375" style="4"/>
    <col min="11785" max="11785" width="18.44140625" style="4" bestFit="1" customWidth="1"/>
    <col min="11786" max="11786" width="17.6640625" style="4" bestFit="1" customWidth="1"/>
    <col min="11787" max="11787" width="15.6640625" style="4" bestFit="1" customWidth="1"/>
    <col min="11788" max="12032" width="9.109375" style="4"/>
    <col min="12033" max="12033" width="26.6640625" style="4" customWidth="1"/>
    <col min="12034" max="12038" width="11.6640625" style="4" customWidth="1"/>
    <col min="12039" max="12039" width="26.6640625" style="4" customWidth="1"/>
    <col min="12040" max="12040" width="9.109375" style="4"/>
    <col min="12041" max="12041" width="18.44140625" style="4" bestFit="1" customWidth="1"/>
    <col min="12042" max="12042" width="17.6640625" style="4" bestFit="1" customWidth="1"/>
    <col min="12043" max="12043" width="15.6640625" style="4" bestFit="1" customWidth="1"/>
    <col min="12044" max="12288" width="9.109375" style="4"/>
    <col min="12289" max="12289" width="26.6640625" style="4" customWidth="1"/>
    <col min="12290" max="12294" width="11.6640625" style="4" customWidth="1"/>
    <col min="12295" max="12295" width="26.6640625" style="4" customWidth="1"/>
    <col min="12296" max="12296" width="9.109375" style="4"/>
    <col min="12297" max="12297" width="18.44140625" style="4" bestFit="1" customWidth="1"/>
    <col min="12298" max="12298" width="17.6640625" style="4" bestFit="1" customWidth="1"/>
    <col min="12299" max="12299" width="15.6640625" style="4" bestFit="1" customWidth="1"/>
    <col min="12300" max="12544" width="9.109375" style="4"/>
    <col min="12545" max="12545" width="26.6640625" style="4" customWidth="1"/>
    <col min="12546" max="12550" width="11.6640625" style="4" customWidth="1"/>
    <col min="12551" max="12551" width="26.6640625" style="4" customWidth="1"/>
    <col min="12552" max="12552" width="9.109375" style="4"/>
    <col min="12553" max="12553" width="18.44140625" style="4" bestFit="1" customWidth="1"/>
    <col min="12554" max="12554" width="17.6640625" style="4" bestFit="1" customWidth="1"/>
    <col min="12555" max="12555" width="15.6640625" style="4" bestFit="1" customWidth="1"/>
    <col min="12556" max="12800" width="9.109375" style="4"/>
    <col min="12801" max="12801" width="26.6640625" style="4" customWidth="1"/>
    <col min="12802" max="12806" width="11.6640625" style="4" customWidth="1"/>
    <col min="12807" max="12807" width="26.6640625" style="4" customWidth="1"/>
    <col min="12808" max="12808" width="9.109375" style="4"/>
    <col min="12809" max="12809" width="18.44140625" style="4" bestFit="1" customWidth="1"/>
    <col min="12810" max="12810" width="17.6640625" style="4" bestFit="1" customWidth="1"/>
    <col min="12811" max="12811" width="15.6640625" style="4" bestFit="1" customWidth="1"/>
    <col min="12812" max="13056" width="9.109375" style="4"/>
    <col min="13057" max="13057" width="26.6640625" style="4" customWidth="1"/>
    <col min="13058" max="13062" width="11.6640625" style="4" customWidth="1"/>
    <col min="13063" max="13063" width="26.6640625" style="4" customWidth="1"/>
    <col min="13064" max="13064" width="9.109375" style="4"/>
    <col min="13065" max="13065" width="18.44140625" style="4" bestFit="1" customWidth="1"/>
    <col min="13066" max="13066" width="17.6640625" style="4" bestFit="1" customWidth="1"/>
    <col min="13067" max="13067" width="15.6640625" style="4" bestFit="1" customWidth="1"/>
    <col min="13068" max="13312" width="9.109375" style="4"/>
    <col min="13313" max="13313" width="26.6640625" style="4" customWidth="1"/>
    <col min="13314" max="13318" width="11.6640625" style="4" customWidth="1"/>
    <col min="13319" max="13319" width="26.6640625" style="4" customWidth="1"/>
    <col min="13320" max="13320" width="9.109375" style="4"/>
    <col min="13321" max="13321" width="18.44140625" style="4" bestFit="1" customWidth="1"/>
    <col min="13322" max="13322" width="17.6640625" style="4" bestFit="1" customWidth="1"/>
    <col min="13323" max="13323" width="15.6640625" style="4" bestFit="1" customWidth="1"/>
    <col min="13324" max="13568" width="9.109375" style="4"/>
    <col min="13569" max="13569" width="26.6640625" style="4" customWidth="1"/>
    <col min="13570" max="13574" width="11.6640625" style="4" customWidth="1"/>
    <col min="13575" max="13575" width="26.6640625" style="4" customWidth="1"/>
    <col min="13576" max="13576" width="9.109375" style="4"/>
    <col min="13577" max="13577" width="18.44140625" style="4" bestFit="1" customWidth="1"/>
    <col min="13578" max="13578" width="17.6640625" style="4" bestFit="1" customWidth="1"/>
    <col min="13579" max="13579" width="15.6640625" style="4" bestFit="1" customWidth="1"/>
    <col min="13580" max="13824" width="9.109375" style="4"/>
    <col min="13825" max="13825" width="26.6640625" style="4" customWidth="1"/>
    <col min="13826" max="13830" width="11.6640625" style="4" customWidth="1"/>
    <col min="13831" max="13831" width="26.6640625" style="4" customWidth="1"/>
    <col min="13832" max="13832" width="9.109375" style="4"/>
    <col min="13833" max="13833" width="18.44140625" style="4" bestFit="1" customWidth="1"/>
    <col min="13834" max="13834" width="17.6640625" style="4" bestFit="1" customWidth="1"/>
    <col min="13835" max="13835" width="15.6640625" style="4" bestFit="1" customWidth="1"/>
    <col min="13836" max="14080" width="9.109375" style="4"/>
    <col min="14081" max="14081" width="26.6640625" style="4" customWidth="1"/>
    <col min="14082" max="14086" width="11.6640625" style="4" customWidth="1"/>
    <col min="14087" max="14087" width="26.6640625" style="4" customWidth="1"/>
    <col min="14088" max="14088" width="9.109375" style="4"/>
    <col min="14089" max="14089" width="18.44140625" style="4" bestFit="1" customWidth="1"/>
    <col min="14090" max="14090" width="17.6640625" style="4" bestFit="1" customWidth="1"/>
    <col min="14091" max="14091" width="15.6640625" style="4" bestFit="1" customWidth="1"/>
    <col min="14092" max="14336" width="9.109375" style="4"/>
    <col min="14337" max="14337" width="26.6640625" style="4" customWidth="1"/>
    <col min="14338" max="14342" width="11.6640625" style="4" customWidth="1"/>
    <col min="14343" max="14343" width="26.6640625" style="4" customWidth="1"/>
    <col min="14344" max="14344" width="9.109375" style="4"/>
    <col min="14345" max="14345" width="18.44140625" style="4" bestFit="1" customWidth="1"/>
    <col min="14346" max="14346" width="17.6640625" style="4" bestFit="1" customWidth="1"/>
    <col min="14347" max="14347" width="15.6640625" style="4" bestFit="1" customWidth="1"/>
    <col min="14348" max="14592" width="9.109375" style="4"/>
    <col min="14593" max="14593" width="26.6640625" style="4" customWidth="1"/>
    <col min="14594" max="14598" width="11.6640625" style="4" customWidth="1"/>
    <col min="14599" max="14599" width="26.6640625" style="4" customWidth="1"/>
    <col min="14600" max="14600" width="9.109375" style="4"/>
    <col min="14601" max="14601" width="18.44140625" style="4" bestFit="1" customWidth="1"/>
    <col min="14602" max="14602" width="17.6640625" style="4" bestFit="1" customWidth="1"/>
    <col min="14603" max="14603" width="15.6640625" style="4" bestFit="1" customWidth="1"/>
    <col min="14604" max="14848" width="9.109375" style="4"/>
    <col min="14849" max="14849" width="26.6640625" style="4" customWidth="1"/>
    <col min="14850" max="14854" width="11.6640625" style="4" customWidth="1"/>
    <col min="14855" max="14855" width="26.6640625" style="4" customWidth="1"/>
    <col min="14856" max="14856" width="9.109375" style="4"/>
    <col min="14857" max="14857" width="18.44140625" style="4" bestFit="1" customWidth="1"/>
    <col min="14858" max="14858" width="17.6640625" style="4" bestFit="1" customWidth="1"/>
    <col min="14859" max="14859" width="15.6640625" style="4" bestFit="1" customWidth="1"/>
    <col min="14860" max="15104" width="9.109375" style="4"/>
    <col min="15105" max="15105" width="26.6640625" style="4" customWidth="1"/>
    <col min="15106" max="15110" width="11.6640625" style="4" customWidth="1"/>
    <col min="15111" max="15111" width="26.6640625" style="4" customWidth="1"/>
    <col min="15112" max="15112" width="9.109375" style="4"/>
    <col min="15113" max="15113" width="18.44140625" style="4" bestFit="1" customWidth="1"/>
    <col min="15114" max="15114" width="17.6640625" style="4" bestFit="1" customWidth="1"/>
    <col min="15115" max="15115" width="15.6640625" style="4" bestFit="1" customWidth="1"/>
    <col min="15116" max="15360" width="9.109375" style="4"/>
    <col min="15361" max="15361" width="26.6640625" style="4" customWidth="1"/>
    <col min="15362" max="15366" width="11.6640625" style="4" customWidth="1"/>
    <col min="15367" max="15367" width="26.6640625" style="4" customWidth="1"/>
    <col min="15368" max="15368" width="9.109375" style="4"/>
    <col min="15369" max="15369" width="18.44140625" style="4" bestFit="1" customWidth="1"/>
    <col min="15370" max="15370" width="17.6640625" style="4" bestFit="1" customWidth="1"/>
    <col min="15371" max="15371" width="15.6640625" style="4" bestFit="1" customWidth="1"/>
    <col min="15372" max="15616" width="9.109375" style="4"/>
    <col min="15617" max="15617" width="26.6640625" style="4" customWidth="1"/>
    <col min="15618" max="15622" width="11.6640625" style="4" customWidth="1"/>
    <col min="15623" max="15623" width="26.6640625" style="4" customWidth="1"/>
    <col min="15624" max="15624" width="9.109375" style="4"/>
    <col min="15625" max="15625" width="18.44140625" style="4" bestFit="1" customWidth="1"/>
    <col min="15626" max="15626" width="17.6640625" style="4" bestFit="1" customWidth="1"/>
    <col min="15627" max="15627" width="15.6640625" style="4" bestFit="1" customWidth="1"/>
    <col min="15628" max="15872" width="9.109375" style="4"/>
    <col min="15873" max="15873" width="26.6640625" style="4" customWidth="1"/>
    <col min="15874" max="15878" width="11.6640625" style="4" customWidth="1"/>
    <col min="15879" max="15879" width="26.6640625" style="4" customWidth="1"/>
    <col min="15880" max="15880" width="9.109375" style="4"/>
    <col min="15881" max="15881" width="18.44140625" style="4" bestFit="1" customWidth="1"/>
    <col min="15882" max="15882" width="17.6640625" style="4" bestFit="1" customWidth="1"/>
    <col min="15883" max="15883" width="15.6640625" style="4" bestFit="1" customWidth="1"/>
    <col min="15884" max="16128" width="9.109375" style="4"/>
    <col min="16129" max="16129" width="26.6640625" style="4" customWidth="1"/>
    <col min="16130" max="16134" width="11.6640625" style="4" customWidth="1"/>
    <col min="16135" max="16135" width="26.6640625" style="4" customWidth="1"/>
    <col min="16136" max="16136" width="9.109375" style="4"/>
    <col min="16137" max="16137" width="18.44140625" style="4" bestFit="1" customWidth="1"/>
    <col min="16138" max="16138" width="17.6640625" style="4" bestFit="1" customWidth="1"/>
    <col min="16139" max="16139" width="15.6640625" style="4" bestFit="1" customWidth="1"/>
    <col min="16140" max="16384" width="9.109375" style="4"/>
  </cols>
  <sheetData>
    <row r="1" spans="1:14" s="107" customFormat="1" ht="27" customHeight="1" x14ac:dyDescent="0.25">
      <c r="A1" s="390"/>
      <c r="B1" s="391"/>
      <c r="C1" s="391"/>
      <c r="D1" s="391"/>
      <c r="E1" s="391"/>
      <c r="F1" s="391"/>
      <c r="G1" s="391"/>
      <c r="H1" s="109"/>
      <c r="I1" s="109"/>
      <c r="J1" s="109"/>
      <c r="K1" s="109"/>
      <c r="L1" s="109"/>
      <c r="M1" s="109"/>
      <c r="N1" s="109"/>
    </row>
    <row r="2" spans="1:14" s="1" customFormat="1" ht="20.100000000000001" customHeight="1" x14ac:dyDescent="0.25">
      <c r="A2" s="417" t="s">
        <v>462</v>
      </c>
      <c r="B2" s="417"/>
      <c r="C2" s="417"/>
      <c r="D2" s="417"/>
      <c r="E2" s="417"/>
      <c r="F2" s="417"/>
      <c r="G2" s="417"/>
    </row>
    <row r="3" spans="1:14" s="1" customFormat="1" ht="20.100000000000001" customHeight="1" x14ac:dyDescent="0.25">
      <c r="A3" s="392" t="s">
        <v>517</v>
      </c>
      <c r="B3" s="392"/>
      <c r="C3" s="392"/>
      <c r="D3" s="392"/>
      <c r="E3" s="392"/>
      <c r="F3" s="392"/>
      <c r="G3" s="392"/>
    </row>
    <row r="4" spans="1:14" s="8" customFormat="1" ht="20.100000000000001" customHeight="1" x14ac:dyDescent="0.25">
      <c r="A4" s="404" t="s">
        <v>231</v>
      </c>
      <c r="B4" s="404"/>
      <c r="C4" s="404"/>
      <c r="D4" s="404"/>
      <c r="E4" s="404"/>
      <c r="F4" s="404"/>
      <c r="G4" s="404"/>
    </row>
    <row r="5" spans="1:14" s="8" customFormat="1" ht="20.100000000000001" customHeight="1" x14ac:dyDescent="0.25">
      <c r="A5" s="404" t="s">
        <v>517</v>
      </c>
      <c r="B5" s="404"/>
      <c r="C5" s="404"/>
      <c r="D5" s="404"/>
      <c r="E5" s="404"/>
      <c r="F5" s="404"/>
      <c r="G5" s="404"/>
    </row>
    <row r="6" spans="1:14" ht="20.25" customHeight="1" x14ac:dyDescent="0.25">
      <c r="A6" s="212" t="s">
        <v>540</v>
      </c>
      <c r="G6" s="78" t="s">
        <v>541</v>
      </c>
    </row>
    <row r="7" spans="1:14" ht="56.25" customHeight="1" x14ac:dyDescent="0.25">
      <c r="A7" s="280" t="s">
        <v>262</v>
      </c>
      <c r="B7" s="146">
        <v>2012</v>
      </c>
      <c r="C7" s="146">
        <v>2013</v>
      </c>
      <c r="D7" s="146">
        <v>2014</v>
      </c>
      <c r="E7" s="146">
        <v>2015</v>
      </c>
      <c r="F7" s="146">
        <v>2016</v>
      </c>
      <c r="G7" s="281" t="s">
        <v>509</v>
      </c>
      <c r="I7" s="110"/>
      <c r="J7" s="111"/>
      <c r="K7" s="96">
        <f>J7/1000</f>
        <v>0</v>
      </c>
    </row>
    <row r="8" spans="1:14" ht="31.5" customHeight="1" thickBot="1" x14ac:dyDescent="0.3">
      <c r="A8" s="43" t="s">
        <v>232</v>
      </c>
      <c r="B8" s="269">
        <v>20399.654249730585</v>
      </c>
      <c r="C8" s="269">
        <v>21842.321417714003</v>
      </c>
      <c r="D8" s="269">
        <v>25207.886873428415</v>
      </c>
      <c r="E8" s="269">
        <v>27944.011689127674</v>
      </c>
      <c r="F8" s="269">
        <v>31335.956284598491</v>
      </c>
      <c r="G8" s="44" t="s">
        <v>508</v>
      </c>
      <c r="I8" s="110"/>
      <c r="J8" s="111"/>
      <c r="K8" s="97"/>
    </row>
    <row r="9" spans="1:14" ht="31.5" customHeight="1" thickTop="1" thickBot="1" x14ac:dyDescent="0.3">
      <c r="A9" s="39" t="s">
        <v>233</v>
      </c>
      <c r="B9" s="270">
        <v>35658.299499090121</v>
      </c>
      <c r="C9" s="270">
        <v>36731.107326715071</v>
      </c>
      <c r="D9" s="270">
        <v>42282.062040166886</v>
      </c>
      <c r="E9" s="270">
        <v>44349.452753076534</v>
      </c>
      <c r="F9" s="270">
        <v>39283.314048653818</v>
      </c>
      <c r="G9" s="40" t="s">
        <v>507</v>
      </c>
      <c r="I9" s="110"/>
      <c r="J9" s="111"/>
      <c r="K9" s="97"/>
    </row>
    <row r="10" spans="1:14" ht="31.5" customHeight="1" thickTop="1" x14ac:dyDescent="0.25">
      <c r="A10" s="79" t="s">
        <v>234</v>
      </c>
      <c r="B10" s="309">
        <v>35722.562200540749</v>
      </c>
      <c r="C10" s="309">
        <v>39216.275453878392</v>
      </c>
      <c r="D10" s="309">
        <v>43319.412937562229</v>
      </c>
      <c r="E10" s="309">
        <v>46411.511075286922</v>
      </c>
      <c r="F10" s="309">
        <v>46070.845711560833</v>
      </c>
      <c r="G10" s="80" t="s">
        <v>506</v>
      </c>
      <c r="I10" s="110"/>
      <c r="J10" s="111"/>
      <c r="K10" s="97"/>
    </row>
    <row r="11" spans="1:14" ht="31.5" customHeight="1" x14ac:dyDescent="0.25">
      <c r="A11" s="81" t="s">
        <v>258</v>
      </c>
      <c r="B11" s="310">
        <f t="shared" ref="B11:E11" si="0">SUM(B8:B10)</f>
        <v>91780.515949361463</v>
      </c>
      <c r="C11" s="310">
        <f t="shared" si="0"/>
        <v>97789.704198307474</v>
      </c>
      <c r="D11" s="310">
        <f t="shared" si="0"/>
        <v>110809.36185115753</v>
      </c>
      <c r="E11" s="310">
        <f t="shared" si="0"/>
        <v>118704.97551749113</v>
      </c>
      <c r="F11" s="310">
        <f>SUM(F8:F10)</f>
        <v>116690.11604481314</v>
      </c>
      <c r="G11" s="286" t="s">
        <v>28</v>
      </c>
      <c r="I11" s="110"/>
      <c r="J11" s="111"/>
      <c r="K11" s="97"/>
    </row>
    <row r="12" spans="1:14" x14ac:dyDescent="0.25">
      <c r="A12" s="282" t="s">
        <v>292</v>
      </c>
      <c r="B12" s="9"/>
      <c r="C12" s="9"/>
      <c r="D12" s="9"/>
      <c r="G12" s="367" t="s">
        <v>523</v>
      </c>
    </row>
    <row r="13" spans="1:14" x14ac:dyDescent="0.25">
      <c r="A13" s="282"/>
      <c r="B13" s="10"/>
      <c r="C13" s="10"/>
      <c r="D13" s="10"/>
      <c r="E13" s="10"/>
      <c r="F13" s="10"/>
      <c r="G13" s="152"/>
    </row>
    <row r="14" spans="1:14" x14ac:dyDescent="0.25">
      <c r="B14" s="259"/>
      <c r="C14" s="259"/>
      <c r="D14" s="259"/>
      <c r="E14" s="259"/>
      <c r="F14" s="259"/>
      <c r="I14" s="20"/>
    </row>
    <row r="15" spans="1:14" x14ac:dyDescent="0.25">
      <c r="B15" s="259"/>
      <c r="C15" s="259"/>
      <c r="D15" s="259"/>
      <c r="E15" s="259"/>
      <c r="F15" s="259"/>
    </row>
    <row r="16" spans="1:14" x14ac:dyDescent="0.25">
      <c r="B16" s="10"/>
      <c r="C16" s="10"/>
      <c r="D16" s="10"/>
      <c r="E16" s="10"/>
      <c r="F16" s="10"/>
    </row>
    <row r="17" spans="2:6" x14ac:dyDescent="0.25">
      <c r="B17" s="10"/>
      <c r="C17" s="10"/>
      <c r="D17" s="10"/>
      <c r="E17" s="10"/>
      <c r="F17" s="10"/>
    </row>
    <row r="18" spans="2:6" x14ac:dyDescent="0.25">
      <c r="B18" s="259"/>
      <c r="C18" s="10"/>
      <c r="D18" s="10"/>
      <c r="E18" s="10"/>
      <c r="F18" s="10"/>
    </row>
    <row r="19" spans="2:6" x14ac:dyDescent="0.25">
      <c r="B19" s="10"/>
      <c r="C19" s="10"/>
      <c r="D19" s="10"/>
      <c r="E19" s="10"/>
      <c r="F19" s="10"/>
    </row>
    <row r="21" spans="2:6" x14ac:dyDescent="0.25">
      <c r="B21" s="290"/>
    </row>
  </sheetData>
  <mergeCells count="5">
    <mergeCell ref="A1:G1"/>
    <mergeCell ref="A2:G2"/>
    <mergeCell ref="A3:G3"/>
    <mergeCell ref="A5:G5"/>
    <mergeCell ref="A4:G4"/>
  </mergeCells>
  <printOptions horizontalCentered="1"/>
  <pageMargins left="1.1811023622047245" right="1.1811023622047245" top="1.5748031496062993" bottom="0.39370078740157483" header="0.51181102362204722"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التجارة الخارجية، الفصل التاسع 2016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التجارة الخارجية، الفصل التاسع 2016</Description_Ar>
    <Enabled xmlns="1b323878-974e-4c19-bf08-965c80d4ad54">true</Enabled>
    <PublishingDate xmlns="1b323878-974e-4c19-bf08-965c80d4ad54">2017-06-04T10:10:39+00:00</PublishingDate>
    <CategoryDescription xmlns="http://schemas.microsoft.com/sharepoint.v3">Foreign Trade Statistics Chapter 9</CategoryDescription>
  </documentManagement>
</p:properties>
</file>

<file path=customXml/itemProps1.xml><?xml version="1.0" encoding="utf-8"?>
<ds:datastoreItem xmlns:ds="http://schemas.openxmlformats.org/officeDocument/2006/customXml" ds:itemID="{7500781C-00ED-4C87-933F-4849575CE4F3}"/>
</file>

<file path=customXml/itemProps2.xml><?xml version="1.0" encoding="utf-8"?>
<ds:datastoreItem xmlns:ds="http://schemas.openxmlformats.org/officeDocument/2006/customXml" ds:itemID="{7B669392-AAB2-431A-81C4-775DFCA9AEB1}"/>
</file>

<file path=customXml/itemProps3.xml><?xml version="1.0" encoding="utf-8"?>
<ds:datastoreItem xmlns:ds="http://schemas.openxmlformats.org/officeDocument/2006/customXml" ds:itemID="{D1A25327-C8E1-4E5C-BA96-61D36FE2FD9F}"/>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21</vt:i4>
      </vt:variant>
    </vt:vector>
  </HeadingPairs>
  <TitlesOfParts>
    <vt:vector size="38" baseType="lpstr">
      <vt:lpstr>المقدمة</vt:lpstr>
      <vt:lpstr>التقديم</vt:lpstr>
      <vt:lpstr>48</vt:lpstr>
      <vt:lpstr>49</vt:lpstr>
      <vt:lpstr>50</vt:lpstr>
      <vt:lpstr>Gr_47</vt:lpstr>
      <vt:lpstr>51</vt:lpstr>
      <vt:lpstr>52</vt:lpstr>
      <vt:lpstr>53</vt:lpstr>
      <vt:lpstr>54</vt:lpstr>
      <vt:lpstr>55</vt:lpstr>
      <vt:lpstr>56</vt:lpstr>
      <vt:lpstr>Gr_74</vt:lpstr>
      <vt:lpstr>57</vt:lpstr>
      <vt:lpstr>58</vt:lpstr>
      <vt:lpstr>59</vt:lpstr>
      <vt:lpstr>60</vt:lpstr>
      <vt:lpstr>'48'!Print_Area</vt:lpstr>
      <vt:lpstr>'49'!Print_Area</vt:lpstr>
      <vt:lpstr>'50'!Print_Area</vt:lpstr>
      <vt:lpstr>'51'!Print_Area</vt:lpstr>
      <vt:lpstr>'52'!Print_Area</vt:lpstr>
      <vt:lpstr>'53'!Print_Area</vt:lpstr>
      <vt:lpstr>'54'!Print_Area</vt:lpstr>
      <vt:lpstr>'55'!Print_Area</vt:lpstr>
      <vt:lpstr>'56'!Print_Area</vt:lpstr>
      <vt:lpstr>'57'!Print_Area</vt:lpstr>
      <vt:lpstr>'58'!Print_Area</vt:lpstr>
      <vt:lpstr>'59'!Print_Area</vt:lpstr>
      <vt:lpstr>'60'!Print_Area</vt:lpstr>
      <vt:lpstr>Gr_47!Print_Area</vt:lpstr>
      <vt:lpstr>Gr_74!Print_Area</vt:lpstr>
      <vt:lpstr>التقديم!Print_Area</vt:lpstr>
      <vt:lpstr>المقدمة!Print_Area</vt:lpstr>
      <vt:lpstr>'49'!Print_Titles</vt:lpstr>
      <vt:lpstr>'51'!Print_Titles</vt:lpstr>
      <vt:lpstr>'55'!Print_Titles</vt:lpstr>
      <vt:lpstr>'58'!Print_Titles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Foreign Trade Statistics Chapter 9</dc:title>
  <dc:creator>Mr. Sabir</dc:creator>
  <cp:keywords/>
  <cp:lastModifiedBy>Saber Abd El_Zaher</cp:lastModifiedBy>
  <cp:lastPrinted>2017-06-01T08:26:16Z</cp:lastPrinted>
  <dcterms:created xsi:type="dcterms:W3CDTF">1997-12-18T08:48:05Z</dcterms:created>
  <dcterms:modified xsi:type="dcterms:W3CDTF">2017-06-01T08:26:21Z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Foreign Trade Statistics Chapter 9</vt:lpwstr>
  </property>
  <property fmtid="{D5CDD505-2E9C-101B-9397-08002B2CF9AE}" pid="5" name="Hashtags">
    <vt:lpwstr>58;#StatisticalAbstract|c2f418c2-a295-4bd1-af99-d5d586494613</vt:lpwstr>
  </property>
</Properties>
</file>